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D:\Work\Project\Data SAP - Bicycle Company\02. Project\"/>
    </mc:Choice>
  </mc:AlternateContent>
  <xr:revisionPtr revIDLastSave="0" documentId="13_ncr:1_{38293326-EDAC-471A-94E5-2AF8053E69DC}" xr6:coauthVersionLast="47" xr6:coauthVersionMax="47" xr10:uidLastSave="{00000000-0000-0000-0000-000000000000}"/>
  <workbookProtection workbookAlgorithmName="SHA-512" workbookHashValue="njNpNfUt4B9SoqmbtfQCcif3N811+wvj7K/XNCEJlM3U/G6rTBRomja0gLgOcn28YnX4TsrMwVypft4P5nVZ+A==" workbookSaltValue="0lNHdSqUjlMTX3mNa/dw4g==" workbookSpinCount="100000" lockStructure="1"/>
  <bookViews>
    <workbookView xWindow="-120" yWindow="-120" windowWidth="29040" windowHeight="15720" firstSheet="4" activeTab="6" xr2:uid="{E0363779-257E-43A0-8972-245D7E9161EF}"/>
  </bookViews>
  <sheets>
    <sheet name="EAct_Pivot" sheetId="3" state="hidden" r:id="rId1"/>
    <sheet name="EAtt_Pivot" sheetId="6" state="hidden" r:id="rId2"/>
    <sheet name="EDPivot" sheetId="7" state="hidden" r:id="rId3"/>
    <sheet name="List Personal Data" sheetId="8" state="hidden" r:id="rId4"/>
    <sheet name="Employee Active" sheetId="1" r:id="rId5"/>
    <sheet name="Employee TurnOver" sheetId="2" r:id="rId6"/>
    <sheet name="Employee Data" sheetId="4" r:id="rId7"/>
  </sheets>
  <definedNames>
    <definedName name="ExternalData_1" localSheetId="2" hidden="1">EDPivot!$A$1:$AL$1828</definedName>
    <definedName name="Slicer_COMPANYCODE">#N/A</definedName>
    <definedName name="Slicer_COMPANYCODE2">#N/A</definedName>
    <definedName name="Slicer_DEPARTMENT">#N/A</definedName>
    <definedName name="Slicer_DEPARTMENT1">#N/A</definedName>
    <definedName name="Slicer_DIVISION">#N/A</definedName>
    <definedName name="Slicer_EXITREASON">#N/A</definedName>
    <definedName name="Slicer_EXITTYPE">#N/A</definedName>
    <definedName name="Slicer_GENDER">#N/A</definedName>
    <definedName name="Slicer_GENDER2">#N/A</definedName>
    <definedName name="Slicer_JOBCLASSIFICATION">#N/A</definedName>
    <definedName name="Slicer_MONTH">#N/A</definedName>
    <definedName name="Slicer_YEAR">#N/A</definedName>
  </definedNames>
  <calcPr calcId="191029"/>
  <pivotCaches>
    <pivotCache cacheId="0" r:id="rId8"/>
    <pivotCache cacheId="16" r:id="rId9"/>
    <pivotCache cacheId="19" r:id="rId10"/>
    <pivotCache cacheId="22" r:id="rId11"/>
    <pivotCache cacheId="25" r:id="rId12"/>
    <pivotCache cacheId="28" r:id="rId13"/>
    <pivotCache cacheId="31" r:id="rId14"/>
    <pivotCache cacheId="34" r:id="rId15"/>
    <pivotCache cacheId="37" r:id="rId16"/>
    <pivotCache cacheId="40" r:id="rId17"/>
    <pivotCache cacheId="43" r:id="rId18"/>
    <pivotCache cacheId="46" r:id="rId19"/>
  </pivotCaches>
  <extLst>
    <ext xmlns:x14="http://schemas.microsoft.com/office/spreadsheetml/2009/9/main" uri="{876F7934-8845-4945-9796-88D515C7AA90}">
      <x14:pivotCaches>
        <pivotCache cacheId="15" r:id="rId20"/>
      </x14:pivotCaches>
    </ex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mployeeResign_70c649aa-7513-4592-b82c-33582e139b17" name="EmployeeResign" connection="Query - EmployeeResign"/>
          <x15:modelTable id="EmployeeAttrition_75c23cb0-696e-4dfa-bd78-371fcc598a22" name="EmployeeAttrition" connection="Query - EmployeeAttrition"/>
        </x15:modelTables>
        <x15:modelRelationships>
          <x15:modelRelationship fromTable="EmployeeAttrition" fromColumn="EMPLOYEEID" toTable="EmployeeResign" toColumn="EMPLOYEE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 i="4" l="1"/>
  <c r="L9" i="4"/>
  <c r="H6" i="4"/>
  <c r="A14" i="4" s="1"/>
  <c r="J2" i="8" a="1"/>
  <c r="J2" i="8" s="1"/>
  <c r="I2" i="8" a="1"/>
  <c r="I2" i="8" s="1"/>
  <c r="H2" i="8" a="1"/>
  <c r="H2" i="8" s="1"/>
  <c r="G2" i="8" a="1"/>
  <c r="G2" i="8" s="1"/>
  <c r="F2" i="8" a="1"/>
  <c r="F2" i="8" s="1"/>
  <c r="E2" i="8" a="1"/>
  <c r="E2" i="8" s="1"/>
  <c r="L14" i="4"/>
  <c r="H14" i="4"/>
  <c r="H17" i="4"/>
  <c r="D5" i="4"/>
  <c r="L15" i="4"/>
  <c r="L13" i="4"/>
  <c r="L18" i="4" s="1"/>
  <c r="L12" i="4"/>
  <c r="L11" i="4"/>
  <c r="L8" i="4"/>
  <c r="L7" i="4"/>
  <c r="L6" i="4"/>
  <c r="H11" i="4"/>
  <c r="H10" i="4"/>
  <c r="H9" i="4"/>
  <c r="H8" i="4"/>
  <c r="B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H7" i="4" s="1"/>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AM2" i="7"/>
  <c r="AM3" i="7"/>
  <c r="AM4" i="7"/>
  <c r="AM5" i="7"/>
  <c r="AM6" i="7"/>
  <c r="AM7" i="7"/>
  <c r="AM8" i="7"/>
  <c r="AM9" i="7"/>
  <c r="AM10" i="7"/>
  <c r="AM11" i="7"/>
  <c r="AM12" i="7"/>
  <c r="AM13" i="7"/>
  <c r="AM14" i="7"/>
  <c r="AM15" i="7"/>
  <c r="AM16" i="7"/>
  <c r="AM17" i="7"/>
  <c r="AM18" i="7"/>
  <c r="AM19" i="7"/>
  <c r="AM20" i="7"/>
  <c r="AM21" i="7"/>
  <c r="AM22" i="7"/>
  <c r="AM23" i="7"/>
  <c r="AM24" i="7"/>
  <c r="AM25" i="7"/>
  <c r="AM26" i="7"/>
  <c r="AM27" i="7"/>
  <c r="AM28" i="7"/>
  <c r="AM29" i="7"/>
  <c r="AM30" i="7"/>
  <c r="AM31" i="7"/>
  <c r="AM32" i="7"/>
  <c r="AM33" i="7"/>
  <c r="AM34" i="7"/>
  <c r="AM35" i="7"/>
  <c r="AM36" i="7"/>
  <c r="AM37" i="7"/>
  <c r="AM38" i="7"/>
  <c r="AM39" i="7"/>
  <c r="AM40" i="7"/>
  <c r="AM41" i="7"/>
  <c r="AM42" i="7"/>
  <c r="AM43" i="7"/>
  <c r="AM44" i="7"/>
  <c r="AM45" i="7"/>
  <c r="AM46" i="7"/>
  <c r="AM47" i="7"/>
  <c r="AM48" i="7"/>
  <c r="AM49" i="7"/>
  <c r="AM50" i="7"/>
  <c r="AM51" i="7"/>
  <c r="AM52" i="7"/>
  <c r="AM53" i="7"/>
  <c r="AM54" i="7"/>
  <c r="AM55" i="7"/>
  <c r="AM56" i="7"/>
  <c r="AM57" i="7"/>
  <c r="AM58" i="7"/>
  <c r="AM59" i="7"/>
  <c r="AM60" i="7"/>
  <c r="AM61" i="7"/>
  <c r="AM62" i="7"/>
  <c r="AM63" i="7"/>
  <c r="AM64" i="7"/>
  <c r="AM65" i="7"/>
  <c r="AM66" i="7"/>
  <c r="AM67" i="7"/>
  <c r="AM68" i="7"/>
  <c r="AM69" i="7"/>
  <c r="AM70" i="7"/>
  <c r="AM71" i="7"/>
  <c r="AM72" i="7"/>
  <c r="AM73" i="7"/>
  <c r="AM74" i="7"/>
  <c r="AM75" i="7"/>
  <c r="AM76" i="7"/>
  <c r="AM77" i="7"/>
  <c r="AM78" i="7"/>
  <c r="AM79" i="7"/>
  <c r="AM80" i="7"/>
  <c r="AM81" i="7"/>
  <c r="AM82" i="7"/>
  <c r="AM83" i="7"/>
  <c r="AM84" i="7"/>
  <c r="AM85" i="7"/>
  <c r="AM86" i="7"/>
  <c r="AM87" i="7"/>
  <c r="AM88" i="7"/>
  <c r="AM89" i="7"/>
  <c r="AM90" i="7"/>
  <c r="AM91" i="7"/>
  <c r="AM92" i="7"/>
  <c r="AM93" i="7"/>
  <c r="AM94" i="7"/>
  <c r="AM95" i="7"/>
  <c r="AM96" i="7"/>
  <c r="AM97" i="7"/>
  <c r="AM98" i="7"/>
  <c r="AM99" i="7"/>
  <c r="AM100" i="7"/>
  <c r="AM101" i="7"/>
  <c r="AM102" i="7"/>
  <c r="AM103" i="7"/>
  <c r="AM104" i="7"/>
  <c r="AM105" i="7"/>
  <c r="AM106" i="7"/>
  <c r="AM107" i="7"/>
  <c r="AM108" i="7"/>
  <c r="AM109" i="7"/>
  <c r="AM110" i="7"/>
  <c r="AM111" i="7"/>
  <c r="AM112" i="7"/>
  <c r="AM113" i="7"/>
  <c r="AM114" i="7"/>
  <c r="AM115" i="7"/>
  <c r="AM116" i="7"/>
  <c r="AM117" i="7"/>
  <c r="AM118" i="7"/>
  <c r="AM119" i="7"/>
  <c r="AM120" i="7"/>
  <c r="AM121" i="7"/>
  <c r="AM122" i="7"/>
  <c r="AM123" i="7"/>
  <c r="AM124" i="7"/>
  <c r="AM125" i="7"/>
  <c r="AM126" i="7"/>
  <c r="AM127" i="7"/>
  <c r="AM128" i="7"/>
  <c r="AM129" i="7"/>
  <c r="AM130" i="7"/>
  <c r="AM131" i="7"/>
  <c r="AM132" i="7"/>
  <c r="AM133" i="7"/>
  <c r="AM134" i="7"/>
  <c r="AM135" i="7"/>
  <c r="AM136" i="7"/>
  <c r="AM137" i="7"/>
  <c r="AM138" i="7"/>
  <c r="AM139" i="7"/>
  <c r="AM140" i="7"/>
  <c r="AM141" i="7"/>
  <c r="AM142" i="7"/>
  <c r="AM143" i="7"/>
  <c r="AM144" i="7"/>
  <c r="AM145" i="7"/>
  <c r="AM146" i="7"/>
  <c r="AM147" i="7"/>
  <c r="AM148" i="7"/>
  <c r="AM149" i="7"/>
  <c r="AM150" i="7"/>
  <c r="AM151" i="7"/>
  <c r="AM152" i="7"/>
  <c r="AM153" i="7"/>
  <c r="AM154" i="7"/>
  <c r="AM155" i="7"/>
  <c r="AM156" i="7"/>
  <c r="AM157" i="7"/>
  <c r="AM158" i="7"/>
  <c r="AM159" i="7"/>
  <c r="AM160" i="7"/>
  <c r="AM161" i="7"/>
  <c r="AM162" i="7"/>
  <c r="AM163" i="7"/>
  <c r="AM164" i="7"/>
  <c r="AM165" i="7"/>
  <c r="AM166" i="7"/>
  <c r="AM167" i="7"/>
  <c r="AM168" i="7"/>
  <c r="AM169" i="7"/>
  <c r="AM170" i="7"/>
  <c r="AM171" i="7"/>
  <c r="AM172" i="7"/>
  <c r="AM173" i="7"/>
  <c r="AM174" i="7"/>
  <c r="AM175" i="7"/>
  <c r="AM176" i="7"/>
  <c r="AM177" i="7"/>
  <c r="AM178" i="7"/>
  <c r="AM179" i="7"/>
  <c r="AM180" i="7"/>
  <c r="AM181" i="7"/>
  <c r="AM182" i="7"/>
  <c r="AM183" i="7"/>
  <c r="AM184" i="7"/>
  <c r="AM185" i="7"/>
  <c r="AM186" i="7"/>
  <c r="AM187" i="7"/>
  <c r="AM188" i="7"/>
  <c r="AM189" i="7"/>
  <c r="AM190" i="7"/>
  <c r="AM191" i="7"/>
  <c r="AM192" i="7"/>
  <c r="AM193" i="7"/>
  <c r="AM194" i="7"/>
  <c r="AM195" i="7"/>
  <c r="AM196" i="7"/>
  <c r="AM197" i="7"/>
  <c r="AM198" i="7"/>
  <c r="AM199" i="7"/>
  <c r="AM200" i="7"/>
  <c r="AM201" i="7"/>
  <c r="AM202" i="7"/>
  <c r="AM203" i="7"/>
  <c r="AM204" i="7"/>
  <c r="AM205" i="7"/>
  <c r="AM206" i="7"/>
  <c r="AM207" i="7"/>
  <c r="AM208" i="7"/>
  <c r="AM209" i="7"/>
  <c r="AM210" i="7"/>
  <c r="AM211" i="7"/>
  <c r="AM212" i="7"/>
  <c r="AM213" i="7"/>
  <c r="AM214" i="7"/>
  <c r="AM215" i="7"/>
  <c r="AM216" i="7"/>
  <c r="AM217" i="7"/>
  <c r="AM218" i="7"/>
  <c r="AM219" i="7"/>
  <c r="AM220" i="7"/>
  <c r="AM221" i="7"/>
  <c r="AM222" i="7"/>
  <c r="AM223" i="7"/>
  <c r="AM224" i="7"/>
  <c r="AM225" i="7"/>
  <c r="AM226" i="7"/>
  <c r="AM227" i="7"/>
  <c r="AM228" i="7"/>
  <c r="AM229" i="7"/>
  <c r="AM230" i="7"/>
  <c r="AM231" i="7"/>
  <c r="AM232" i="7"/>
  <c r="AM233" i="7"/>
  <c r="AM234" i="7"/>
  <c r="AM235" i="7"/>
  <c r="AM236" i="7"/>
  <c r="AM237" i="7"/>
  <c r="AM238" i="7"/>
  <c r="AM239" i="7"/>
  <c r="AM240" i="7"/>
  <c r="AM241" i="7"/>
  <c r="AM242" i="7"/>
  <c r="AM243" i="7"/>
  <c r="AM244" i="7"/>
  <c r="AM245" i="7"/>
  <c r="AM246" i="7"/>
  <c r="AM247" i="7"/>
  <c r="AM248" i="7"/>
  <c r="AM249" i="7"/>
  <c r="AM250" i="7"/>
  <c r="AM251" i="7"/>
  <c r="AM252" i="7"/>
  <c r="AM253" i="7"/>
  <c r="AM254" i="7"/>
  <c r="AM255" i="7"/>
  <c r="AM256" i="7"/>
  <c r="AM257" i="7"/>
  <c r="AM258" i="7"/>
  <c r="AM259" i="7"/>
  <c r="AM260" i="7"/>
  <c r="AM261" i="7"/>
  <c r="AM262" i="7"/>
  <c r="AM263" i="7"/>
  <c r="AM264" i="7"/>
  <c r="AM265" i="7"/>
  <c r="AM266" i="7"/>
  <c r="AM267" i="7"/>
  <c r="AM268" i="7"/>
  <c r="AM269" i="7"/>
  <c r="AM270" i="7"/>
  <c r="AM271" i="7"/>
  <c r="AM272" i="7"/>
  <c r="AM273" i="7"/>
  <c r="AM274" i="7"/>
  <c r="AM275" i="7"/>
  <c r="AM276" i="7"/>
  <c r="AM277" i="7"/>
  <c r="AM278" i="7"/>
  <c r="AM279" i="7"/>
  <c r="AM280" i="7"/>
  <c r="AM281" i="7"/>
  <c r="AM282" i="7"/>
  <c r="AM283" i="7"/>
  <c r="AM284" i="7"/>
  <c r="AM285" i="7"/>
  <c r="AM286" i="7"/>
  <c r="AM287" i="7"/>
  <c r="AM288" i="7"/>
  <c r="AM289" i="7"/>
  <c r="AM290" i="7"/>
  <c r="AM291" i="7"/>
  <c r="AM292" i="7"/>
  <c r="AM293" i="7"/>
  <c r="AM294" i="7"/>
  <c r="AM295" i="7"/>
  <c r="AM296" i="7"/>
  <c r="AM297" i="7"/>
  <c r="AM298" i="7"/>
  <c r="AM299" i="7"/>
  <c r="AM300" i="7"/>
  <c r="AM301" i="7"/>
  <c r="AM302" i="7"/>
  <c r="AM303" i="7"/>
  <c r="AM304" i="7"/>
  <c r="AM305" i="7"/>
  <c r="AM306" i="7"/>
  <c r="AM307" i="7"/>
  <c r="AM308" i="7"/>
  <c r="AM309" i="7"/>
  <c r="AM310" i="7"/>
  <c r="AM311" i="7"/>
  <c r="AM312" i="7"/>
  <c r="AM313" i="7"/>
  <c r="AM314" i="7"/>
  <c r="AM315" i="7"/>
  <c r="AM316" i="7"/>
  <c r="AM317" i="7"/>
  <c r="AM318" i="7"/>
  <c r="AM319" i="7"/>
  <c r="AM320" i="7"/>
  <c r="AM321" i="7"/>
  <c r="AM322" i="7"/>
  <c r="AM323" i="7"/>
  <c r="AM324" i="7"/>
  <c r="AM325" i="7"/>
  <c r="AM326" i="7"/>
  <c r="AM327" i="7"/>
  <c r="AM328" i="7"/>
  <c r="AM329" i="7"/>
  <c r="AM330" i="7"/>
  <c r="AM331" i="7"/>
  <c r="AM332" i="7"/>
  <c r="AM333" i="7"/>
  <c r="AM334" i="7"/>
  <c r="AM335" i="7"/>
  <c r="AM336" i="7"/>
  <c r="AM337" i="7"/>
  <c r="AM338" i="7"/>
  <c r="AM339" i="7"/>
  <c r="AM340" i="7"/>
  <c r="AM341" i="7"/>
  <c r="AM342" i="7"/>
  <c r="AM343" i="7"/>
  <c r="AM344" i="7"/>
  <c r="AM345" i="7"/>
  <c r="AM346" i="7"/>
  <c r="AM347" i="7"/>
  <c r="AM348" i="7"/>
  <c r="AM349" i="7"/>
  <c r="AM350" i="7"/>
  <c r="AM351" i="7"/>
  <c r="AM352" i="7"/>
  <c r="AM353" i="7"/>
  <c r="AM354" i="7"/>
  <c r="AM355" i="7"/>
  <c r="AM356" i="7"/>
  <c r="AM357" i="7"/>
  <c r="AM358" i="7"/>
  <c r="AM359" i="7"/>
  <c r="AM360" i="7"/>
  <c r="AM361" i="7"/>
  <c r="AM362" i="7"/>
  <c r="AM363" i="7"/>
  <c r="AM364" i="7"/>
  <c r="AM365" i="7"/>
  <c r="AM366" i="7"/>
  <c r="AM367" i="7"/>
  <c r="AM368" i="7"/>
  <c r="AM369" i="7"/>
  <c r="AM370" i="7"/>
  <c r="AM371" i="7"/>
  <c r="AM372" i="7"/>
  <c r="AM373" i="7"/>
  <c r="AM374" i="7"/>
  <c r="AM375" i="7"/>
  <c r="AM376" i="7"/>
  <c r="AM377" i="7"/>
  <c r="AM378" i="7"/>
  <c r="AM379" i="7"/>
  <c r="AM380" i="7"/>
  <c r="AM381" i="7"/>
  <c r="AM382" i="7"/>
  <c r="AM383" i="7"/>
  <c r="AM384" i="7"/>
  <c r="AM385" i="7"/>
  <c r="AM386" i="7"/>
  <c r="AM387" i="7"/>
  <c r="AM388" i="7"/>
  <c r="AM389" i="7"/>
  <c r="AM390" i="7"/>
  <c r="AM391" i="7"/>
  <c r="AM392" i="7"/>
  <c r="AM393" i="7"/>
  <c r="AM394" i="7"/>
  <c r="AM395" i="7"/>
  <c r="AM396" i="7"/>
  <c r="AM397" i="7"/>
  <c r="AM398" i="7"/>
  <c r="AM399" i="7"/>
  <c r="AM400" i="7"/>
  <c r="AM401" i="7"/>
  <c r="AM402" i="7"/>
  <c r="AM403" i="7"/>
  <c r="AM404" i="7"/>
  <c r="AM405" i="7"/>
  <c r="AM406" i="7"/>
  <c r="AM407" i="7"/>
  <c r="AM408" i="7"/>
  <c r="AM409" i="7"/>
  <c r="AM410" i="7"/>
  <c r="AM411" i="7"/>
  <c r="AM412" i="7"/>
  <c r="AM413" i="7"/>
  <c r="AM414" i="7"/>
  <c r="AM415" i="7"/>
  <c r="AM416" i="7"/>
  <c r="AM417" i="7"/>
  <c r="AM418" i="7"/>
  <c r="AM419" i="7"/>
  <c r="AM420" i="7"/>
  <c r="AM421" i="7"/>
  <c r="AM422" i="7"/>
  <c r="AM423" i="7"/>
  <c r="AM424" i="7"/>
  <c r="AM425" i="7"/>
  <c r="AM426" i="7"/>
  <c r="AM427" i="7"/>
  <c r="AM428" i="7"/>
  <c r="AM429" i="7"/>
  <c r="AM430" i="7"/>
  <c r="AM431" i="7"/>
  <c r="AM432" i="7"/>
  <c r="AM433" i="7"/>
  <c r="AM434" i="7"/>
  <c r="AM435" i="7"/>
  <c r="AM436" i="7"/>
  <c r="AM437" i="7"/>
  <c r="AM438" i="7"/>
  <c r="AM439" i="7"/>
  <c r="AM440" i="7"/>
  <c r="AM441" i="7"/>
  <c r="AM442" i="7"/>
  <c r="AM443" i="7"/>
  <c r="AM444" i="7"/>
  <c r="AM445" i="7"/>
  <c r="AM446" i="7"/>
  <c r="AM447" i="7"/>
  <c r="AM448" i="7"/>
  <c r="AM449" i="7"/>
  <c r="AM450" i="7"/>
  <c r="AM451" i="7"/>
  <c r="AM452" i="7"/>
  <c r="AM453" i="7"/>
  <c r="AM454" i="7"/>
  <c r="AM455" i="7"/>
  <c r="AM456" i="7"/>
  <c r="AM457" i="7"/>
  <c r="AM458" i="7"/>
  <c r="AM459" i="7"/>
  <c r="AM460" i="7"/>
  <c r="AM461" i="7"/>
  <c r="AM462" i="7"/>
  <c r="AM463" i="7"/>
  <c r="AM464" i="7"/>
  <c r="AM465" i="7"/>
  <c r="AM466" i="7"/>
  <c r="AM467" i="7"/>
  <c r="AM468" i="7"/>
  <c r="AM469" i="7"/>
  <c r="AM470" i="7"/>
  <c r="AM471" i="7"/>
  <c r="AM472" i="7"/>
  <c r="AM473" i="7"/>
  <c r="AM474" i="7"/>
  <c r="AM475" i="7"/>
  <c r="AM476" i="7"/>
  <c r="AM477" i="7"/>
  <c r="AM478" i="7"/>
  <c r="AM479" i="7"/>
  <c r="AM480" i="7"/>
  <c r="AM481" i="7"/>
  <c r="AM482" i="7"/>
  <c r="AM483" i="7"/>
  <c r="AM484" i="7"/>
  <c r="AM485" i="7"/>
  <c r="AM486" i="7"/>
  <c r="AM487" i="7"/>
  <c r="AM488" i="7"/>
  <c r="AM489" i="7"/>
  <c r="AM490" i="7"/>
  <c r="AM491" i="7"/>
  <c r="AM492" i="7"/>
  <c r="AM493" i="7"/>
  <c r="AM494" i="7"/>
  <c r="AM495" i="7"/>
  <c r="AM496" i="7"/>
  <c r="AM497" i="7"/>
  <c r="AM498" i="7"/>
  <c r="AM499" i="7"/>
  <c r="AM500" i="7"/>
  <c r="AM501" i="7"/>
  <c r="AM502" i="7"/>
  <c r="AM503" i="7"/>
  <c r="AM504" i="7"/>
  <c r="AM505" i="7"/>
  <c r="AM506" i="7"/>
  <c r="AM507" i="7"/>
  <c r="AM508" i="7"/>
  <c r="AM509" i="7"/>
  <c r="AM510" i="7"/>
  <c r="AM511" i="7"/>
  <c r="AM512" i="7"/>
  <c r="AM513" i="7"/>
  <c r="AM514" i="7"/>
  <c r="AM515" i="7"/>
  <c r="AM516" i="7"/>
  <c r="AM517" i="7"/>
  <c r="AM518" i="7"/>
  <c r="AM519" i="7"/>
  <c r="AM520" i="7"/>
  <c r="AM521" i="7"/>
  <c r="AM522" i="7"/>
  <c r="AM523" i="7"/>
  <c r="AM524" i="7"/>
  <c r="AM525" i="7"/>
  <c r="AM526" i="7"/>
  <c r="AM527" i="7"/>
  <c r="AM528" i="7"/>
  <c r="AM529" i="7"/>
  <c r="AM530" i="7"/>
  <c r="AM531" i="7"/>
  <c r="AM532" i="7"/>
  <c r="AM533" i="7"/>
  <c r="AM534" i="7"/>
  <c r="AM535" i="7"/>
  <c r="AM536" i="7"/>
  <c r="AM537" i="7"/>
  <c r="AM538" i="7"/>
  <c r="AM539" i="7"/>
  <c r="AM540" i="7"/>
  <c r="AM541" i="7"/>
  <c r="AM542" i="7"/>
  <c r="AM543" i="7"/>
  <c r="AM544" i="7"/>
  <c r="AM545" i="7"/>
  <c r="AM546" i="7"/>
  <c r="AM547" i="7"/>
  <c r="AM548" i="7"/>
  <c r="AM549" i="7"/>
  <c r="AM550" i="7"/>
  <c r="AM551" i="7"/>
  <c r="AM552" i="7"/>
  <c r="AM553" i="7"/>
  <c r="AM554" i="7"/>
  <c r="AM555" i="7"/>
  <c r="AM556" i="7"/>
  <c r="AM557" i="7"/>
  <c r="AM558" i="7"/>
  <c r="AM559" i="7"/>
  <c r="AM560" i="7"/>
  <c r="AM561" i="7"/>
  <c r="AM562" i="7"/>
  <c r="AM563" i="7"/>
  <c r="AM564" i="7"/>
  <c r="AM565" i="7"/>
  <c r="AM566" i="7"/>
  <c r="AM567" i="7"/>
  <c r="AM568" i="7"/>
  <c r="AM569" i="7"/>
  <c r="AM570" i="7"/>
  <c r="AM571" i="7"/>
  <c r="AM572" i="7"/>
  <c r="AM573" i="7"/>
  <c r="AM574" i="7"/>
  <c r="AM575" i="7"/>
  <c r="AM576" i="7"/>
  <c r="AM577" i="7"/>
  <c r="AM578" i="7"/>
  <c r="AM579" i="7"/>
  <c r="AM580" i="7"/>
  <c r="AM581" i="7"/>
  <c r="AM582" i="7"/>
  <c r="AM583" i="7"/>
  <c r="AM584" i="7"/>
  <c r="AM585" i="7"/>
  <c r="AM586" i="7"/>
  <c r="AM587" i="7"/>
  <c r="AM588" i="7"/>
  <c r="AM589" i="7"/>
  <c r="AM590" i="7"/>
  <c r="AM591" i="7"/>
  <c r="AM592" i="7"/>
  <c r="AM593" i="7"/>
  <c r="AM594" i="7"/>
  <c r="AM595" i="7"/>
  <c r="AM596" i="7"/>
  <c r="AM597" i="7"/>
  <c r="AM598" i="7"/>
  <c r="AM599" i="7"/>
  <c r="AM600" i="7"/>
  <c r="AM601" i="7"/>
  <c r="AM602" i="7"/>
  <c r="AM603" i="7"/>
  <c r="AM604" i="7"/>
  <c r="AM605" i="7"/>
  <c r="AM606" i="7"/>
  <c r="AM607" i="7"/>
  <c r="AM608" i="7"/>
  <c r="AM609" i="7"/>
  <c r="AM610" i="7"/>
  <c r="AM611" i="7"/>
  <c r="AM612" i="7"/>
  <c r="AM613" i="7"/>
  <c r="AM614" i="7"/>
  <c r="AM615" i="7"/>
  <c r="AM616" i="7"/>
  <c r="AM617" i="7"/>
  <c r="AM618" i="7"/>
  <c r="AM619" i="7"/>
  <c r="AM620" i="7"/>
  <c r="AM621" i="7"/>
  <c r="AM622" i="7"/>
  <c r="AM623" i="7"/>
  <c r="AM624" i="7"/>
  <c r="AM625" i="7"/>
  <c r="AM626" i="7"/>
  <c r="AM627" i="7"/>
  <c r="AM628" i="7"/>
  <c r="AM629" i="7"/>
  <c r="AM630" i="7"/>
  <c r="AM631" i="7"/>
  <c r="AM632" i="7"/>
  <c r="AM633" i="7"/>
  <c r="AM634" i="7"/>
  <c r="AM635" i="7"/>
  <c r="AM636" i="7"/>
  <c r="AM637" i="7"/>
  <c r="AM638" i="7"/>
  <c r="AM639" i="7"/>
  <c r="AM640" i="7"/>
  <c r="AM641" i="7"/>
  <c r="AM642" i="7"/>
  <c r="AM643" i="7"/>
  <c r="AM644" i="7"/>
  <c r="AM645" i="7"/>
  <c r="AM646" i="7"/>
  <c r="AM647" i="7"/>
  <c r="AM648" i="7"/>
  <c r="AM649" i="7"/>
  <c r="AM650" i="7"/>
  <c r="AM651" i="7"/>
  <c r="AM652" i="7"/>
  <c r="AM653" i="7"/>
  <c r="AM654" i="7"/>
  <c r="AM655" i="7"/>
  <c r="AM656" i="7"/>
  <c r="AM657" i="7"/>
  <c r="AM658" i="7"/>
  <c r="AM659" i="7"/>
  <c r="AM660" i="7"/>
  <c r="AM661" i="7"/>
  <c r="AM662" i="7"/>
  <c r="AM663" i="7"/>
  <c r="AM664" i="7"/>
  <c r="AM665" i="7"/>
  <c r="AM666" i="7"/>
  <c r="AM667" i="7"/>
  <c r="AM668" i="7"/>
  <c r="AM669" i="7"/>
  <c r="AM670" i="7"/>
  <c r="AM671" i="7"/>
  <c r="AM672" i="7"/>
  <c r="AM673" i="7"/>
  <c r="AM674" i="7"/>
  <c r="AM675" i="7"/>
  <c r="AM676" i="7"/>
  <c r="AM677" i="7"/>
  <c r="AM678" i="7"/>
  <c r="AM679" i="7"/>
  <c r="AM680" i="7"/>
  <c r="AM681" i="7"/>
  <c r="AM682" i="7"/>
  <c r="AM683" i="7"/>
  <c r="AM684" i="7"/>
  <c r="AM685" i="7"/>
  <c r="AM686" i="7"/>
  <c r="AM687" i="7"/>
  <c r="AM688" i="7"/>
  <c r="AM689" i="7"/>
  <c r="AM690" i="7"/>
  <c r="AM691" i="7"/>
  <c r="AM692" i="7"/>
  <c r="AM693" i="7"/>
  <c r="AM694" i="7"/>
  <c r="AM695" i="7"/>
  <c r="AM696" i="7"/>
  <c r="AM697" i="7"/>
  <c r="AM698" i="7"/>
  <c r="AM699" i="7"/>
  <c r="AM700" i="7"/>
  <c r="AM701" i="7"/>
  <c r="AM702" i="7"/>
  <c r="AM703" i="7"/>
  <c r="AM704" i="7"/>
  <c r="AM705" i="7"/>
  <c r="AM706" i="7"/>
  <c r="AM707" i="7"/>
  <c r="AM708" i="7"/>
  <c r="AM709" i="7"/>
  <c r="AM710" i="7"/>
  <c r="AM711" i="7"/>
  <c r="AM712" i="7"/>
  <c r="AM713" i="7"/>
  <c r="AM714" i="7"/>
  <c r="AM715" i="7"/>
  <c r="AM716" i="7"/>
  <c r="AM717" i="7"/>
  <c r="AM718" i="7"/>
  <c r="AM719" i="7"/>
  <c r="AM720" i="7"/>
  <c r="AM721" i="7"/>
  <c r="AM722" i="7"/>
  <c r="AM723" i="7"/>
  <c r="AM724" i="7"/>
  <c r="AM725" i="7"/>
  <c r="AM726" i="7"/>
  <c r="AM727" i="7"/>
  <c r="AM728" i="7"/>
  <c r="AM729" i="7"/>
  <c r="AM730" i="7"/>
  <c r="AM731" i="7"/>
  <c r="AM732" i="7"/>
  <c r="AM733" i="7"/>
  <c r="AM734" i="7"/>
  <c r="AM735" i="7"/>
  <c r="AM736" i="7"/>
  <c r="AM737" i="7"/>
  <c r="AM738" i="7"/>
  <c r="AM739" i="7"/>
  <c r="AM740" i="7"/>
  <c r="AM741" i="7"/>
  <c r="AM742" i="7"/>
  <c r="AM743" i="7"/>
  <c r="AM744" i="7"/>
  <c r="AM745" i="7"/>
  <c r="AM746" i="7"/>
  <c r="AM747" i="7"/>
  <c r="AM748" i="7"/>
  <c r="AM749" i="7"/>
  <c r="AM750" i="7"/>
  <c r="AM751" i="7"/>
  <c r="AM752" i="7"/>
  <c r="AM753" i="7"/>
  <c r="AM754" i="7"/>
  <c r="AM755" i="7"/>
  <c r="AM756" i="7"/>
  <c r="AM757" i="7"/>
  <c r="AM758" i="7"/>
  <c r="AM759" i="7"/>
  <c r="AM760" i="7"/>
  <c r="AM761" i="7"/>
  <c r="AM762" i="7"/>
  <c r="AM763" i="7"/>
  <c r="AM764" i="7"/>
  <c r="AM765" i="7"/>
  <c r="AM766" i="7"/>
  <c r="AM767" i="7"/>
  <c r="AM768" i="7"/>
  <c r="AM769" i="7"/>
  <c r="AM770" i="7"/>
  <c r="AM771" i="7"/>
  <c r="AM772" i="7"/>
  <c r="AM773" i="7"/>
  <c r="AM774" i="7"/>
  <c r="AM775" i="7"/>
  <c r="AM776" i="7"/>
  <c r="AM777" i="7"/>
  <c r="AM778" i="7"/>
  <c r="AM779" i="7"/>
  <c r="AM780" i="7"/>
  <c r="AM781" i="7"/>
  <c r="AM782" i="7"/>
  <c r="AM783" i="7"/>
  <c r="AM784" i="7"/>
  <c r="AM785" i="7"/>
  <c r="AM786" i="7"/>
  <c r="AM787" i="7"/>
  <c r="AM788" i="7"/>
  <c r="AM789" i="7"/>
  <c r="AM790" i="7"/>
  <c r="AM791" i="7"/>
  <c r="AM792" i="7"/>
  <c r="AM793" i="7"/>
  <c r="AM794" i="7"/>
  <c r="AM795" i="7"/>
  <c r="AM796" i="7"/>
  <c r="AM797" i="7"/>
  <c r="AM798" i="7"/>
  <c r="AM799" i="7"/>
  <c r="AM800" i="7"/>
  <c r="AM801" i="7"/>
  <c r="AM802" i="7"/>
  <c r="AM803" i="7"/>
  <c r="AM804" i="7"/>
  <c r="AM805" i="7"/>
  <c r="AM806" i="7"/>
  <c r="AM807" i="7"/>
  <c r="AM808" i="7"/>
  <c r="AM809" i="7"/>
  <c r="AM810" i="7"/>
  <c r="AM811" i="7"/>
  <c r="AM812" i="7"/>
  <c r="AM813" i="7"/>
  <c r="AM814" i="7"/>
  <c r="AM815" i="7"/>
  <c r="AM816" i="7"/>
  <c r="AM817" i="7"/>
  <c r="AM818" i="7"/>
  <c r="AM819" i="7"/>
  <c r="AM820" i="7"/>
  <c r="AM821" i="7"/>
  <c r="AM822" i="7"/>
  <c r="AM823" i="7"/>
  <c r="AM824" i="7"/>
  <c r="AM825" i="7"/>
  <c r="AM826" i="7"/>
  <c r="AM827" i="7"/>
  <c r="AM828" i="7"/>
  <c r="AM829" i="7"/>
  <c r="AM830" i="7"/>
  <c r="AM831" i="7"/>
  <c r="AM832" i="7"/>
  <c r="AM833" i="7"/>
  <c r="AM834" i="7"/>
  <c r="AM835" i="7"/>
  <c r="AM836" i="7"/>
  <c r="AM837" i="7"/>
  <c r="AM838" i="7"/>
  <c r="AM839" i="7"/>
  <c r="AM840" i="7"/>
  <c r="AM841" i="7"/>
  <c r="AM842" i="7"/>
  <c r="AM843" i="7"/>
  <c r="AM844" i="7"/>
  <c r="AM845" i="7"/>
  <c r="AM846" i="7"/>
  <c r="AM847" i="7"/>
  <c r="AM848" i="7"/>
  <c r="AM849" i="7"/>
  <c r="AM850" i="7"/>
  <c r="AM851" i="7"/>
  <c r="AM852" i="7"/>
  <c r="AM853" i="7"/>
  <c r="AM854" i="7"/>
  <c r="AM855" i="7"/>
  <c r="AM856" i="7"/>
  <c r="AM857" i="7"/>
  <c r="AM858" i="7"/>
  <c r="AM859" i="7"/>
  <c r="AM860" i="7"/>
  <c r="AM861" i="7"/>
  <c r="AM862" i="7"/>
  <c r="AM863" i="7"/>
  <c r="AM864" i="7"/>
  <c r="AM865" i="7"/>
  <c r="AM866" i="7"/>
  <c r="AM867" i="7"/>
  <c r="AM868" i="7"/>
  <c r="AM869" i="7"/>
  <c r="AM870" i="7"/>
  <c r="AM871" i="7"/>
  <c r="AM872" i="7"/>
  <c r="AM873" i="7"/>
  <c r="AM874" i="7"/>
  <c r="AM875" i="7"/>
  <c r="AM876" i="7"/>
  <c r="AM877" i="7"/>
  <c r="AM878" i="7"/>
  <c r="AM879" i="7"/>
  <c r="AM880" i="7"/>
  <c r="AM881" i="7"/>
  <c r="AM882" i="7"/>
  <c r="AM883" i="7"/>
  <c r="AM884" i="7"/>
  <c r="AM885" i="7"/>
  <c r="AM886" i="7"/>
  <c r="AM887" i="7"/>
  <c r="AM888" i="7"/>
  <c r="AM889" i="7"/>
  <c r="AM890" i="7"/>
  <c r="AM891" i="7"/>
  <c r="AM892" i="7"/>
  <c r="AM893" i="7"/>
  <c r="AM894" i="7"/>
  <c r="AM895" i="7"/>
  <c r="AM896" i="7"/>
  <c r="AM897" i="7"/>
  <c r="AM898" i="7"/>
  <c r="AM899" i="7"/>
  <c r="AM900" i="7"/>
  <c r="AM901" i="7"/>
  <c r="AM902" i="7"/>
  <c r="AM903" i="7"/>
  <c r="AM904" i="7"/>
  <c r="AM905" i="7"/>
  <c r="AM906" i="7"/>
  <c r="AM907" i="7"/>
  <c r="AM908" i="7"/>
  <c r="AM909" i="7"/>
  <c r="AM910" i="7"/>
  <c r="AM911" i="7"/>
  <c r="AM912" i="7"/>
  <c r="AM913" i="7"/>
  <c r="AM914" i="7"/>
  <c r="AM915" i="7"/>
  <c r="AM916" i="7"/>
  <c r="AM917" i="7"/>
  <c r="AM918" i="7"/>
  <c r="AM919" i="7"/>
  <c r="AM920" i="7"/>
  <c r="AM921" i="7"/>
  <c r="AM922" i="7"/>
  <c r="AM923" i="7"/>
  <c r="AM924" i="7"/>
  <c r="AM925" i="7"/>
  <c r="AM926" i="7"/>
  <c r="AM927" i="7"/>
  <c r="AM928" i="7"/>
  <c r="AM929" i="7"/>
  <c r="AM930" i="7"/>
  <c r="AM931" i="7"/>
  <c r="AM932" i="7"/>
  <c r="AM933" i="7"/>
  <c r="AM934" i="7"/>
  <c r="AM935" i="7"/>
  <c r="AM936" i="7"/>
  <c r="AM937" i="7"/>
  <c r="AM938" i="7"/>
  <c r="AM939" i="7"/>
  <c r="AM940" i="7"/>
  <c r="AM941" i="7"/>
  <c r="AM942" i="7"/>
  <c r="AM943" i="7"/>
  <c r="AM944" i="7"/>
  <c r="AM945" i="7"/>
  <c r="AM946" i="7"/>
  <c r="AM947" i="7"/>
  <c r="AM948" i="7"/>
  <c r="AM949" i="7"/>
  <c r="AM950" i="7"/>
  <c r="AM951" i="7"/>
  <c r="AM952" i="7"/>
  <c r="AM953" i="7"/>
  <c r="AM954" i="7"/>
  <c r="AM955" i="7"/>
  <c r="AM956" i="7"/>
  <c r="AM957" i="7"/>
  <c r="AM958" i="7"/>
  <c r="AM959" i="7"/>
  <c r="AM960" i="7"/>
  <c r="AM961" i="7"/>
  <c r="AM962" i="7"/>
  <c r="AM963" i="7"/>
  <c r="AM964" i="7"/>
  <c r="AM965" i="7"/>
  <c r="AM966" i="7"/>
  <c r="AM967" i="7"/>
  <c r="AM968" i="7"/>
  <c r="AM969" i="7"/>
  <c r="AM970" i="7"/>
  <c r="AM971" i="7"/>
  <c r="AM972" i="7"/>
  <c r="AM973" i="7"/>
  <c r="AM974" i="7"/>
  <c r="AM975" i="7"/>
  <c r="AM976" i="7"/>
  <c r="AM977" i="7"/>
  <c r="AM978" i="7"/>
  <c r="AM979" i="7"/>
  <c r="AM980" i="7"/>
  <c r="AM981" i="7"/>
  <c r="AM982" i="7"/>
  <c r="AM983" i="7"/>
  <c r="AM984" i="7"/>
  <c r="AM985" i="7"/>
  <c r="AM986" i="7"/>
  <c r="AM987" i="7"/>
  <c r="AM988" i="7"/>
  <c r="AM989" i="7"/>
  <c r="AM990" i="7"/>
  <c r="AM991" i="7"/>
  <c r="AM992" i="7"/>
  <c r="AM993" i="7"/>
  <c r="AM994" i="7"/>
  <c r="AM995" i="7"/>
  <c r="AM996" i="7"/>
  <c r="AM997" i="7"/>
  <c r="AM998" i="7"/>
  <c r="AM999" i="7"/>
  <c r="AM1000" i="7"/>
  <c r="AM1001" i="7"/>
  <c r="AM1002" i="7"/>
  <c r="AM1003" i="7"/>
  <c r="AM1004" i="7"/>
  <c r="AM1005" i="7"/>
  <c r="AM1006" i="7"/>
  <c r="AM1007" i="7"/>
  <c r="AM1008" i="7"/>
  <c r="AM1009" i="7"/>
  <c r="AM1010" i="7"/>
  <c r="AM1011" i="7"/>
  <c r="AM1012" i="7"/>
  <c r="AM1013" i="7"/>
  <c r="AM1014" i="7"/>
  <c r="AM1015" i="7"/>
  <c r="AM1016" i="7"/>
  <c r="AM1017" i="7"/>
  <c r="AM1018" i="7"/>
  <c r="AM1019" i="7"/>
  <c r="AM1020" i="7"/>
  <c r="AM1021" i="7"/>
  <c r="AM1022" i="7"/>
  <c r="AM1023" i="7"/>
  <c r="AM1024" i="7"/>
  <c r="AM1025" i="7"/>
  <c r="AM1026" i="7"/>
  <c r="AM1027" i="7"/>
  <c r="AM1028" i="7"/>
  <c r="AM1029" i="7"/>
  <c r="AM1030" i="7"/>
  <c r="AM1031" i="7"/>
  <c r="AM1032" i="7"/>
  <c r="AM1033" i="7"/>
  <c r="AM1034" i="7"/>
  <c r="AM1035" i="7"/>
  <c r="AM1036" i="7"/>
  <c r="AM1037" i="7"/>
  <c r="AM1038" i="7"/>
  <c r="AM1039" i="7"/>
  <c r="AM1040" i="7"/>
  <c r="AM1041" i="7"/>
  <c r="AM1042" i="7"/>
  <c r="AM1043" i="7"/>
  <c r="AM1044" i="7"/>
  <c r="AM1045" i="7"/>
  <c r="AM1046" i="7"/>
  <c r="AM1047" i="7"/>
  <c r="AM1048" i="7"/>
  <c r="AM1049" i="7"/>
  <c r="AM1050" i="7"/>
  <c r="AM1051" i="7"/>
  <c r="AM1052" i="7"/>
  <c r="AM1053" i="7"/>
  <c r="AM1054" i="7"/>
  <c r="AM1055" i="7"/>
  <c r="AM1056" i="7"/>
  <c r="AM1057" i="7"/>
  <c r="AM1058" i="7"/>
  <c r="AM1059" i="7"/>
  <c r="AM1060" i="7"/>
  <c r="AM1061" i="7"/>
  <c r="AM1062" i="7"/>
  <c r="AM1063" i="7"/>
  <c r="AM1064" i="7"/>
  <c r="AM1065" i="7"/>
  <c r="AM1066" i="7"/>
  <c r="AM1067" i="7"/>
  <c r="AM1068" i="7"/>
  <c r="AM1069" i="7"/>
  <c r="AM1070" i="7"/>
  <c r="AM1071" i="7"/>
  <c r="AM1072" i="7"/>
  <c r="AM1073" i="7"/>
  <c r="AM1074" i="7"/>
  <c r="AM1075" i="7"/>
  <c r="AM1076" i="7"/>
  <c r="AM1077" i="7"/>
  <c r="AM1078" i="7"/>
  <c r="AM1079" i="7"/>
  <c r="AM1080" i="7"/>
  <c r="AM1081" i="7"/>
  <c r="AM1082" i="7"/>
  <c r="AM1083" i="7"/>
  <c r="AM1084" i="7"/>
  <c r="AM1085" i="7"/>
  <c r="AM1086" i="7"/>
  <c r="AM1087" i="7"/>
  <c r="AM1088" i="7"/>
  <c r="AM1089" i="7"/>
  <c r="AM1090" i="7"/>
  <c r="AM1091" i="7"/>
  <c r="AM1092" i="7"/>
  <c r="AM1093" i="7"/>
  <c r="AM1094" i="7"/>
  <c r="AM1095" i="7"/>
  <c r="AM1096" i="7"/>
  <c r="AM1097" i="7"/>
  <c r="AM1098" i="7"/>
  <c r="AM1099" i="7"/>
  <c r="AM1100" i="7"/>
  <c r="AM1101" i="7"/>
  <c r="AM1102" i="7"/>
  <c r="AM1103" i="7"/>
  <c r="AM1104" i="7"/>
  <c r="AM1105" i="7"/>
  <c r="AM1106" i="7"/>
  <c r="AM1107" i="7"/>
  <c r="AM1108" i="7"/>
  <c r="AM1109" i="7"/>
  <c r="AM1110" i="7"/>
  <c r="AM1111" i="7"/>
  <c r="AM1112" i="7"/>
  <c r="AM1113" i="7"/>
  <c r="AM1114" i="7"/>
  <c r="AM1115" i="7"/>
  <c r="AM1116" i="7"/>
  <c r="AM1117" i="7"/>
  <c r="AM1118" i="7"/>
  <c r="AM1119" i="7"/>
  <c r="AM1120" i="7"/>
  <c r="AM1121" i="7"/>
  <c r="AM1122" i="7"/>
  <c r="AM1123" i="7"/>
  <c r="AM1124" i="7"/>
  <c r="AM1125" i="7"/>
  <c r="AM1126" i="7"/>
  <c r="AM1127" i="7"/>
  <c r="AM1128" i="7"/>
  <c r="AM1129" i="7"/>
  <c r="AM1130" i="7"/>
  <c r="AM1131" i="7"/>
  <c r="AM1132" i="7"/>
  <c r="AM1133" i="7"/>
  <c r="AM1134" i="7"/>
  <c r="AM1135" i="7"/>
  <c r="AM1136" i="7"/>
  <c r="AM1137" i="7"/>
  <c r="AM1138" i="7"/>
  <c r="AM1139" i="7"/>
  <c r="AM1140" i="7"/>
  <c r="AM1141" i="7"/>
  <c r="AM1142" i="7"/>
  <c r="AM1143" i="7"/>
  <c r="AM1144" i="7"/>
  <c r="AM1145" i="7"/>
  <c r="AM1146" i="7"/>
  <c r="AM1147" i="7"/>
  <c r="AM1148" i="7"/>
  <c r="AM1149" i="7"/>
  <c r="AM1150" i="7"/>
  <c r="AM1151" i="7"/>
  <c r="AM1152" i="7"/>
  <c r="AM1153" i="7"/>
  <c r="AM1154" i="7"/>
  <c r="AM1155" i="7"/>
  <c r="AM1156" i="7"/>
  <c r="AM1157" i="7"/>
  <c r="AM1158" i="7"/>
  <c r="AM1159" i="7"/>
  <c r="AM1160" i="7"/>
  <c r="AM1161" i="7"/>
  <c r="AM1162" i="7"/>
  <c r="AM1163" i="7"/>
  <c r="AM1164" i="7"/>
  <c r="AM1165" i="7"/>
  <c r="AM1166" i="7"/>
  <c r="AM1167" i="7"/>
  <c r="AM1168" i="7"/>
  <c r="AM1169" i="7"/>
  <c r="AM1170" i="7"/>
  <c r="AM1171" i="7"/>
  <c r="AM1172" i="7"/>
  <c r="AM1173" i="7"/>
  <c r="AM1174" i="7"/>
  <c r="AM1175" i="7"/>
  <c r="AM1176" i="7"/>
  <c r="AM1177" i="7"/>
  <c r="AM1178" i="7"/>
  <c r="AM1179" i="7"/>
  <c r="AM1180" i="7"/>
  <c r="AM1181" i="7"/>
  <c r="AM1182" i="7"/>
  <c r="AM1183" i="7"/>
  <c r="AM1184" i="7"/>
  <c r="AM1185" i="7"/>
  <c r="AM1186" i="7"/>
  <c r="AM1187" i="7"/>
  <c r="AM1188" i="7"/>
  <c r="AM1189" i="7"/>
  <c r="AM1190" i="7"/>
  <c r="AM1191" i="7"/>
  <c r="AM1192" i="7"/>
  <c r="AM1193" i="7"/>
  <c r="AM1194" i="7"/>
  <c r="AM1195" i="7"/>
  <c r="AM1196" i="7"/>
  <c r="AM1197" i="7"/>
  <c r="AM1198" i="7"/>
  <c r="AM1199" i="7"/>
  <c r="AM1200" i="7"/>
  <c r="AM1201" i="7"/>
  <c r="AM1202" i="7"/>
  <c r="AM1203" i="7"/>
  <c r="AM1204" i="7"/>
  <c r="AM1205" i="7"/>
  <c r="AM1206" i="7"/>
  <c r="AM1207" i="7"/>
  <c r="AM1208" i="7"/>
  <c r="AM1209" i="7"/>
  <c r="AM1210" i="7"/>
  <c r="AM1211" i="7"/>
  <c r="AM1212" i="7"/>
  <c r="AM1213" i="7"/>
  <c r="AM1214" i="7"/>
  <c r="AM1215" i="7"/>
  <c r="AM1216" i="7"/>
  <c r="AM1217" i="7"/>
  <c r="AM1218" i="7"/>
  <c r="AM1219" i="7"/>
  <c r="AM1220" i="7"/>
  <c r="AM1221" i="7"/>
  <c r="AM1222" i="7"/>
  <c r="AM1223" i="7"/>
  <c r="AM1224" i="7"/>
  <c r="AM1225" i="7"/>
  <c r="AM1226" i="7"/>
  <c r="AM1227" i="7"/>
  <c r="AM1228" i="7"/>
  <c r="AM1229" i="7"/>
  <c r="AM1230" i="7"/>
  <c r="AM1231" i="7"/>
  <c r="AM1232" i="7"/>
  <c r="AM1233" i="7"/>
  <c r="AM1234" i="7"/>
  <c r="AM1235" i="7"/>
  <c r="AM1236" i="7"/>
  <c r="AM1237" i="7"/>
  <c r="AM1238" i="7"/>
  <c r="AM1239" i="7"/>
  <c r="AM1240" i="7"/>
  <c r="AM1241" i="7"/>
  <c r="AM1242" i="7"/>
  <c r="AM1243" i="7"/>
  <c r="AM1244" i="7"/>
  <c r="AM1245" i="7"/>
  <c r="AM1246" i="7"/>
  <c r="AM1247" i="7"/>
  <c r="AM1248" i="7"/>
  <c r="AM1249" i="7"/>
  <c r="AM1250" i="7"/>
  <c r="AM1251" i="7"/>
  <c r="AM1252" i="7"/>
  <c r="AM1253" i="7"/>
  <c r="AM1254" i="7"/>
  <c r="AM1255" i="7"/>
  <c r="AM1256" i="7"/>
  <c r="AM1257" i="7"/>
  <c r="AM1258" i="7"/>
  <c r="AM1259" i="7"/>
  <c r="AM1260" i="7"/>
  <c r="AM1261" i="7"/>
  <c r="AM1262" i="7"/>
  <c r="AM1263" i="7"/>
  <c r="AM1264" i="7"/>
  <c r="AM1265" i="7"/>
  <c r="AM1266" i="7"/>
  <c r="AM1267" i="7"/>
  <c r="AM1268" i="7"/>
  <c r="AM1269" i="7"/>
  <c r="AM1270" i="7"/>
  <c r="AM1271" i="7"/>
  <c r="AM1272" i="7"/>
  <c r="AM1273" i="7"/>
  <c r="AM1274" i="7"/>
  <c r="AM1275" i="7"/>
  <c r="AM1276" i="7"/>
  <c r="AM1277" i="7"/>
  <c r="AM1278" i="7"/>
  <c r="AM1279" i="7"/>
  <c r="AM1280" i="7"/>
  <c r="AM1281" i="7"/>
  <c r="AM1282" i="7"/>
  <c r="AM1283" i="7"/>
  <c r="AM1284" i="7"/>
  <c r="AM1285" i="7"/>
  <c r="AM1286" i="7"/>
  <c r="AM1287" i="7"/>
  <c r="AM1288" i="7"/>
  <c r="AM1289" i="7"/>
  <c r="AM1290" i="7"/>
  <c r="AM1291" i="7"/>
  <c r="AM1292" i="7"/>
  <c r="AM1293" i="7"/>
  <c r="AM1294" i="7"/>
  <c r="AM1295" i="7"/>
  <c r="AM1296" i="7"/>
  <c r="AM1297" i="7"/>
  <c r="AM1298" i="7"/>
  <c r="AM1299" i="7"/>
  <c r="AM1300" i="7"/>
  <c r="AM1301" i="7"/>
  <c r="AM1302" i="7"/>
  <c r="AM1303" i="7"/>
  <c r="AM1304" i="7"/>
  <c r="AM1305" i="7"/>
  <c r="AM1306" i="7"/>
  <c r="AM1307" i="7"/>
  <c r="AM1308" i="7"/>
  <c r="AM1309" i="7"/>
  <c r="AM1310" i="7"/>
  <c r="AM1311" i="7"/>
  <c r="AM1312" i="7"/>
  <c r="AM1313" i="7"/>
  <c r="AM1314" i="7"/>
  <c r="AM1315" i="7"/>
  <c r="AM1316" i="7"/>
  <c r="AM1317" i="7"/>
  <c r="AM1318" i="7"/>
  <c r="AM1319" i="7"/>
  <c r="AM1320" i="7"/>
  <c r="AM1321" i="7"/>
  <c r="AM1322" i="7"/>
  <c r="AM1323" i="7"/>
  <c r="AM1324" i="7"/>
  <c r="AM1325" i="7"/>
  <c r="AM1326" i="7"/>
  <c r="AM1327" i="7"/>
  <c r="AM1328" i="7"/>
  <c r="AM1329" i="7"/>
  <c r="AM1330" i="7"/>
  <c r="AM1331" i="7"/>
  <c r="AM1332" i="7"/>
  <c r="AM1333" i="7"/>
  <c r="AM1334" i="7"/>
  <c r="AM1335" i="7"/>
  <c r="AM1336" i="7"/>
  <c r="AM1337" i="7"/>
  <c r="AM1338" i="7"/>
  <c r="AM1339" i="7"/>
  <c r="AM1340" i="7"/>
  <c r="AM1341" i="7"/>
  <c r="AM1342" i="7"/>
  <c r="AM1343" i="7"/>
  <c r="AM1344" i="7"/>
  <c r="AM1345" i="7"/>
  <c r="AM1346" i="7"/>
  <c r="AM1347" i="7"/>
  <c r="AM1348" i="7"/>
  <c r="AM1349" i="7"/>
  <c r="AM1350" i="7"/>
  <c r="AM1351" i="7"/>
  <c r="AM1352" i="7"/>
  <c r="AM1353" i="7"/>
  <c r="AM1354" i="7"/>
  <c r="AM1355" i="7"/>
  <c r="AM1356" i="7"/>
  <c r="AM1357" i="7"/>
  <c r="AM1358" i="7"/>
  <c r="AM1359" i="7"/>
  <c r="AM1360" i="7"/>
  <c r="AM1361" i="7"/>
  <c r="AM1362" i="7"/>
  <c r="AM1363" i="7"/>
  <c r="AM1364" i="7"/>
  <c r="AM1365" i="7"/>
  <c r="AM1366" i="7"/>
  <c r="AM1367" i="7"/>
  <c r="AM1368" i="7"/>
  <c r="AM1369" i="7"/>
  <c r="AM1370" i="7"/>
  <c r="AM1371" i="7"/>
  <c r="AM1372" i="7"/>
  <c r="AM1373" i="7"/>
  <c r="AM1374" i="7"/>
  <c r="AM1375" i="7"/>
  <c r="AM1376" i="7"/>
  <c r="AM1377" i="7"/>
  <c r="AM1378" i="7"/>
  <c r="AM1379" i="7"/>
  <c r="AM1380" i="7"/>
  <c r="AM1381" i="7"/>
  <c r="AM1382" i="7"/>
  <c r="AM1383" i="7"/>
  <c r="AM1384" i="7"/>
  <c r="AM1385" i="7"/>
  <c r="AM1386" i="7"/>
  <c r="AM1387" i="7"/>
  <c r="AM1388" i="7"/>
  <c r="AM1389" i="7"/>
  <c r="AM1390" i="7"/>
  <c r="AM1391" i="7"/>
  <c r="AM1392" i="7"/>
  <c r="AM1393" i="7"/>
  <c r="AM1394" i="7"/>
  <c r="AM1395" i="7"/>
  <c r="AM1396" i="7"/>
  <c r="AM1397" i="7"/>
  <c r="AM1398" i="7"/>
  <c r="AM1399" i="7"/>
  <c r="AM1400" i="7"/>
  <c r="AM1401" i="7"/>
  <c r="AM1402" i="7"/>
  <c r="AM1403" i="7"/>
  <c r="AM1404" i="7"/>
  <c r="AM1405" i="7"/>
  <c r="AM1406" i="7"/>
  <c r="AM1407" i="7"/>
  <c r="AM1408" i="7"/>
  <c r="AM1409" i="7"/>
  <c r="AM1410" i="7"/>
  <c r="AM1411" i="7"/>
  <c r="AM1412" i="7"/>
  <c r="AM1413" i="7"/>
  <c r="AM1414" i="7"/>
  <c r="AM1415" i="7"/>
  <c r="AM1416" i="7"/>
  <c r="AM1417" i="7"/>
  <c r="AM1418" i="7"/>
  <c r="AM1419" i="7"/>
  <c r="AM1420" i="7"/>
  <c r="AM1421" i="7"/>
  <c r="AM1422" i="7"/>
  <c r="AM1423" i="7"/>
  <c r="AM1424" i="7"/>
  <c r="AM1425" i="7"/>
  <c r="AM1426" i="7"/>
  <c r="AM1427" i="7"/>
  <c r="AM1428" i="7"/>
  <c r="AM1429" i="7"/>
  <c r="AM1430" i="7"/>
  <c r="AM1431" i="7"/>
  <c r="AM1432" i="7"/>
  <c r="AM1433" i="7"/>
  <c r="AM1434" i="7"/>
  <c r="AM1435" i="7"/>
  <c r="AM1436" i="7"/>
  <c r="AM1437" i="7"/>
  <c r="AM1438" i="7"/>
  <c r="AM1439" i="7"/>
  <c r="AM1440" i="7"/>
  <c r="AM1441" i="7"/>
  <c r="AM1442" i="7"/>
  <c r="AM1443" i="7"/>
  <c r="AM1444" i="7"/>
  <c r="AM1445" i="7"/>
  <c r="AM1446" i="7"/>
  <c r="AM1447" i="7"/>
  <c r="AM1448" i="7"/>
  <c r="AM1449" i="7"/>
  <c r="AM1450" i="7"/>
  <c r="AM1451" i="7"/>
  <c r="AM1452" i="7"/>
  <c r="AM1453" i="7"/>
  <c r="AM1454" i="7"/>
  <c r="AM1455" i="7"/>
  <c r="AM1456" i="7"/>
  <c r="AM1457" i="7"/>
  <c r="AM1458" i="7"/>
  <c r="AM1459" i="7"/>
  <c r="AM1460" i="7"/>
  <c r="AM1461" i="7"/>
  <c r="AM1462" i="7"/>
  <c r="AM1463" i="7"/>
  <c r="AM1464" i="7"/>
  <c r="AM1465" i="7"/>
  <c r="AM1466" i="7"/>
  <c r="AM1467" i="7"/>
  <c r="AM1468" i="7"/>
  <c r="AM1469" i="7"/>
  <c r="AM1470" i="7"/>
  <c r="AM1471" i="7"/>
  <c r="AM1472" i="7"/>
  <c r="AM1473" i="7"/>
  <c r="AM1474" i="7"/>
  <c r="AM1475" i="7"/>
  <c r="AM1476" i="7"/>
  <c r="AM1477" i="7"/>
  <c r="AM1478" i="7"/>
  <c r="AM1479" i="7"/>
  <c r="AM1480" i="7"/>
  <c r="AM1481" i="7"/>
  <c r="AM1482" i="7"/>
  <c r="AM1483" i="7"/>
  <c r="AM1484" i="7"/>
  <c r="AM1485" i="7"/>
  <c r="AM1486" i="7"/>
  <c r="AM1487" i="7"/>
  <c r="AM1488" i="7"/>
  <c r="AM1489" i="7"/>
  <c r="AM1490" i="7"/>
  <c r="AM1491" i="7"/>
  <c r="AM1492" i="7"/>
  <c r="AM1493" i="7"/>
  <c r="AM1494" i="7"/>
  <c r="AM1495" i="7"/>
  <c r="AM1496" i="7"/>
  <c r="AM1497" i="7"/>
  <c r="AM1498" i="7"/>
  <c r="AM1499" i="7"/>
  <c r="AM1500" i="7"/>
  <c r="AM1501" i="7"/>
  <c r="AM1502" i="7"/>
  <c r="AM1503" i="7"/>
  <c r="AM1504" i="7"/>
  <c r="AM1505" i="7"/>
  <c r="AM1506" i="7"/>
  <c r="AM1507" i="7"/>
  <c r="AM1508" i="7"/>
  <c r="AM1509" i="7"/>
  <c r="AM1510" i="7"/>
  <c r="AM1511" i="7"/>
  <c r="AM1512" i="7"/>
  <c r="AM1513" i="7"/>
  <c r="AM1514" i="7"/>
  <c r="AM1515" i="7"/>
  <c r="AM1516" i="7"/>
  <c r="AM1517" i="7"/>
  <c r="AM1518" i="7"/>
  <c r="AM1519" i="7"/>
  <c r="AM1520" i="7"/>
  <c r="AM1521" i="7"/>
  <c r="AM1522" i="7"/>
  <c r="AM1523" i="7"/>
  <c r="AM1524" i="7"/>
  <c r="AM1525" i="7"/>
  <c r="AM1526" i="7"/>
  <c r="AM1527" i="7"/>
  <c r="AM1528" i="7"/>
  <c r="AM1529" i="7"/>
  <c r="AM1530" i="7"/>
  <c r="AM1531" i="7"/>
  <c r="AM1532" i="7"/>
  <c r="AM1533" i="7"/>
  <c r="AM1534" i="7"/>
  <c r="AM1535" i="7"/>
  <c r="AM1536" i="7"/>
  <c r="AM1537" i="7"/>
  <c r="AM1538" i="7"/>
  <c r="AM1539" i="7"/>
  <c r="AM1540" i="7"/>
  <c r="AM1541" i="7"/>
  <c r="AM1542" i="7"/>
  <c r="AM1543" i="7"/>
  <c r="AM1544" i="7"/>
  <c r="AM1545" i="7"/>
  <c r="AM1546" i="7"/>
  <c r="AM1547" i="7"/>
  <c r="AM1548" i="7"/>
  <c r="AM1549" i="7"/>
  <c r="AM1550" i="7"/>
  <c r="AM1551" i="7"/>
  <c r="AM1552" i="7"/>
  <c r="AM1553" i="7"/>
  <c r="AM1554" i="7"/>
  <c r="AM1555" i="7"/>
  <c r="AM1556" i="7"/>
  <c r="AM1557" i="7"/>
  <c r="AM1558" i="7"/>
  <c r="AM1559" i="7"/>
  <c r="AM1560" i="7"/>
  <c r="AM1561" i="7"/>
  <c r="AM1562" i="7"/>
  <c r="AM1563" i="7"/>
  <c r="AM1564" i="7"/>
  <c r="AM1565" i="7"/>
  <c r="AM1566" i="7"/>
  <c r="AM1567" i="7"/>
  <c r="AM1568" i="7"/>
  <c r="AM1569" i="7"/>
  <c r="AM1570" i="7"/>
  <c r="AM1571" i="7"/>
  <c r="AM1572" i="7"/>
  <c r="AM1573" i="7"/>
  <c r="AM1574" i="7"/>
  <c r="AM1575" i="7"/>
  <c r="AM1576" i="7"/>
  <c r="AM1577" i="7"/>
  <c r="AM1578" i="7"/>
  <c r="AM1579" i="7"/>
  <c r="AM1580" i="7"/>
  <c r="AM1581" i="7"/>
  <c r="AM1582" i="7"/>
  <c r="AM1583" i="7"/>
  <c r="AM1584" i="7"/>
  <c r="AM1585" i="7"/>
  <c r="AM1586" i="7"/>
  <c r="AM1587" i="7"/>
  <c r="AM1588" i="7"/>
  <c r="AM1589" i="7"/>
  <c r="AM1590" i="7"/>
  <c r="AM1591" i="7"/>
  <c r="AM1592" i="7"/>
  <c r="AM1593" i="7"/>
  <c r="AM1594" i="7"/>
  <c r="AM1595" i="7"/>
  <c r="AM1596" i="7"/>
  <c r="AM1597" i="7"/>
  <c r="AM1598" i="7"/>
  <c r="AM1599" i="7"/>
  <c r="AM1600" i="7"/>
  <c r="AM1601" i="7"/>
  <c r="AM1602" i="7"/>
  <c r="AM1603" i="7"/>
  <c r="AM1604" i="7"/>
  <c r="AM1605" i="7"/>
  <c r="AM1606" i="7"/>
  <c r="AM1607" i="7"/>
  <c r="AM1608" i="7"/>
  <c r="AM1609" i="7"/>
  <c r="AM1610" i="7"/>
  <c r="AM1611" i="7"/>
  <c r="AM1612" i="7"/>
  <c r="AM1613" i="7"/>
  <c r="AM1614" i="7"/>
  <c r="AM1615" i="7"/>
  <c r="AM1616" i="7"/>
  <c r="AM1617" i="7"/>
  <c r="AM1618" i="7"/>
  <c r="AM1619" i="7"/>
  <c r="AM1620" i="7"/>
  <c r="AM1621" i="7"/>
  <c r="AM1622" i="7"/>
  <c r="AM1623" i="7"/>
  <c r="AM1624" i="7"/>
  <c r="AM1625" i="7"/>
  <c r="AM1626" i="7"/>
  <c r="AM1627" i="7"/>
  <c r="AM1628" i="7"/>
  <c r="AM1629" i="7"/>
  <c r="AM1630" i="7"/>
  <c r="AM1631" i="7"/>
  <c r="AM1632" i="7"/>
  <c r="AM1633" i="7"/>
  <c r="AM1634" i="7"/>
  <c r="AM1635" i="7"/>
  <c r="AM1636" i="7"/>
  <c r="AM1637" i="7"/>
  <c r="AM1638" i="7"/>
  <c r="AM1639" i="7"/>
  <c r="AM1640" i="7"/>
  <c r="AM1641" i="7"/>
  <c r="AM1642" i="7"/>
  <c r="AM1643" i="7"/>
  <c r="AM1644" i="7"/>
  <c r="AM1645" i="7"/>
  <c r="AM1646" i="7"/>
  <c r="AM1647" i="7"/>
  <c r="AM1648" i="7"/>
  <c r="AM1649" i="7"/>
  <c r="AM1650" i="7"/>
  <c r="AM1651" i="7"/>
  <c r="AM1652" i="7"/>
  <c r="AM1653" i="7"/>
  <c r="AM1654" i="7"/>
  <c r="AM1655" i="7"/>
  <c r="AM1656" i="7"/>
  <c r="AM1657" i="7"/>
  <c r="AM1658" i="7"/>
  <c r="AM1659" i="7"/>
  <c r="AM1660" i="7"/>
  <c r="AM1661" i="7"/>
  <c r="AM1662" i="7"/>
  <c r="AM1663" i="7"/>
  <c r="AM1664" i="7"/>
  <c r="AM1665" i="7"/>
  <c r="AM1666" i="7"/>
  <c r="AM1667" i="7"/>
  <c r="AM1668" i="7"/>
  <c r="AM1669" i="7"/>
  <c r="AM1670" i="7"/>
  <c r="AM1671" i="7"/>
  <c r="AM1672" i="7"/>
  <c r="AM1673" i="7"/>
  <c r="AM1674" i="7"/>
  <c r="AM1675" i="7"/>
  <c r="AM1676" i="7"/>
  <c r="AM1677" i="7"/>
  <c r="AM1678" i="7"/>
  <c r="AM1679" i="7"/>
  <c r="AM1680" i="7"/>
  <c r="AM1681" i="7"/>
  <c r="AM1682" i="7"/>
  <c r="AM1683" i="7"/>
  <c r="AM1684" i="7"/>
  <c r="AM1685" i="7"/>
  <c r="AM1686" i="7"/>
  <c r="AM1687" i="7"/>
  <c r="AM1688" i="7"/>
  <c r="AM1689" i="7"/>
  <c r="AM1690" i="7"/>
  <c r="AM1691" i="7"/>
  <c r="AM1692" i="7"/>
  <c r="AM1693" i="7"/>
  <c r="AM1694" i="7"/>
  <c r="AM1695" i="7"/>
  <c r="AM1696" i="7"/>
  <c r="AM1697" i="7"/>
  <c r="AM1698" i="7"/>
  <c r="AM1699" i="7"/>
  <c r="AM1700" i="7"/>
  <c r="AM1701" i="7"/>
  <c r="AM1702" i="7"/>
  <c r="AM1703" i="7"/>
  <c r="AM1704" i="7"/>
  <c r="AM1705" i="7"/>
  <c r="AM1706" i="7"/>
  <c r="AM1707" i="7"/>
  <c r="AM1708" i="7"/>
  <c r="AM1709" i="7"/>
  <c r="AM1710" i="7"/>
  <c r="AM1711" i="7"/>
  <c r="AM1712" i="7"/>
  <c r="AM1713" i="7"/>
  <c r="AM1714" i="7"/>
  <c r="AM1715" i="7"/>
  <c r="AM1716" i="7"/>
  <c r="AM1717" i="7"/>
  <c r="AM1718" i="7"/>
  <c r="AM1719" i="7"/>
  <c r="AM1720" i="7"/>
  <c r="AM1721" i="7"/>
  <c r="AM1722" i="7"/>
  <c r="AM1723" i="7"/>
  <c r="AM1724" i="7"/>
  <c r="AM1725" i="7"/>
  <c r="AM1726" i="7"/>
  <c r="AM1727" i="7"/>
  <c r="AM1728" i="7"/>
  <c r="AM1729" i="7"/>
  <c r="AM1730" i="7"/>
  <c r="AM1731" i="7"/>
  <c r="AM1732" i="7"/>
  <c r="AM1733" i="7"/>
  <c r="AM1734" i="7"/>
  <c r="AM1735" i="7"/>
  <c r="AM1736" i="7"/>
  <c r="AM1737" i="7"/>
  <c r="AM1738" i="7"/>
  <c r="AM1739" i="7"/>
  <c r="AM1740" i="7"/>
  <c r="AM1741" i="7"/>
  <c r="AM1742" i="7"/>
  <c r="AM1743" i="7"/>
  <c r="AM1744" i="7"/>
  <c r="AM1745" i="7"/>
  <c r="AM1746" i="7"/>
  <c r="AM1747" i="7"/>
  <c r="AM1748" i="7"/>
  <c r="AM1749" i="7"/>
  <c r="AM1750" i="7"/>
  <c r="AM1751" i="7"/>
  <c r="AM1752" i="7"/>
  <c r="AM1753" i="7"/>
  <c r="AM1754" i="7"/>
  <c r="AM1755" i="7"/>
  <c r="AM1756" i="7"/>
  <c r="AM1757" i="7"/>
  <c r="AM1758" i="7"/>
  <c r="AM1759" i="7"/>
  <c r="AM1760" i="7"/>
  <c r="AM1761" i="7"/>
  <c r="AM1762" i="7"/>
  <c r="AM1763" i="7"/>
  <c r="AM1764" i="7"/>
  <c r="AM1765" i="7"/>
  <c r="AM1766" i="7"/>
  <c r="AM1767" i="7"/>
  <c r="AM1768" i="7"/>
  <c r="AM1769" i="7"/>
  <c r="AM1770" i="7"/>
  <c r="AM1771" i="7"/>
  <c r="AM1772" i="7"/>
  <c r="AM1773" i="7"/>
  <c r="AM1774" i="7"/>
  <c r="AM1775" i="7"/>
  <c r="AM1776" i="7"/>
  <c r="AM1777" i="7"/>
  <c r="AM1778" i="7"/>
  <c r="AM1779" i="7"/>
  <c r="AM1780" i="7"/>
  <c r="AM1781" i="7"/>
  <c r="AM1782" i="7"/>
  <c r="AM1783" i="7"/>
  <c r="AM1784" i="7"/>
  <c r="AM1785" i="7"/>
  <c r="AM1786" i="7"/>
  <c r="AM1787" i="7"/>
  <c r="AM1788" i="7"/>
  <c r="AM1789" i="7"/>
  <c r="AM1790" i="7"/>
  <c r="AM1791" i="7"/>
  <c r="AM1792" i="7"/>
  <c r="AM1793" i="7"/>
  <c r="AM1794" i="7"/>
  <c r="AM1795" i="7"/>
  <c r="AM1796" i="7"/>
  <c r="AM1797" i="7"/>
  <c r="AM1798" i="7"/>
  <c r="AM1799" i="7"/>
  <c r="AM1800" i="7"/>
  <c r="AM1801" i="7"/>
  <c r="AM1802" i="7"/>
  <c r="AM1803" i="7"/>
  <c r="AM1804" i="7"/>
  <c r="AM1805" i="7"/>
  <c r="AM1806" i="7"/>
  <c r="AM1807" i="7"/>
  <c r="AM1808" i="7"/>
  <c r="AM1809" i="7"/>
  <c r="AM1810" i="7"/>
  <c r="AM1811" i="7"/>
  <c r="AM1812" i="7"/>
  <c r="AM1813" i="7"/>
  <c r="AM1814" i="7"/>
  <c r="AM1815" i="7"/>
  <c r="AM1816" i="7"/>
  <c r="AM1817" i="7"/>
  <c r="AM1818" i="7"/>
  <c r="AM1819" i="7"/>
  <c r="AM1820" i="7"/>
  <c r="AM1821" i="7"/>
  <c r="AM1822" i="7"/>
  <c r="AM1823" i="7"/>
  <c r="AM1824" i="7"/>
  <c r="AM1825" i="7"/>
  <c r="AM1826" i="7"/>
  <c r="AM1827" i="7"/>
  <c r="AM1828" i="7"/>
  <c r="AK8" i="6"/>
  <c r="AK9" i="6"/>
  <c r="AK7" i="6"/>
  <c r="AK2" i="6"/>
  <c r="AK3" i="6"/>
  <c r="AK4" i="6"/>
  <c r="AK5" i="6"/>
  <c r="AK6" i="6"/>
  <c r="AK1" i="6"/>
  <c r="AM5" i="3"/>
  <c r="AM6" i="3"/>
  <c r="AM4" i="3"/>
  <c r="AM2" i="3"/>
  <c r="AM3" i="3"/>
  <c r="AM1" i="3"/>
  <c r="H8" i="3"/>
  <c r="B5" i="3"/>
  <c r="I8" i="3"/>
  <c r="I7" i="3"/>
  <c r="H7" i="3"/>
  <c r="L7" i="6"/>
  <c r="M7" i="6"/>
  <c r="L6" i="6"/>
  <c r="M6" i="6"/>
  <c r="R4" i="6"/>
  <c r="L16" i="4" l="1"/>
  <c r="L17" i="4"/>
  <c r="AM6" i="6"/>
  <c r="AM4" i="6"/>
  <c r="AM5" i="6"/>
  <c r="AM7" i="6"/>
  <c r="AM3" i="6"/>
  <c r="AM1" i="6"/>
  <c r="AM2" i="6"/>
  <c r="AO10" i="3"/>
  <c r="AO3" i="3"/>
  <c r="AO6" i="3"/>
  <c r="AO4" i="3"/>
  <c r="AO2" i="3"/>
  <c r="AO8" i="3"/>
  <c r="AO9" i="3"/>
  <c r="AO5" i="3"/>
  <c r="AO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ED5DFE-CB50-4126-9DB4-1FD53B118BE4}" keepAlive="1" name="Query - Department" description="Connection to the 'Department' query in the workbook." type="5" refreshedVersion="0" background="1">
    <dbPr connection="Provider=Microsoft.Mashup.OleDb.1;Data Source=$Workbook$;Location=Department;Extended Properties=&quot;&quot;" command="SELECT * FROM [Department]"/>
  </connection>
  <connection id="2" xr16:uid="{260F447E-D5DE-4DFF-97CE-4A799B1F5490}" keepAlive="1" name="Query - Division" description="Connection to the 'Division' query in the workbook." type="5" refreshedVersion="0" background="1">
    <dbPr connection="Provider=Microsoft.Mashup.OleDb.1;Data Source=$Workbook$;Location=Division;Extended Properties=&quot;&quot;" command="SELECT * FROM [Division]"/>
  </connection>
  <connection id="3" xr16:uid="{1583BAC1-9308-4ACC-B7E5-066109A8DEE2}" keepAlive="1" name="Query - EmployeeActive" description="Connection to the 'EmployeeActive' query in the workbook." type="5" refreshedVersion="8" background="1">
    <dbPr connection="Provider=Microsoft.Mashup.OleDb.1;Data Source=$Workbook$;Location=EmployeeActive;Extended Properties=&quot;&quot;" command="SELECT * FROM [EmployeeActive]"/>
  </connection>
  <connection id="4" xr16:uid="{3C3ADCAA-62C0-4EC9-A1B6-BE1879BF5E8D}" name="Query - EmployeeAttrition" description="Connection to the 'EmployeeAttrition' query in the workbook." type="100" refreshedVersion="8" minRefreshableVersion="5">
    <extLst>
      <ext xmlns:x15="http://schemas.microsoft.com/office/spreadsheetml/2010/11/main" uri="{DE250136-89BD-433C-8126-D09CA5730AF9}">
        <x15:connection id="d808889b-ecc9-4e99-8b97-12de4be4c4e4">
          <x15:oledbPr connection="Provider=Microsoft.Mashup.OleDb.1;Data Source=$Workbook$;Location=EmployeeAttrition;Extended Properties=&quot;&quot;">
            <x15:dbTables>
              <x15:dbTable name="EmployeeAttrition"/>
            </x15:dbTables>
          </x15:oledbPr>
        </x15:connection>
      </ext>
    </extLst>
  </connection>
  <connection id="5" xr16:uid="{D55FB7AE-7D20-4FF8-994F-F95555475E89}" keepAlive="1" name="Query - EmployeeData" description="Connection to the 'EmployeeData' query in the workbook." type="5" refreshedVersion="8" background="1" saveData="1">
    <dbPr connection="Provider=Microsoft.Mashup.OleDb.1;Data Source=$Workbook$;Location=EmployeeData;Extended Properties=&quot;&quot;" command="SELECT * FROM [EmployeeData]"/>
  </connection>
  <connection id="6" xr16:uid="{C0DF3522-1094-4EDD-8ED1-CF7862D655AC}" keepAlive="1" name="Query - EmployeeHeadcount" description="Connection to the 'EmployeeHeadcount' query in the workbook." type="5" refreshedVersion="0" background="1">
    <dbPr connection="Provider=Microsoft.Mashup.OleDb.1;Data Source=$Workbook$;Location=EmployeeHeadcount;Extended Properties=&quot;&quot;" command="SELECT * FROM [EmployeeHeadcount]"/>
  </connection>
  <connection id="7" xr16:uid="{67DECC48-7464-4C30-AF8B-D8D7B7CA210E}" keepAlive="1" name="Query - EmployeePerformance" description="Connection to the 'EmployeePerformance' query in the workbook." type="5" refreshedVersion="0" background="1">
    <dbPr connection="Provider=Microsoft.Mashup.OleDb.1;Data Source=$Workbook$;Location=EmployeePerformance;Extended Properties=&quot;&quot;" command="SELECT * FROM [EmployeePerformance]"/>
  </connection>
  <connection id="8" xr16:uid="{AE99277B-74BB-41EC-A3CD-4FBCB7E2EEED}" keepAlive="1" name="Query - EmployeePersonalData" description="Connection to the 'EmployeePersonalData' query in the workbook." type="5" refreshedVersion="0" background="1">
    <dbPr connection="Provider=Microsoft.Mashup.OleDb.1;Data Source=$Workbook$;Location=EmployeePersonalData;Extended Properties=&quot;&quot;" command="SELECT * FROM [EmployeePersonalData]"/>
  </connection>
  <connection id="9" xr16:uid="{2B4B52D5-A4CD-4144-B20A-1B640BD5C75E}" keepAlive="1" name="Query - EmployeePosition" description="Connection to the 'EmployeePosition' query in the workbook." type="5" refreshedVersion="0" background="1">
    <dbPr connection="Provider=Microsoft.Mashup.OleDb.1;Data Source=$Workbook$;Location=EmployeePosition;Extended Properties=&quot;&quot;" command="SELECT * FROM [EmployeePosition]"/>
  </connection>
  <connection id="10" xr16:uid="{DC79FA06-388E-4F6F-94C9-7D1E0F907305}" name="Query - EmployeeResign" description="Connection to the 'EmployeeResign' query in the workbook." type="100" refreshedVersion="8" minRefreshableVersion="5">
    <extLst>
      <ext xmlns:x15="http://schemas.microsoft.com/office/spreadsheetml/2010/11/main" uri="{DE250136-89BD-433C-8126-D09CA5730AF9}">
        <x15:connection id="5fe2cd91-549d-4b26-8109-be5766e7ffd3"/>
      </ext>
    </extLst>
  </connection>
  <connection id="11" xr16:uid="{B05C6D0E-CFE1-4C6A-B742-D575AB47D2F7}" keepAlive="1" name="Query - HRManager" description="Connection to the 'HRManager' query in the workbook." type="5" refreshedVersion="0" background="1">
    <dbPr connection="Provider=Microsoft.Mashup.OleDb.1;Data Source=$Workbook$;Location=HRManager;Extended Properties=&quot;&quot;" command="SELECT * FROM [HRManager]"/>
  </connection>
  <connection id="12" xr16:uid="{6721A9A6-83ED-48DA-BCE2-F103971D58E5}" keepAlive="1" name="Query - Job" description="Connection to the 'Job' query in the workbook." type="5" refreshedVersion="0" background="1">
    <dbPr connection="Provider=Microsoft.Mashup.OleDb.1;Data Source=$Workbook$;Location=Job;Extended Properties=&quot;&quot;" command="SELECT * FROM [Job]"/>
  </connection>
  <connection id="13" xr16:uid="{8D018969-E0E2-4542-B928-9CB9357140B9}" keepAlive="1" name="Query - JobClassification" description="Connection to the 'JobClassification' query in the workbook." type="5" refreshedVersion="0" background="1">
    <dbPr connection="Provider=Microsoft.Mashup.OleDb.1;Data Source=$Workbook$;Location=JobClassification;Extended Properties=&quot;&quot;" command="SELECT * FROM [JobClassification]"/>
  </connection>
  <connection id="14" xr16:uid="{FB5815D5-BFFE-420D-9C93-45563C7CC15C}" keepAlive="1" name="Query - JobTexts" description="Connection to the 'JobTexts' query in the workbook." type="5" refreshedVersion="0" background="1">
    <dbPr connection="Provider=Microsoft.Mashup.OleDb.1;Data Source=$Workbook$;Location=JobTexts;Extended Properties=&quot;&quot;" command="SELECT * FROM [JobTexts]"/>
  </connection>
  <connection id="15" xr16:uid="{9FCBC937-0054-4EBD-989A-7A0DE73973EC}" keepAlive="1" name="Query - Location" description="Connection to the 'Location' query in the workbook." type="5" refreshedVersion="0" background="1">
    <dbPr connection="Provider=Microsoft.Mashup.OleDb.1;Data Source=$Workbook$;Location=Location;Extended Properties=&quot;&quot;" command="SELECT * FROM [Location]"/>
  </connection>
  <connection id="16" xr16:uid="{FDCB9001-E061-410B-AA39-4B842F68E6C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metadataStrings count="10">
    <s v="ThisWorkbookDataModel"/>
    <s v="{[EmployeeAttrition].[YEAR].[All]}"/>
    <s v="{[EmployeeAttrition].[MONTH].[All]}"/>
    <s v="{[EmployeeResign].[EXITTYPE].[All]}"/>
    <s v="{[EmployeeResign].[EXITREASON].[All]}"/>
    <s v="{[EmployeeResign].[GENDER].[All]}"/>
    <s v="{[EmployeeResign].[DEPARTMENT].[All]}"/>
    <s v="{[EmployeeResign].[COMPANYCODE].[All]}"/>
    <s v="{[EmployeeResign].[JOBCLASSIFICATION].[All]}"/>
    <s v="{[EmployeeResign].[DIVISION].[All]}"/>
  </metadataStrings>
  <mdxMetadata count="9">
    <mdx n="0" f="s">
      <ms ns="1" c="0"/>
    </mdx>
    <mdx n="0" f="s">
      <ms ns="2" c="0"/>
    </mdx>
    <mdx n="0" f="s">
      <ms ns="3" c="0"/>
    </mdx>
    <mdx n="0" f="s">
      <ms ns="4" c="0"/>
    </mdx>
    <mdx n="0" f="s">
      <ms ns="5" c="0"/>
    </mdx>
    <mdx n="0" f="s">
      <ms ns="6" c="0"/>
    </mdx>
    <mdx n="0" f="s">
      <ms ns="7" c="0"/>
    </mdx>
    <mdx n="0" f="s">
      <ms ns="8" c="0"/>
    </mdx>
    <mdx n="0" f="s">
      <ms ns="9" c="0"/>
    </mdx>
  </mdxMetadata>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2" v="0"/>
    </bk>
  </cellMetadata>
  <valueMetadata count="12">
    <bk>
      <rc t="1" v="0"/>
    </bk>
    <bk>
      <rc t="1" v="1"/>
    </bk>
    <bk>
      <rc t="1" v="2"/>
    </bk>
    <bk>
      <rc t="1" v="3"/>
    </bk>
    <bk>
      <rc t="1" v="4"/>
    </bk>
    <bk>
      <rc t="1" v="5"/>
    </bk>
    <bk>
      <rc t="1" v="6"/>
    </bk>
    <bk>
      <rc t="1" v="7"/>
    </bk>
    <bk>
      <rc t="1" v="8"/>
    </bk>
    <bk>
      <rc t="3" v="0"/>
    </bk>
    <bk>
      <rc t="3" v="1"/>
    </bk>
    <bk>
      <rc t="3" v="2"/>
    </bk>
  </valueMetadata>
</metadata>
</file>

<file path=xl/sharedStrings.xml><?xml version="1.0" encoding="utf-8"?>
<sst xmlns="http://schemas.openxmlformats.org/spreadsheetml/2006/main" count="44499" uniqueCount="3978">
  <si>
    <t>Row Labels</t>
  </si>
  <si>
    <t>Grand Total</t>
  </si>
  <si>
    <t>Active</t>
  </si>
  <si>
    <t>Count of EMPLOYEEID</t>
  </si>
  <si>
    <t>Finance</t>
  </si>
  <si>
    <t>Male</t>
  </si>
  <si>
    <t>Intermediate (25-32)</t>
  </si>
  <si>
    <t>ACME NA Corp.</t>
  </si>
  <si>
    <t>ACME Western EU SE</t>
  </si>
  <si>
    <t>Associate</t>
  </si>
  <si>
    <t>Single</t>
  </si>
  <si>
    <t>&lt;50K</t>
  </si>
  <si>
    <t>50K-99K</t>
  </si>
  <si>
    <t>6-8 Years</t>
  </si>
  <si>
    <t>9-11 Years</t>
  </si>
  <si>
    <t>Philadelphia</t>
  </si>
  <si>
    <t>Title</t>
  </si>
  <si>
    <t>(All)</t>
  </si>
  <si>
    <t>COMPANYCODE</t>
  </si>
  <si>
    <t>AGECATEGORY</t>
  </si>
  <si>
    <t>GENDER</t>
  </si>
  <si>
    <t>DIVISION</t>
  </si>
  <si>
    <t>DEPARTMENT</t>
  </si>
  <si>
    <t>Company</t>
  </si>
  <si>
    <t>Department</t>
  </si>
  <si>
    <t>Division</t>
  </si>
  <si>
    <t>Age</t>
  </si>
  <si>
    <t>JOBCLASSIFICATION</t>
  </si>
  <si>
    <t>Level</t>
  </si>
  <si>
    <t>Count of EMPLOYEEID2</t>
  </si>
  <si>
    <t>3-5 Years</t>
  </si>
  <si>
    <t>Banglore</t>
  </si>
  <si>
    <t>Frankfurt</t>
  </si>
  <si>
    <t>San Francisco</t>
  </si>
  <si>
    <t>Sydney</t>
  </si>
  <si>
    <t>Female</t>
  </si>
  <si>
    <t>Middle (33-45)</t>
  </si>
  <si>
    <t>Senior (&gt;45)</t>
  </si>
  <si>
    <t>ACME LA Corp.</t>
  </si>
  <si>
    <t>Director</t>
  </si>
  <si>
    <t>Expert</t>
  </si>
  <si>
    <t>Manager</t>
  </si>
  <si>
    <t>Senior Executive</t>
  </si>
  <si>
    <t>Senior specialist</t>
  </si>
  <si>
    <t>Specialist</t>
  </si>
  <si>
    <t>Married</t>
  </si>
  <si>
    <t>100K-199K</t>
  </si>
  <si>
    <t>200K-299K</t>
  </si>
  <si>
    <t>&gt;400K</t>
  </si>
  <si>
    <t>Beijing</t>
  </si>
  <si>
    <t>Dubai</t>
  </si>
  <si>
    <t>London</t>
  </si>
  <si>
    <t>Mexico City</t>
  </si>
  <si>
    <t>Vancouver</t>
  </si>
  <si>
    <t>Sales</t>
  </si>
  <si>
    <t xml:space="preserve">Manufacturing </t>
  </si>
  <si>
    <t>Supply Chain</t>
  </si>
  <si>
    <t>Engineering</t>
  </si>
  <si>
    <t>Marketing</t>
  </si>
  <si>
    <t>Corp Dev</t>
  </si>
  <si>
    <t>HR</t>
  </si>
  <si>
    <t>Office of CEO</t>
  </si>
  <si>
    <t>Legal</t>
  </si>
  <si>
    <t>Early (&lt;25)</t>
  </si>
  <si>
    <t>Executive</t>
  </si>
  <si>
    <t>300K-399K</t>
  </si>
  <si>
    <t>2013</t>
  </si>
  <si>
    <t>2014</t>
  </si>
  <si>
    <t>2015</t>
  </si>
  <si>
    <t>2016</t>
  </si>
  <si>
    <t>2017</t>
  </si>
  <si>
    <t>2018</t>
  </si>
  <si>
    <t>2019</t>
  </si>
  <si>
    <t>2020</t>
  </si>
  <si>
    <t>2021</t>
  </si>
  <si>
    <t>Column Labels</t>
  </si>
  <si>
    <t>Resign</t>
  </si>
  <si>
    <t>Distinct Count of EMPLOYEEID</t>
  </si>
  <si>
    <t>2 Years or Less</t>
  </si>
  <si>
    <t>Average of TENURE</t>
  </si>
  <si>
    <t>Involuntary</t>
  </si>
  <si>
    <t>Voluntary</t>
  </si>
  <si>
    <t>Outbound</t>
  </si>
  <si>
    <t>Production</t>
  </si>
  <si>
    <t>YEAR</t>
  </si>
  <si>
    <t>All</t>
  </si>
  <si>
    <t>MONTH</t>
  </si>
  <si>
    <t>EXITTYPE</t>
  </si>
  <si>
    <t>EXITREASON</t>
  </si>
  <si>
    <t>Years</t>
  </si>
  <si>
    <t>Months</t>
  </si>
  <si>
    <t>Divisions</t>
  </si>
  <si>
    <t>Departments</t>
  </si>
  <si>
    <t>Retention</t>
  </si>
  <si>
    <t>TurnOver</t>
  </si>
  <si>
    <t>EMPLOYEEID</t>
  </si>
  <si>
    <t>DIVISIONID</t>
  </si>
  <si>
    <t>DEPARTMENTID</t>
  </si>
  <si>
    <t>JOBID</t>
  </si>
  <si>
    <t>JOBCLASSIFICATIONID</t>
  </si>
  <si>
    <t>MANAGERID</t>
  </si>
  <si>
    <t>DATE</t>
  </si>
  <si>
    <t>EXITDATE</t>
  </si>
  <si>
    <t>FTE</t>
  </si>
  <si>
    <t>STANDARDWEEKLYHOURS</t>
  </si>
  <si>
    <t>WORKINGDAYSPERWEEK</t>
  </si>
  <si>
    <t>SALARY</t>
  </si>
  <si>
    <t>STATUS</t>
  </si>
  <si>
    <t>PAYGRADEID</t>
  </si>
  <si>
    <t>FULLTIME</t>
  </si>
  <si>
    <t>FULLNAME</t>
  </si>
  <si>
    <t>MARITALSTATUS</t>
  </si>
  <si>
    <t>ETHNICITY</t>
  </si>
  <si>
    <t>YEAROFBIRTH</t>
  </si>
  <si>
    <t>LOCATION</t>
  </si>
  <si>
    <t>HRMANAGER</t>
  </si>
  <si>
    <t>JOBDESC</t>
  </si>
  <si>
    <t>AGE</t>
  </si>
  <si>
    <t>SALARYDISTRIBUTION</t>
  </si>
  <si>
    <t>TENURE</t>
  </si>
  <si>
    <t>TENURECLASSIFICATION</t>
  </si>
  <si>
    <t>PERFORMANCE</t>
  </si>
  <si>
    <t>IMPACTOFLOSS</t>
  </si>
  <si>
    <t>FUTURELEADER</t>
  </si>
  <si>
    <t>E000094</t>
  </si>
  <si>
    <t>DIV03</t>
  </si>
  <si>
    <t>DEP032</t>
  </si>
  <si>
    <t>JC_Expert</t>
  </si>
  <si>
    <t>M237930</t>
  </si>
  <si>
    <t>GR-6</t>
  </si>
  <si>
    <t>Aakash Zuko</t>
  </si>
  <si>
    <t>Hispanic</t>
  </si>
  <si>
    <t>Josh Alpizar</t>
  </si>
  <si>
    <t>Account Executive</t>
  </si>
  <si>
    <t>Successful</t>
  </si>
  <si>
    <t>Unassigned</t>
  </si>
  <si>
    <t>#</t>
  </si>
  <si>
    <t>E006070</t>
  </si>
  <si>
    <t>DEP013</t>
  </si>
  <si>
    <t>IT</t>
  </si>
  <si>
    <t>GR-7</t>
  </si>
  <si>
    <t>Adrian Ren</t>
  </si>
  <si>
    <t>E000245</t>
  </si>
  <si>
    <t>JC_Specialist</t>
  </si>
  <si>
    <t>M266882</t>
  </si>
  <si>
    <t>Aakash Zhang</t>
  </si>
  <si>
    <t>Caucasian</t>
  </si>
  <si>
    <t>Corrina Schilling</t>
  </si>
  <si>
    <t>Senior Buyer</t>
  </si>
  <si>
    <t>Insufficient</t>
  </si>
  <si>
    <t>very high impact</t>
  </si>
  <si>
    <t>E003139</t>
  </si>
  <si>
    <t>Adhiran Streight</t>
  </si>
  <si>
    <t>Afro American</t>
  </si>
  <si>
    <t>Satisfactory</t>
  </si>
  <si>
    <t>E000249</t>
  </si>
  <si>
    <t>DIV09</t>
  </si>
  <si>
    <t>JC_Senior specialist</t>
  </si>
  <si>
    <t>M300121</t>
  </si>
  <si>
    <t>GR-9</t>
  </si>
  <si>
    <t>Aaron Zakeri</t>
  </si>
  <si>
    <t>Charyl Lauzon</t>
  </si>
  <si>
    <t>Sales operations specialist</t>
  </si>
  <si>
    <t>E000928</t>
  </si>
  <si>
    <t>DEP011</t>
  </si>
  <si>
    <t>Accounting</t>
  </si>
  <si>
    <t>Abassin Wu</t>
  </si>
  <si>
    <t>Progressing</t>
  </si>
  <si>
    <t>E000392</t>
  </si>
  <si>
    <t>JC_Manager</t>
  </si>
  <si>
    <t>Aaron Yoo</t>
  </si>
  <si>
    <t>Senior Account Executive</t>
  </si>
  <si>
    <t>E010127</t>
  </si>
  <si>
    <t>DEP014</t>
  </si>
  <si>
    <t>Facilities</t>
  </si>
  <si>
    <t>Albert Mak</t>
  </si>
  <si>
    <t>Outstanding</t>
  </si>
  <si>
    <t>E000707</t>
  </si>
  <si>
    <t>Aaron Yau</t>
  </si>
  <si>
    <t>Sales Support Specialist</t>
  </si>
  <si>
    <t>E014311</t>
  </si>
  <si>
    <t>DEP021</t>
  </si>
  <si>
    <t>Quality Control</t>
  </si>
  <si>
    <t>Alex Imani</t>
  </si>
  <si>
    <t>medium impact</t>
  </si>
  <si>
    <t>E000849</t>
  </si>
  <si>
    <t>Abassin Yang</t>
  </si>
  <si>
    <t>E032510</t>
  </si>
  <si>
    <t>Anthony Labouze</t>
  </si>
  <si>
    <t>E000899</t>
  </si>
  <si>
    <t>GR-13</t>
  </si>
  <si>
    <t>Abassin Xu</t>
  </si>
  <si>
    <t>E034854</t>
  </si>
  <si>
    <t>DIV04</t>
  </si>
  <si>
    <t>M095280</t>
  </si>
  <si>
    <t>Ariel Ho</t>
  </si>
  <si>
    <t>Kearney Michligk</t>
  </si>
  <si>
    <t>E001085</t>
  </si>
  <si>
    <t>Abdellatif Wong</t>
  </si>
  <si>
    <t>Manufacturing Technician</t>
  </si>
  <si>
    <t>E005935</t>
  </si>
  <si>
    <t>Adrian Roy</t>
  </si>
  <si>
    <t>E001516</t>
  </si>
  <si>
    <t>DIV02</t>
  </si>
  <si>
    <t>M252825</t>
  </si>
  <si>
    <t>Abdellatif Wilson</t>
  </si>
  <si>
    <t>Marko Henkes</t>
  </si>
  <si>
    <t>E001724</t>
  </si>
  <si>
    <t>Abdellatif Wcislo</t>
  </si>
  <si>
    <t xml:space="preserve">Marketing strategy specialist </t>
  </si>
  <si>
    <t>E009099</t>
  </si>
  <si>
    <t>GR-11</t>
  </si>
  <si>
    <t>Aidan Narayan</t>
  </si>
  <si>
    <t>E001747</t>
  </si>
  <si>
    <t>M096889</t>
  </si>
  <si>
    <t>GR-10</t>
  </si>
  <si>
    <t>Ada Wang</t>
  </si>
  <si>
    <t>Keri Liu</t>
  </si>
  <si>
    <t>E010260</t>
  </si>
  <si>
    <t>Albert Longia</t>
  </si>
  <si>
    <t>E001945</t>
  </si>
  <si>
    <t>JC_Associate</t>
  </si>
  <si>
    <t>Ada von Haaren</t>
  </si>
  <si>
    <t>Inside Sales Specialist</t>
  </si>
  <si>
    <t>E011786</t>
  </si>
  <si>
    <t>GR-12</t>
  </si>
  <si>
    <t>Alex Lam</t>
  </si>
  <si>
    <t>E002033</t>
  </si>
  <si>
    <t>Adam Vashisht</t>
  </si>
  <si>
    <t>Asian</t>
  </si>
  <si>
    <t>Warehouse supervisor</t>
  </si>
  <si>
    <t>E019006</t>
  </si>
  <si>
    <t>Alfred Christ</t>
  </si>
  <si>
    <t>Tribal</t>
  </si>
  <si>
    <t>E002050</t>
  </si>
  <si>
    <t>DEP012</t>
  </si>
  <si>
    <t>Operations</t>
  </si>
  <si>
    <t>GR-16</t>
  </si>
  <si>
    <t>Adam Tse</t>
  </si>
  <si>
    <t>Extraordinary</t>
  </si>
  <si>
    <t>E019441</t>
  </si>
  <si>
    <t>Ali Chapman</t>
  </si>
  <si>
    <t>E002358</t>
  </si>
  <si>
    <t>Adam Tran</t>
  </si>
  <si>
    <t>Designer</t>
  </si>
  <si>
    <t>E299668</t>
  </si>
  <si>
    <t>Peter Fessler</t>
  </si>
  <si>
    <t>E003039</t>
  </si>
  <si>
    <t>M019974</t>
  </si>
  <si>
    <t>Adam Tang</t>
  </si>
  <si>
    <t>Amanda Bigonnet</t>
  </si>
  <si>
    <t>E003114</t>
  </si>
  <si>
    <t>Adam Swan</t>
  </si>
  <si>
    <t>E008043</t>
  </si>
  <si>
    <t>Afra Pang</t>
  </si>
  <si>
    <t>E009897</t>
  </si>
  <si>
    <t>Akshay McAlpine</t>
  </si>
  <si>
    <t>E004551</t>
  </si>
  <si>
    <t>Adrian Sharma</t>
  </si>
  <si>
    <t>Senior marketing research manager</t>
  </si>
  <si>
    <t>E011803</t>
  </si>
  <si>
    <t>Alex Kwiatkowski</t>
  </si>
  <si>
    <t>E005043</t>
  </si>
  <si>
    <t>Adrian Seo</t>
  </si>
  <si>
    <t xml:space="preserve">Marketing strategy manager </t>
  </si>
  <si>
    <t>E015570</t>
  </si>
  <si>
    <t>Alexander Haupt</t>
  </si>
  <si>
    <t>E005292</t>
  </si>
  <si>
    <t>Adrian Schunck</t>
  </si>
  <si>
    <t>E017429</t>
  </si>
  <si>
    <t>Alexandre Ekeland</t>
  </si>
  <si>
    <t>E017643</t>
  </si>
  <si>
    <t>Alexei Djaya</t>
  </si>
  <si>
    <t>E025067</t>
  </si>
  <si>
    <t>Andreas Tailor</t>
  </si>
  <si>
    <t>Other</t>
  </si>
  <si>
    <t>E006494</t>
  </si>
  <si>
    <t>Adrien Polo</t>
  </si>
  <si>
    <t>Material Handler</t>
  </si>
  <si>
    <t>E031110</t>
  </si>
  <si>
    <t>Anna Maalerud</t>
  </si>
  <si>
    <t>E007063</t>
  </si>
  <si>
    <t>Adrien Peter</t>
  </si>
  <si>
    <t>E032226</t>
  </si>
  <si>
    <t>Anthony Leclercq</t>
  </si>
  <si>
    <t>E007561</t>
  </si>
  <si>
    <t>Adrien Patrick</t>
  </si>
  <si>
    <t>E032265</t>
  </si>
  <si>
    <t>Anthony Lam</t>
  </si>
  <si>
    <t>E034304</t>
  </si>
  <si>
    <t>April Jin</t>
  </si>
  <si>
    <t>E008099</t>
  </si>
  <si>
    <t>Afra Nguyen</t>
  </si>
  <si>
    <t>Manufacturing Process Engineer</t>
  </si>
  <si>
    <t>E035925</t>
  </si>
  <si>
    <t>Ashok Gong</t>
  </si>
  <si>
    <t>E014919</t>
  </si>
  <si>
    <t>Alex Hsu</t>
  </si>
  <si>
    <t>Buyer</t>
  </si>
  <si>
    <t>E009731</t>
  </si>
  <si>
    <t>Aidan Mooney</t>
  </si>
  <si>
    <t>Assembler</t>
  </si>
  <si>
    <t>E009732</t>
  </si>
  <si>
    <t>DIV05</t>
  </si>
  <si>
    <t>M044139</t>
  </si>
  <si>
    <t>Akshay Meng</t>
  </si>
  <si>
    <t>Bernie Willig</t>
  </si>
  <si>
    <t>Product Optimization Engineer Manager</t>
  </si>
  <si>
    <t>E013049</t>
  </si>
  <si>
    <t>Alex Kahana</t>
  </si>
  <si>
    <t>E010072</t>
  </si>
  <si>
    <t>Akshay Mark</t>
  </si>
  <si>
    <t>E016647</t>
  </si>
  <si>
    <t>Alexandra Govindarasu</t>
  </si>
  <si>
    <t>E016945</t>
  </si>
  <si>
    <t>Alexandre Fung</t>
  </si>
  <si>
    <t>E019248</t>
  </si>
  <si>
    <t>Ali Chen</t>
  </si>
  <si>
    <t>E010631</t>
  </si>
  <si>
    <t>Albert Liu</t>
  </si>
  <si>
    <t>Manufacturing Engineer</t>
  </si>
  <si>
    <t>E032136</t>
  </si>
  <si>
    <t>Anne Li</t>
  </si>
  <si>
    <t>E010869</t>
  </si>
  <si>
    <t>Albert Lim</t>
  </si>
  <si>
    <t>E011085</t>
  </si>
  <si>
    <t>JC_Director</t>
  </si>
  <si>
    <t>Albert Li</t>
  </si>
  <si>
    <t>Manufacturing Production Manager</t>
  </si>
  <si>
    <t>E017149</t>
  </si>
  <si>
    <t>Alexandre Fetzer</t>
  </si>
  <si>
    <t>E020599</t>
  </si>
  <si>
    <t>Amir Anugu</t>
  </si>
  <si>
    <t>E012040</t>
  </si>
  <si>
    <t>Alex Kretschmer</t>
  </si>
  <si>
    <t>E012863</t>
  </si>
  <si>
    <t>Alex Kohan</t>
  </si>
  <si>
    <t>E012908</t>
  </si>
  <si>
    <t>DIV01</t>
  </si>
  <si>
    <t>M144808</t>
  </si>
  <si>
    <t>Alex Kim</t>
  </si>
  <si>
    <t>Hemanth Eckstein</t>
  </si>
  <si>
    <t>Operations specialist</t>
  </si>
  <si>
    <t>E012910</t>
  </si>
  <si>
    <t>H-1</t>
  </si>
  <si>
    <t>Alex Kerr</t>
  </si>
  <si>
    <t>E012911</t>
  </si>
  <si>
    <t>Alex Kappler</t>
  </si>
  <si>
    <t>E013080</t>
  </si>
  <si>
    <t>Alex Judge</t>
  </si>
  <si>
    <t>E017597</t>
  </si>
  <si>
    <t>Alexei Duvelloroy</t>
  </si>
  <si>
    <t>E013296</t>
  </si>
  <si>
    <t>Alex Jarrar</t>
  </si>
  <si>
    <t>E014813</t>
  </si>
  <si>
    <t>Alex Huang</t>
  </si>
  <si>
    <t>Warehouse manager</t>
  </si>
  <si>
    <t>E015365</t>
  </si>
  <si>
    <t>Alexander Hiew</t>
  </si>
  <si>
    <t>E017164</t>
  </si>
  <si>
    <t>Alexandre Fei</t>
  </si>
  <si>
    <t>E017904</t>
  </si>
  <si>
    <t>Alexey Demehri</t>
  </si>
  <si>
    <t>E016145</t>
  </si>
  <si>
    <t>Alexandra Hagedorn</t>
  </si>
  <si>
    <t>E029891</t>
  </si>
  <si>
    <t>Anna Muts</t>
  </si>
  <si>
    <t>E016813</t>
  </si>
  <si>
    <t>Alexandre Ge</t>
  </si>
  <si>
    <t>E034691</t>
  </si>
  <si>
    <t>Arash Hu</t>
  </si>
  <si>
    <t>E023550</t>
  </si>
  <si>
    <t>Andre Woodhouse</t>
  </si>
  <si>
    <t>Product Design Engineer</t>
  </si>
  <si>
    <t>E035402</t>
  </si>
  <si>
    <t>Ashish Han</t>
  </si>
  <si>
    <t>Recruiter</t>
  </si>
  <si>
    <t>E018432</t>
  </si>
  <si>
    <t>Alexey Darian</t>
  </si>
  <si>
    <t>E019473</t>
  </si>
  <si>
    <t>Ali Chabert</t>
  </si>
  <si>
    <t>Warehouse worker</t>
  </si>
  <si>
    <t>E018789</t>
  </si>
  <si>
    <t>Alexey Coniglio</t>
  </si>
  <si>
    <t>Strategic account executive</t>
  </si>
  <si>
    <t>E019045</t>
  </si>
  <si>
    <t>GR-14</t>
  </si>
  <si>
    <t>Alfred Chen</t>
  </si>
  <si>
    <t>E033329</t>
  </si>
  <si>
    <t>Anthony Klassen</t>
  </si>
  <si>
    <t>E003682</t>
  </si>
  <si>
    <t>Adhiran Stad</t>
  </si>
  <si>
    <t>E033711</t>
  </si>
  <si>
    <t>Antoine Kandagatla</t>
  </si>
  <si>
    <t>E033083</t>
  </si>
  <si>
    <t>Anthony Koochakzadeh</t>
  </si>
  <si>
    <t>Senior inside Sales Specialist</t>
  </si>
  <si>
    <t>E033391</t>
  </si>
  <si>
    <t>Antoine Kim</t>
  </si>
  <si>
    <t>Purchasing Manager</t>
  </si>
  <si>
    <t>E033514</t>
  </si>
  <si>
    <t>Antoine Kaur</t>
  </si>
  <si>
    <t>E036686</t>
  </si>
  <si>
    <t>Ashok Furlan</t>
  </si>
  <si>
    <t>E036805</t>
  </si>
  <si>
    <t>Ashutosh Fancois</t>
  </si>
  <si>
    <t>E037122</t>
  </si>
  <si>
    <t>DEP023</t>
  </si>
  <si>
    <t>Ashutosh Fenollosa</t>
  </si>
  <si>
    <t>E037286</t>
  </si>
  <si>
    <t>GR-8</t>
  </si>
  <si>
    <t>Ashutosh Esquivel</t>
  </si>
  <si>
    <t>E037827</t>
  </si>
  <si>
    <t>DEP031</t>
  </si>
  <si>
    <t>Low Touch</t>
  </si>
  <si>
    <t>Asif Eastmond</t>
  </si>
  <si>
    <t>E037981</t>
  </si>
  <si>
    <t>Asif Doerr</t>
  </si>
  <si>
    <t>E003720</t>
  </si>
  <si>
    <t>Adhiran Song</t>
  </si>
  <si>
    <t>E038261</t>
  </si>
  <si>
    <t>Bardia Deng</t>
  </si>
  <si>
    <t>Strategy manager</t>
  </si>
  <si>
    <t>E038588</t>
  </si>
  <si>
    <t>Bardia Dea</t>
  </si>
  <si>
    <t>E003956</t>
  </si>
  <si>
    <t>M200979</t>
  </si>
  <si>
    <t>Adrian Simpson</t>
  </si>
  <si>
    <t>Johann Steyn</t>
  </si>
  <si>
    <t>E039236</t>
  </si>
  <si>
    <t>Barry Cheng</t>
  </si>
  <si>
    <t>Communication specialist</t>
  </si>
  <si>
    <t>E039468</t>
  </si>
  <si>
    <t>Bastian Chen</t>
  </si>
  <si>
    <t>E039897</t>
  </si>
  <si>
    <t>Bastian Chan</t>
  </si>
  <si>
    <t>E040731</t>
  </si>
  <si>
    <t>Ben Carrothers</t>
  </si>
  <si>
    <t>E041119</t>
  </si>
  <si>
    <t>Ben BURNIER</t>
  </si>
  <si>
    <t>E041336</t>
  </si>
  <si>
    <t>Benedikt Bolognese</t>
  </si>
  <si>
    <t>E041378</t>
  </si>
  <si>
    <t>Benedikt Bergman</t>
  </si>
  <si>
    <t>E042076</t>
  </si>
  <si>
    <t>Benjamin Asadi</t>
  </si>
  <si>
    <t>E042116</t>
  </si>
  <si>
    <t>Benjamin Ancelin</t>
  </si>
  <si>
    <t>M042395</t>
  </si>
  <si>
    <t>DIV06</t>
  </si>
  <si>
    <t>Benny Alas</t>
  </si>
  <si>
    <t>Partner relationship manager</t>
  </si>
  <si>
    <t>E042444</t>
  </si>
  <si>
    <t>Benny Zhu</t>
  </si>
  <si>
    <t>E042449</t>
  </si>
  <si>
    <t>Benny Zhao</t>
  </si>
  <si>
    <t>E042648</t>
  </si>
  <si>
    <t>Benny Zhang</t>
  </si>
  <si>
    <t>E042934</t>
  </si>
  <si>
    <t>Benny Yun</t>
  </si>
  <si>
    <t>E043111</t>
  </si>
  <si>
    <t>Benny Yoldemir</t>
  </si>
  <si>
    <t>E043212</t>
  </si>
  <si>
    <t>Bernhard Yao</t>
  </si>
  <si>
    <t>E043216</t>
  </si>
  <si>
    <t>Bernhard Yan</t>
  </si>
  <si>
    <t>E043497</t>
  </si>
  <si>
    <t>Bernhard Xu</t>
  </si>
  <si>
    <t>Senior communication specialist</t>
  </si>
  <si>
    <t>E043857</t>
  </si>
  <si>
    <t>Bernie Wu</t>
  </si>
  <si>
    <t>E044209</t>
  </si>
  <si>
    <t>Berthold Wang</t>
  </si>
  <si>
    <t>E044465</t>
  </si>
  <si>
    <t>Bettina Visser</t>
  </si>
  <si>
    <t>E044724</t>
  </si>
  <si>
    <t>Bettina Tsai</t>
  </si>
  <si>
    <t>M044771</t>
  </si>
  <si>
    <t>Bill Toor</t>
  </si>
  <si>
    <t>E045291</t>
  </si>
  <si>
    <t>Bill Tan</t>
  </si>
  <si>
    <t>E045576</t>
  </si>
  <si>
    <t>Binyan Sun</t>
  </si>
  <si>
    <t>E008072</t>
  </si>
  <si>
    <t>Afra Ocariza</t>
  </si>
  <si>
    <t>E047301</t>
  </si>
  <si>
    <t>Bob Schneider</t>
  </si>
  <si>
    <t>E047628</t>
  </si>
  <si>
    <t>Bob Sanchez</t>
  </si>
  <si>
    <t>E048203</t>
  </si>
  <si>
    <t>Borislav Roy</t>
  </si>
  <si>
    <t>E049035</t>
  </si>
  <si>
    <t>Brain Radulescu</t>
  </si>
  <si>
    <t>E049278</t>
  </si>
  <si>
    <t>Brain Pinto</t>
  </si>
  <si>
    <t>E049529</t>
  </si>
  <si>
    <t>Brain Peruzzi</t>
  </si>
  <si>
    <t>E049665</t>
  </si>
  <si>
    <t>Bray Patel</t>
  </si>
  <si>
    <t>Communication lead</t>
  </si>
  <si>
    <t>E009586</t>
  </si>
  <si>
    <t>Aidan Murray</t>
  </si>
  <si>
    <t>E049840</t>
  </si>
  <si>
    <t>Bray Obry</t>
  </si>
  <si>
    <t>E049894</t>
  </si>
  <si>
    <t>Brett Neo</t>
  </si>
  <si>
    <t>E049972</t>
  </si>
  <si>
    <t>Brett Nam</t>
  </si>
  <si>
    <t>E050084</t>
  </si>
  <si>
    <t>Brett Mulchandani</t>
  </si>
  <si>
    <t>E050121</t>
  </si>
  <si>
    <t>Brett Montag</t>
  </si>
  <si>
    <t>E050232</t>
  </si>
  <si>
    <t>Brett Meng</t>
  </si>
  <si>
    <t>E050876</t>
  </si>
  <si>
    <t>Brett Marienfeld</t>
  </si>
  <si>
    <t>E051425</t>
  </si>
  <si>
    <t>Brett Lo</t>
  </si>
  <si>
    <t>E051673</t>
  </si>
  <si>
    <t>Brian Liu</t>
  </si>
  <si>
    <t>E052176</t>
  </si>
  <si>
    <t>Brian Leung</t>
  </si>
  <si>
    <t>E052710</t>
  </si>
  <si>
    <t>Brian Laterman</t>
  </si>
  <si>
    <t>E052792</t>
  </si>
  <si>
    <t>Brian Lailhacar</t>
  </si>
  <si>
    <t>E053339</t>
  </si>
  <si>
    <t>Brian Koh</t>
  </si>
  <si>
    <t>E053570</t>
  </si>
  <si>
    <t>Brian Kehayov</t>
  </si>
  <si>
    <t>E054330</t>
  </si>
  <si>
    <t>Brian Kapil</t>
  </si>
  <si>
    <t>E054381</t>
  </si>
  <si>
    <t>BrianC Kadarusman</t>
  </si>
  <si>
    <t>E054607</t>
  </si>
  <si>
    <t>BrianC Johnston</t>
  </si>
  <si>
    <t>Senior warehouse manager</t>
  </si>
  <si>
    <t>E055236</t>
  </si>
  <si>
    <t>Brianna Jaecksch</t>
  </si>
  <si>
    <t>E055438</t>
  </si>
  <si>
    <t>Brianna Huynh</t>
  </si>
  <si>
    <t>E055687</t>
  </si>
  <si>
    <t>Brianna Huang</t>
  </si>
  <si>
    <t>E056710</t>
  </si>
  <si>
    <t>Burak Hertzog</t>
  </si>
  <si>
    <t>E056816</t>
  </si>
  <si>
    <t>Burak Hassler</t>
  </si>
  <si>
    <t>E056995</t>
  </si>
  <si>
    <t>Caleb Han</t>
  </si>
  <si>
    <t>E057557</t>
  </si>
  <si>
    <t>Caleb Groeneveld</t>
  </si>
  <si>
    <t>E057879</t>
  </si>
  <si>
    <t>Carlos Goodman</t>
  </si>
  <si>
    <t>Senior Product Optimization Engineer</t>
  </si>
  <si>
    <t>E057888</t>
  </si>
  <si>
    <t>Carlos Godfree</t>
  </si>
  <si>
    <t>E058220</t>
  </si>
  <si>
    <t>Carmen Fessler</t>
  </si>
  <si>
    <t>E058269</t>
  </si>
  <si>
    <t>Carmen Favre</t>
  </si>
  <si>
    <t>E058435</t>
  </si>
  <si>
    <t>Carmen Eichmann</t>
  </si>
  <si>
    <t>E059034</t>
  </si>
  <si>
    <t>Carmen Dunn</t>
  </si>
  <si>
    <t>E059116</t>
  </si>
  <si>
    <t>DEP041</t>
  </si>
  <si>
    <t>Marketing Strategy</t>
  </si>
  <si>
    <t>Carmen Dittakavi</t>
  </si>
  <si>
    <t>E011442</t>
  </si>
  <si>
    <t>Albert Leung</t>
  </si>
  <si>
    <t>E060532</t>
  </si>
  <si>
    <t>Catherine Coldrey</t>
  </si>
  <si>
    <t>E060808</t>
  </si>
  <si>
    <t>Catherine Choy</t>
  </si>
  <si>
    <t>E061178</t>
  </si>
  <si>
    <t>Catkin Chen</t>
  </si>
  <si>
    <t>E061217</t>
  </si>
  <si>
    <t>Catkin Chang</t>
  </si>
  <si>
    <t>E061830</t>
  </si>
  <si>
    <t>Cesar Callaghan</t>
  </si>
  <si>
    <t>E062112</t>
  </si>
  <si>
    <t>Chandan Botticchio</t>
  </si>
  <si>
    <t>Marketing research specialist</t>
  </si>
  <si>
    <t>E062171</t>
  </si>
  <si>
    <t>Chandan Biehn</t>
  </si>
  <si>
    <t>E062287</t>
  </si>
  <si>
    <t>Chandan Bazira</t>
  </si>
  <si>
    <t>E062392</t>
  </si>
  <si>
    <t>Chang Baetz</t>
  </si>
  <si>
    <t>E062414</t>
  </si>
  <si>
    <t>Chang Au</t>
  </si>
  <si>
    <t>E062439</t>
  </si>
  <si>
    <t>Chang Angara</t>
  </si>
  <si>
    <t>E062470</t>
  </si>
  <si>
    <t>DEP042</t>
  </si>
  <si>
    <t>Design</t>
  </si>
  <si>
    <t>Chang Almonte</t>
  </si>
  <si>
    <t>E063021</t>
  </si>
  <si>
    <t>Chang Zou</t>
  </si>
  <si>
    <t>E063203</t>
  </si>
  <si>
    <t>Chao Zhao</t>
  </si>
  <si>
    <t>E063284</t>
  </si>
  <si>
    <t>Chao Zhang</t>
  </si>
  <si>
    <t>E063710</t>
  </si>
  <si>
    <t>Chapman Yao</t>
  </si>
  <si>
    <t>E064758</t>
  </si>
  <si>
    <t>Charlotte Wu</t>
  </si>
  <si>
    <t>E064790</t>
  </si>
  <si>
    <t>Charlotte Wong</t>
  </si>
  <si>
    <t>E065013</t>
  </si>
  <si>
    <t>Cheryl Willig</t>
  </si>
  <si>
    <t>E065354</t>
  </si>
  <si>
    <t>Cheryl Wang</t>
  </si>
  <si>
    <t>E066221</t>
  </si>
  <si>
    <t>Chester Visser</t>
  </si>
  <si>
    <t>E066493</t>
  </si>
  <si>
    <t>Chethan Tse</t>
  </si>
  <si>
    <t>E066909</t>
  </si>
  <si>
    <t>Chethan Toor</t>
  </si>
  <si>
    <t>E067408</t>
  </si>
  <si>
    <t>Chethan Thirmal</t>
  </si>
  <si>
    <t>E067571</t>
  </si>
  <si>
    <t>Chris Tan</t>
  </si>
  <si>
    <t>E067594</t>
  </si>
  <si>
    <t>Chris Sung</t>
  </si>
  <si>
    <t>E068195</t>
  </si>
  <si>
    <t>DEP043</t>
  </si>
  <si>
    <t>Research</t>
  </si>
  <si>
    <t>Christina Song</t>
  </si>
  <si>
    <t>E068446</t>
  </si>
  <si>
    <t>Christina Shao</t>
  </si>
  <si>
    <t>E069180</t>
  </si>
  <si>
    <t>Christina Sengupta</t>
  </si>
  <si>
    <t>Facilities Manager</t>
  </si>
  <si>
    <t>E069610</t>
  </si>
  <si>
    <t>Christine Sandepogu</t>
  </si>
  <si>
    <t>E069773</t>
  </si>
  <si>
    <t>Christine Roy</t>
  </si>
  <si>
    <t>E069905</t>
  </si>
  <si>
    <t>Christine Reese</t>
  </si>
  <si>
    <t>E069908</t>
  </si>
  <si>
    <t>Christoph Rapthadu</t>
  </si>
  <si>
    <t>E070521</t>
  </si>
  <si>
    <t>Christoph Pinto</t>
  </si>
  <si>
    <t>E070570</t>
  </si>
  <si>
    <t>DEP044</t>
  </si>
  <si>
    <t>Communications</t>
  </si>
  <si>
    <t>Christopher Peruzzi</t>
  </si>
  <si>
    <t>E070596</t>
  </si>
  <si>
    <t>Christopher Patel</t>
  </si>
  <si>
    <t>E071255</t>
  </si>
  <si>
    <t>Christopher Obry</t>
  </si>
  <si>
    <t>E071888</t>
  </si>
  <si>
    <t>Christopher Nam</t>
  </si>
  <si>
    <t>E072221</t>
  </si>
  <si>
    <t>Christopher Muppirala</t>
  </si>
  <si>
    <t>E072275</t>
  </si>
  <si>
    <t>Christopher Montag</t>
  </si>
  <si>
    <t>E072374</t>
  </si>
  <si>
    <t>Christopher Meng</t>
  </si>
  <si>
    <t>E014067</t>
  </si>
  <si>
    <t>Alex Jahankhani</t>
  </si>
  <si>
    <t>E073936</t>
  </si>
  <si>
    <t>Christopher MARINESCU</t>
  </si>
  <si>
    <t>E074087</t>
  </si>
  <si>
    <t>Christopher Mahajan</t>
  </si>
  <si>
    <t>E074121</t>
  </si>
  <si>
    <t>Christy Lo</t>
  </si>
  <si>
    <t>E074234</t>
  </si>
  <si>
    <t>Christy Liu</t>
  </si>
  <si>
    <t>E074375</t>
  </si>
  <si>
    <t>Cindy Li</t>
  </si>
  <si>
    <t>E074415</t>
  </si>
  <si>
    <t>Cindy Leung</t>
  </si>
  <si>
    <t>E074517</t>
  </si>
  <si>
    <t>Cindy Laterman</t>
  </si>
  <si>
    <t>E074901</t>
  </si>
  <si>
    <t>Claire Lam</t>
  </si>
  <si>
    <t>E074948</t>
  </si>
  <si>
    <t>Claire Kuo</t>
  </si>
  <si>
    <t>Junior Accountant</t>
  </si>
  <si>
    <t>E075436</t>
  </si>
  <si>
    <t>Clarence Kim</t>
  </si>
  <si>
    <t>E076345</t>
  </si>
  <si>
    <t>Clarence Kehayov</t>
  </si>
  <si>
    <t>E077136</t>
  </si>
  <si>
    <t>Clarence Kapil</t>
  </si>
  <si>
    <t>E077381</t>
  </si>
  <si>
    <t>Clarence Kadarusman</t>
  </si>
  <si>
    <t>E016296</t>
  </si>
  <si>
    <t>Alexandra Gu</t>
  </si>
  <si>
    <t>E078389</t>
  </si>
  <si>
    <t>DEP051</t>
  </si>
  <si>
    <t>Innovation</t>
  </si>
  <si>
    <t>Corey Huang</t>
  </si>
  <si>
    <t>E078426</t>
  </si>
  <si>
    <t>Corey Hsiung</t>
  </si>
  <si>
    <t>E078612</t>
  </si>
  <si>
    <t>Corey Hertzog</t>
  </si>
  <si>
    <t>E078681</t>
  </si>
  <si>
    <t>Cynthia Hassler</t>
  </si>
  <si>
    <t>E078928</t>
  </si>
  <si>
    <t>Cynthia Habib</t>
  </si>
  <si>
    <t>E079068</t>
  </si>
  <si>
    <t>Cynthia Groeneveld</t>
  </si>
  <si>
    <t>E079106</t>
  </si>
  <si>
    <t>Cynthia Goodman</t>
  </si>
  <si>
    <t>E080578</t>
  </si>
  <si>
    <t>Daisy Gao</t>
  </si>
  <si>
    <t>E081389</t>
  </si>
  <si>
    <t>Damia Fei</t>
  </si>
  <si>
    <t>E081543</t>
  </si>
  <si>
    <t>Damia Eichmann</t>
  </si>
  <si>
    <t>E084061</t>
  </si>
  <si>
    <t>Dan Denonville</t>
  </si>
  <si>
    <t>E084077</t>
  </si>
  <si>
    <t>Dan Delhaes</t>
  </si>
  <si>
    <t>E084143</t>
  </si>
  <si>
    <t>Dan Daniau</t>
  </si>
  <si>
    <t>E084183</t>
  </si>
  <si>
    <t>Dan Coldrey</t>
  </si>
  <si>
    <t>E084490</t>
  </si>
  <si>
    <t>Dan Choy</t>
  </si>
  <si>
    <t>E084661</t>
  </si>
  <si>
    <t>Daniel Choi</t>
  </si>
  <si>
    <t>E085125</t>
  </si>
  <si>
    <t>Daniel Chen</t>
  </si>
  <si>
    <t>E085186</t>
  </si>
  <si>
    <t>Daniel Castro</t>
  </si>
  <si>
    <t>E085404</t>
  </si>
  <si>
    <t>Daniel Callaghan</t>
  </si>
  <si>
    <t>E085673</t>
  </si>
  <si>
    <t>Daniel Budhai</t>
  </si>
  <si>
    <t>E085741</t>
  </si>
  <si>
    <t>Daniel Bremer</t>
  </si>
  <si>
    <t>E086340</t>
  </si>
  <si>
    <t>M109659</t>
  </si>
  <si>
    <t>Daniel Bazira</t>
  </si>
  <si>
    <t>Duong Aisho</t>
  </si>
  <si>
    <t>E086586</t>
  </si>
  <si>
    <t>Daniel Baetz</t>
  </si>
  <si>
    <t>E086664</t>
  </si>
  <si>
    <t>Daniel Aubert</t>
  </si>
  <si>
    <t>E087280</t>
  </si>
  <si>
    <t>Danny Zbeetnoff</t>
  </si>
  <si>
    <t>E089626</t>
  </si>
  <si>
    <t>Darryl Wong</t>
  </si>
  <si>
    <t>E017695</t>
  </si>
  <si>
    <t>Alexei Diehl</t>
  </si>
  <si>
    <t>E091667</t>
  </si>
  <si>
    <t>David Su</t>
  </si>
  <si>
    <t>E094339</t>
  </si>
  <si>
    <t>David Park</t>
  </si>
  <si>
    <t>E094828</t>
  </si>
  <si>
    <t>DEP052</t>
  </si>
  <si>
    <t xml:space="preserve">Optimization </t>
  </si>
  <si>
    <t>Debra Natarajan</t>
  </si>
  <si>
    <t>E096013</t>
  </si>
  <si>
    <t>Dejun Martin</t>
  </si>
  <si>
    <t>E098863</t>
  </si>
  <si>
    <t>Derek Kim</t>
  </si>
  <si>
    <t>E103866</t>
  </si>
  <si>
    <t>Dirk Grass</t>
  </si>
  <si>
    <t>E104148</t>
  </si>
  <si>
    <t>Dominik Flannagan</t>
  </si>
  <si>
    <t>Senior strategy manager</t>
  </si>
  <si>
    <t>E020105</t>
  </si>
  <si>
    <t>Amanda Banks</t>
  </si>
  <si>
    <t>E020119</t>
  </si>
  <si>
    <t>Amir Augustin</t>
  </si>
  <si>
    <t>E022785</t>
  </si>
  <si>
    <t>Andre Yang</t>
  </si>
  <si>
    <t>E113211</t>
  </si>
  <si>
    <t>Edwin Too</t>
  </si>
  <si>
    <t>E114585</t>
  </si>
  <si>
    <t>Emily Shin</t>
  </si>
  <si>
    <t>E114735</t>
  </si>
  <si>
    <t>Emily Shaik</t>
  </si>
  <si>
    <t>E027174</t>
  </si>
  <si>
    <t>Angela Roche</t>
  </si>
  <si>
    <t>E027507</t>
  </si>
  <si>
    <t>Angela Recalde</t>
  </si>
  <si>
    <t>E119581</t>
  </si>
  <si>
    <t>Eric Lin</t>
  </si>
  <si>
    <t>E121194</t>
  </si>
  <si>
    <t>Erik Kanniyappan</t>
  </si>
  <si>
    <t>E032687</t>
  </si>
  <si>
    <t>Anthony Kumar</t>
  </si>
  <si>
    <t>E123482</t>
  </si>
  <si>
    <t>Faizullah Fung</t>
  </si>
  <si>
    <t>E034090</t>
  </si>
  <si>
    <t>April Jung</t>
  </si>
  <si>
    <t>E034346</t>
  </si>
  <si>
    <t>Arash Ingram</t>
  </si>
  <si>
    <t>E034894</t>
  </si>
  <si>
    <t>Ariel Henkes</t>
  </si>
  <si>
    <t>E035336</t>
  </si>
  <si>
    <t>Ariel Harvey</t>
  </si>
  <si>
    <t>E035565</t>
  </si>
  <si>
    <t>Ashish Gumba</t>
  </si>
  <si>
    <t>Development planning</t>
  </si>
  <si>
    <t>E131959</t>
  </si>
  <si>
    <t>Geoff Sun</t>
  </si>
  <si>
    <t>Materials Manager</t>
  </si>
  <si>
    <t>E138406</t>
  </si>
  <si>
    <t>Grace Lin</t>
  </si>
  <si>
    <t>E138712</t>
  </si>
  <si>
    <t>Greg Lee</t>
  </si>
  <si>
    <t>E150556</t>
  </si>
  <si>
    <t>Houman Xu</t>
  </si>
  <si>
    <t>E152049</t>
  </si>
  <si>
    <t>Huan Vega</t>
  </si>
  <si>
    <t>E038222</t>
  </si>
  <si>
    <t>Asif Ding</t>
  </si>
  <si>
    <t>E038675</t>
  </si>
  <si>
    <t>Barry Chu</t>
  </si>
  <si>
    <t>E157200</t>
  </si>
  <si>
    <t>Inez Nguyen</t>
  </si>
  <si>
    <t>Employee relations specialist</t>
  </si>
  <si>
    <t>E159632</t>
  </si>
  <si>
    <t>Isabella Lauzon</t>
  </si>
  <si>
    <t>E163395</t>
  </si>
  <si>
    <t>Ivan Hu</t>
  </si>
  <si>
    <t>E039862</t>
  </si>
  <si>
    <t>Bastian Chaudhary</t>
  </si>
  <si>
    <t>E041210</t>
  </si>
  <si>
    <t>Ben Brunet</t>
  </si>
  <si>
    <t>Materials Management Supervisor</t>
  </si>
  <si>
    <t>E168799</t>
  </si>
  <si>
    <t>Jaideep Chen</t>
  </si>
  <si>
    <t>E172739</t>
  </si>
  <si>
    <t>Jan Xu</t>
  </si>
  <si>
    <t>E299669</t>
  </si>
  <si>
    <t>Peter Favre</t>
  </si>
  <si>
    <t>Product Optimization Engineer</t>
  </si>
  <si>
    <t>E041510</t>
  </si>
  <si>
    <t>Benjamin Bacinschi</t>
  </si>
  <si>
    <t>E187962</t>
  </si>
  <si>
    <t>Jerome Gibson</t>
  </si>
  <si>
    <t>E190410</t>
  </si>
  <si>
    <t>Jie Debsi</t>
  </si>
  <si>
    <t>E192639</t>
  </si>
  <si>
    <t>Jim Buchholz</t>
  </si>
  <si>
    <t>E044105</t>
  </si>
  <si>
    <t>Bernie Wong</t>
  </si>
  <si>
    <t>E044175</t>
  </si>
  <si>
    <t>Berthold Wassmuth</t>
  </si>
  <si>
    <t>E206956</t>
  </si>
  <si>
    <t>Jonathan Mishra</t>
  </si>
  <si>
    <t>E209320</t>
  </si>
  <si>
    <t>DEP061</t>
  </si>
  <si>
    <t>Strategy</t>
  </si>
  <si>
    <t>Joseph Kumar</t>
  </si>
  <si>
    <t>E196475</t>
  </si>
  <si>
    <t>Joanne Yu</t>
  </si>
  <si>
    <t>E045175</t>
  </si>
  <si>
    <t>Bill Thirmal</t>
  </si>
  <si>
    <t>E045588</t>
  </si>
  <si>
    <t>Binyan Strangis</t>
  </si>
  <si>
    <t>E215481</t>
  </si>
  <si>
    <t>Julien Du</t>
  </si>
  <si>
    <t>E045869</t>
  </si>
  <si>
    <t>Binyan St-Denis</t>
  </si>
  <si>
    <t>E216877</t>
  </si>
  <si>
    <t>Ka Chisholm</t>
  </si>
  <si>
    <t>M217443</t>
  </si>
  <si>
    <t>DIV00</t>
  </si>
  <si>
    <t>JC_Senior Executive</t>
  </si>
  <si>
    <t>Ka-Lok Buchholz</t>
  </si>
  <si>
    <t>Chief of staff</t>
  </si>
  <si>
    <t>E047192</t>
  </si>
  <si>
    <t>Bob Sengupta</t>
  </si>
  <si>
    <t>E048614</t>
  </si>
  <si>
    <t>Borislav Reese</t>
  </si>
  <si>
    <t>E230427</t>
  </si>
  <si>
    <t>Kirk Kappler</t>
  </si>
  <si>
    <t>E049786</t>
  </si>
  <si>
    <t>Bray Pan</t>
  </si>
  <si>
    <t>E238255</t>
  </si>
  <si>
    <t>Lisa Zhou</t>
  </si>
  <si>
    <t>E239003</t>
  </si>
  <si>
    <t>Lisa Zhao</t>
  </si>
  <si>
    <t>E239128</t>
  </si>
  <si>
    <t>DEP062</t>
  </si>
  <si>
    <t>Planning</t>
  </si>
  <si>
    <t>Lisa Yu</t>
  </si>
  <si>
    <t>E239479</t>
  </si>
  <si>
    <t>Logan Yang</t>
  </si>
  <si>
    <t>E240055</t>
  </si>
  <si>
    <t>Lok Wu</t>
  </si>
  <si>
    <t>E240195</t>
  </si>
  <si>
    <t>Lok Wood</t>
  </si>
  <si>
    <t>E240340</t>
  </si>
  <si>
    <t>Lok Wong</t>
  </si>
  <si>
    <t>E240832</t>
  </si>
  <si>
    <t>Lorraine Westmoreland</t>
  </si>
  <si>
    <t>E241489</t>
  </si>
  <si>
    <t>Lothar Venditti</t>
  </si>
  <si>
    <t>E241676</t>
  </si>
  <si>
    <t>Lothar Udovicic</t>
  </si>
  <si>
    <t>E241744</t>
  </si>
  <si>
    <t>Lucas Traver</t>
  </si>
  <si>
    <t>E242108</t>
  </si>
  <si>
    <t>Lucas Tiwari</t>
  </si>
  <si>
    <t>M242774</t>
  </si>
  <si>
    <t>JC_Executive</t>
  </si>
  <si>
    <t>Lucy Tailor</t>
  </si>
  <si>
    <t>Sales Manager</t>
  </si>
  <si>
    <t>E243160</t>
  </si>
  <si>
    <t>DEP063</t>
  </si>
  <si>
    <t>Partnerships</t>
  </si>
  <si>
    <t>Lucy Su</t>
  </si>
  <si>
    <t>E244138</t>
  </si>
  <si>
    <t>Luis Smith</t>
  </si>
  <si>
    <t>E244224</t>
  </si>
  <si>
    <t>Luis Shen</t>
  </si>
  <si>
    <t>E230144</t>
  </si>
  <si>
    <t>Khushi Kohan</t>
  </si>
  <si>
    <t>E230762</t>
  </si>
  <si>
    <t>DEP064</t>
  </si>
  <si>
    <t>Acquisitions</t>
  </si>
  <si>
    <t>Konstantinos Kahana</t>
  </si>
  <si>
    <t>E244532</t>
  </si>
  <si>
    <t>Lyndon Schilling</t>
  </si>
  <si>
    <t>E245656</t>
  </si>
  <si>
    <t>Lynn Roche</t>
  </si>
  <si>
    <t>E245956</t>
  </si>
  <si>
    <t>DEP081</t>
  </si>
  <si>
    <t>Recruitment</t>
  </si>
  <si>
    <t>Maddy Ramu</t>
  </si>
  <si>
    <t>E246422</t>
  </si>
  <si>
    <t>Maddy PR</t>
  </si>
  <si>
    <t>Senior facilities manager</t>
  </si>
  <si>
    <t>E246442</t>
  </si>
  <si>
    <t>Maddy Petrie</t>
  </si>
  <si>
    <t>E246698</t>
  </si>
  <si>
    <t>Madhu Park</t>
  </si>
  <si>
    <t>E247011</t>
  </si>
  <si>
    <t>Maheshwar Niekamp</t>
  </si>
  <si>
    <t>E247476</t>
  </si>
  <si>
    <t>Maheshwar Nathaniel</t>
  </si>
  <si>
    <t>E247977</t>
  </si>
  <si>
    <t>Mahsa McGrath</t>
  </si>
  <si>
    <t>E244429</t>
  </si>
  <si>
    <t>Lyndon Sethy</t>
  </si>
  <si>
    <t>E248574</t>
  </si>
  <si>
    <t>Mala Mammadov</t>
  </si>
  <si>
    <t>E244478</t>
  </si>
  <si>
    <t>Lyndon Segal</t>
  </si>
  <si>
    <t>E248811</t>
  </si>
  <si>
    <t>Mamoon Liu</t>
  </si>
  <si>
    <t>E248894</t>
  </si>
  <si>
    <t>DEP082</t>
  </si>
  <si>
    <t>Compensation</t>
  </si>
  <si>
    <t>Mamoon Lin</t>
  </si>
  <si>
    <t>E249285</t>
  </si>
  <si>
    <t>Marc Leclercq</t>
  </si>
  <si>
    <t>Senior Quality Control Inspector</t>
  </si>
  <si>
    <t>E249456</t>
  </si>
  <si>
    <t>Marc Lam</t>
  </si>
  <si>
    <t>E249554</t>
  </si>
  <si>
    <t>Marc Laborde</t>
  </si>
  <si>
    <t>E249630</t>
  </si>
  <si>
    <t>DEP083</t>
  </si>
  <si>
    <t>Training and Development</t>
  </si>
  <si>
    <t>Marc Kumar</t>
  </si>
  <si>
    <t>E250035</t>
  </si>
  <si>
    <t>Marc Koochakzadeh</t>
  </si>
  <si>
    <t>E250289</t>
  </si>
  <si>
    <t>Marc Klassen</t>
  </si>
  <si>
    <t>E250764</t>
  </si>
  <si>
    <t>Marc Kaur</t>
  </si>
  <si>
    <t>E248763</t>
  </si>
  <si>
    <t>Mala Maalerud</t>
  </si>
  <si>
    <t>E248961</t>
  </si>
  <si>
    <t>Mamoon Liang</t>
  </si>
  <si>
    <t>E251108</t>
  </si>
  <si>
    <t>Mariam Jin</t>
  </si>
  <si>
    <t>E251178</t>
  </si>
  <si>
    <t>Marjolein Jain</t>
  </si>
  <si>
    <t>E252283</t>
  </si>
  <si>
    <t>DEP084</t>
  </si>
  <si>
    <t>Employee Relations</t>
  </si>
  <si>
    <t>Marjolein Huhn</t>
  </si>
  <si>
    <t>E252718</t>
  </si>
  <si>
    <t>Marko Hu</t>
  </si>
  <si>
    <t>VP of Production</t>
  </si>
  <si>
    <t>E253918</t>
  </si>
  <si>
    <t>DEP091</t>
  </si>
  <si>
    <t>Purchasing</t>
  </si>
  <si>
    <t>Maryna Han</t>
  </si>
  <si>
    <t>E254237</t>
  </si>
  <si>
    <t>Maryna Gumba</t>
  </si>
  <si>
    <t>E254387</t>
  </si>
  <si>
    <t>Matthew Gong</t>
  </si>
  <si>
    <t>E254473</t>
  </si>
  <si>
    <t>Matthew Gholami</t>
  </si>
  <si>
    <t>E255984</t>
  </si>
  <si>
    <t>Matthias Fancois</t>
  </si>
  <si>
    <t>E256138</t>
  </si>
  <si>
    <t>Matthias Fenollosa</t>
  </si>
  <si>
    <t>E250915</t>
  </si>
  <si>
    <t>Mariam Kandagatla</t>
  </si>
  <si>
    <t>E256443</t>
  </si>
  <si>
    <t>Matthias Eastmond</t>
  </si>
  <si>
    <t>E256505</t>
  </si>
  <si>
    <t>Matthias Doerr</t>
  </si>
  <si>
    <t>E257047</t>
  </si>
  <si>
    <t>Matthias Deng</t>
  </si>
  <si>
    <t>E257215</t>
  </si>
  <si>
    <t>Matthias Dea</t>
  </si>
  <si>
    <t>E051849</t>
  </si>
  <si>
    <t>Brian Li</t>
  </si>
  <si>
    <t>Quality Control Inspector</t>
  </si>
  <si>
    <t>E258590</t>
  </si>
  <si>
    <t>Mauricio Chou</t>
  </si>
  <si>
    <t>E258670</t>
  </si>
  <si>
    <t>Mehrnoosh Cheng</t>
  </si>
  <si>
    <t>E258697</t>
  </si>
  <si>
    <t>Mehrnoosh Chen</t>
  </si>
  <si>
    <t>E258739</t>
  </si>
  <si>
    <t>Mehrnoosh Chaudhary</t>
  </si>
  <si>
    <t>E258937</t>
  </si>
  <si>
    <t>Melissa Chan</t>
  </si>
  <si>
    <t>E259511</t>
  </si>
  <si>
    <t>Melissa BURNIER</t>
  </si>
  <si>
    <t>E260466</t>
  </si>
  <si>
    <t>Merlijn Bolognese</t>
  </si>
  <si>
    <t>E260474</t>
  </si>
  <si>
    <t>Merlijn Bergman</t>
  </si>
  <si>
    <t>E260750</t>
  </si>
  <si>
    <t>Michael Barton</t>
  </si>
  <si>
    <t>E261042</t>
  </si>
  <si>
    <t>Michael Arriola</t>
  </si>
  <si>
    <t>E261405</t>
  </si>
  <si>
    <t>Michael Ancelin</t>
  </si>
  <si>
    <t>E261551</t>
  </si>
  <si>
    <t>Michael Alas</t>
  </si>
  <si>
    <t>E261619</t>
  </si>
  <si>
    <t>Michael Zhou</t>
  </si>
  <si>
    <t>E261658</t>
  </si>
  <si>
    <t>Michael Zhao</t>
  </si>
  <si>
    <t>E262940</t>
  </si>
  <si>
    <t>Michael Zhan</t>
  </si>
  <si>
    <t>E263151</t>
  </si>
  <si>
    <t>Michael Yew</t>
  </si>
  <si>
    <t>E263253</t>
  </si>
  <si>
    <t>Michael Xu</t>
  </si>
  <si>
    <t>E263395</t>
  </si>
  <si>
    <t>Michael Woodhouse</t>
  </si>
  <si>
    <t>E263686</t>
  </si>
  <si>
    <t>Michael Wong</t>
  </si>
  <si>
    <t>E264178</t>
  </si>
  <si>
    <t>Michael Wang</t>
  </si>
  <si>
    <t>IT specialist</t>
  </si>
  <si>
    <t>E256376</t>
  </si>
  <si>
    <t>Matthias Esfandiar</t>
  </si>
  <si>
    <t>E264544</t>
  </si>
  <si>
    <t>Michael Venditti</t>
  </si>
  <si>
    <t>Sales Support Intern</t>
  </si>
  <si>
    <t>E264862</t>
  </si>
  <si>
    <t>Michael Trentim</t>
  </si>
  <si>
    <t>E264942</t>
  </si>
  <si>
    <t>Michael Tiwari</t>
  </si>
  <si>
    <t>E265621</t>
  </si>
  <si>
    <t>Michael Teng</t>
  </si>
  <si>
    <t>VP of Finance</t>
  </si>
  <si>
    <t>E265658</t>
  </si>
  <si>
    <t>Michael Tailor</t>
  </si>
  <si>
    <t>Senior Accountant</t>
  </si>
  <si>
    <t>E265767</t>
  </si>
  <si>
    <t>Michael Sun</t>
  </si>
  <si>
    <t>E265901</t>
  </si>
  <si>
    <t>Michael Stergios</t>
  </si>
  <si>
    <t>E266311</t>
  </si>
  <si>
    <t>Michael Spehalski</t>
  </si>
  <si>
    <t>E266545</t>
  </si>
  <si>
    <t>Michael Shi</t>
  </si>
  <si>
    <t>E267365</t>
  </si>
  <si>
    <t>Michaela Roche</t>
  </si>
  <si>
    <t>E267514</t>
  </si>
  <si>
    <t>DIV08</t>
  </si>
  <si>
    <t>M221184</t>
  </si>
  <si>
    <t>Michaela Recalde</t>
  </si>
  <si>
    <t>Karsten Yang</t>
  </si>
  <si>
    <t>E264415</t>
  </si>
  <si>
    <t>Michael Wakefield</t>
  </si>
  <si>
    <t>E268196</t>
  </si>
  <si>
    <t>Michel Pruner</t>
  </si>
  <si>
    <t>E269349</t>
  </si>
  <si>
    <t>Michelle Om</t>
  </si>
  <si>
    <t>E269436</t>
  </si>
  <si>
    <t>Mickey Niekamp</t>
  </si>
  <si>
    <t>E054815</t>
  </si>
  <si>
    <t>BrianC Jardine</t>
  </si>
  <si>
    <t>Quality Control Inspector Intern</t>
  </si>
  <si>
    <t>E270356</t>
  </si>
  <si>
    <t>Mihaela McGrath</t>
  </si>
  <si>
    <t>E270671</t>
  </si>
  <si>
    <t>Mill Mantuano</t>
  </si>
  <si>
    <t>E271718</t>
  </si>
  <si>
    <t>Ming Liu</t>
  </si>
  <si>
    <t>E266648</t>
  </si>
  <si>
    <t>Michael Sethy</t>
  </si>
  <si>
    <t>E272194</t>
  </si>
  <si>
    <t>Ming Liao</t>
  </si>
  <si>
    <t>E272422</t>
  </si>
  <si>
    <t>Mohsen Li</t>
  </si>
  <si>
    <t>E272781</t>
  </si>
  <si>
    <t>Mohsen Leclercq</t>
  </si>
  <si>
    <t>E272808</t>
  </si>
  <si>
    <t>Mohsen Lam</t>
  </si>
  <si>
    <t>E273434</t>
  </si>
  <si>
    <t>Mongo Koochakzadeh</t>
  </si>
  <si>
    <t>E274097</t>
  </si>
  <si>
    <t>Monika Klassen</t>
  </si>
  <si>
    <t>E274203</t>
  </si>
  <si>
    <t>Monika Kim</t>
  </si>
  <si>
    <t>E274811</t>
  </si>
  <si>
    <t>Moonjun Kandagatla</t>
  </si>
  <si>
    <t>Corporate lawyer</t>
  </si>
  <si>
    <t>E276272</t>
  </si>
  <si>
    <t>Muriel Huhn</t>
  </si>
  <si>
    <t>E276456</t>
  </si>
  <si>
    <t>Muthuram Hu</t>
  </si>
  <si>
    <t>Acquisition manager</t>
  </si>
  <si>
    <t>E270979</t>
  </si>
  <si>
    <t>Mill Maalerud</t>
  </si>
  <si>
    <t>E276524</t>
  </si>
  <si>
    <t>Muthuram Henkes</t>
  </si>
  <si>
    <t>E276634</t>
  </si>
  <si>
    <t>Myonghoon Harvey</t>
  </si>
  <si>
    <t>E271880</t>
  </si>
  <si>
    <t>Ming Lin</t>
  </si>
  <si>
    <t>E276873</t>
  </si>
  <si>
    <t>Myonghoon Gumba</t>
  </si>
  <si>
    <t>E276948</t>
  </si>
  <si>
    <t>Nancy Graus</t>
  </si>
  <si>
    <t>E277282</t>
  </si>
  <si>
    <t>Nancy Gibson</t>
  </si>
  <si>
    <t>E277443</t>
  </si>
  <si>
    <t>Narashimman Furlan</t>
  </si>
  <si>
    <t>E277603</t>
  </si>
  <si>
    <t>Narashimman Fancois</t>
  </si>
  <si>
    <t>E277747</t>
  </si>
  <si>
    <t>Narashimman Fenollosa</t>
  </si>
  <si>
    <t>Senior Product Design Engineer</t>
  </si>
  <si>
    <t>E277846</t>
  </si>
  <si>
    <t>Narasimha Esquivel</t>
  </si>
  <si>
    <t>E278576</t>
  </si>
  <si>
    <t>Narasimha Doerr</t>
  </si>
  <si>
    <t>E279983</t>
  </si>
  <si>
    <t>Narek Ding</t>
  </si>
  <si>
    <t>E280104</t>
  </si>
  <si>
    <t>Narek Deng</t>
  </si>
  <si>
    <t>E280139</t>
  </si>
  <si>
    <t>Narek Dea</t>
  </si>
  <si>
    <t>E280274</t>
  </si>
  <si>
    <t>Nari Cypher</t>
  </si>
  <si>
    <t>E280278</t>
  </si>
  <si>
    <t>DEP092</t>
  </si>
  <si>
    <t>Material</t>
  </si>
  <si>
    <t>Nari Chu</t>
  </si>
  <si>
    <t>E281696</t>
  </si>
  <si>
    <t>Natascha Cheng</t>
  </si>
  <si>
    <t>E282189</t>
  </si>
  <si>
    <t>Natascha Chaudhary</t>
  </si>
  <si>
    <t>E282234</t>
  </si>
  <si>
    <t>Nathan Chan</t>
  </si>
  <si>
    <t>E282371</t>
  </si>
  <si>
    <t>Nathan Carrothers</t>
  </si>
  <si>
    <t>E282612</t>
  </si>
  <si>
    <t>Nathaniel Brunet</t>
  </si>
  <si>
    <t>E282726</t>
  </si>
  <si>
    <t>Nathaniel Bolognese</t>
  </si>
  <si>
    <t>E282948</t>
  </si>
  <si>
    <t>Nathaniel Bergman</t>
  </si>
  <si>
    <t>E283320</t>
  </si>
  <si>
    <t>Nebojsa Barton</t>
  </si>
  <si>
    <t>E283665</t>
  </si>
  <si>
    <t>Nebojsa Asadi</t>
  </si>
  <si>
    <t>E283744</t>
  </si>
  <si>
    <t>Negar Ancelin</t>
  </si>
  <si>
    <t>E283996</t>
  </si>
  <si>
    <t>Negar Alas</t>
  </si>
  <si>
    <t>E284241</t>
  </si>
  <si>
    <t>Negar Zhu</t>
  </si>
  <si>
    <t>E284601</t>
  </si>
  <si>
    <t>Neil Zhao</t>
  </si>
  <si>
    <t>E284913</t>
  </si>
  <si>
    <t>Neil Zhang</t>
  </si>
  <si>
    <t>E285378</t>
  </si>
  <si>
    <t>Nicholas Yao</t>
  </si>
  <si>
    <t>E286755</t>
  </si>
  <si>
    <t>Nick Xu</t>
  </si>
  <si>
    <t>E286888</t>
  </si>
  <si>
    <t>Nick Wu</t>
  </si>
  <si>
    <t>E286939</t>
  </si>
  <si>
    <t>Nick Wong</t>
  </si>
  <si>
    <t>Quality Control Manager</t>
  </si>
  <si>
    <t>E273393</t>
  </si>
  <si>
    <t>Mongo Kumar</t>
  </si>
  <si>
    <t>E287170</t>
  </si>
  <si>
    <t>Niclas Wassmuth</t>
  </si>
  <si>
    <t>E287352</t>
  </si>
  <si>
    <t>Niclas Wang</t>
  </si>
  <si>
    <t>E287397</t>
  </si>
  <si>
    <t>Nicolas Wang</t>
  </si>
  <si>
    <t>E287629</t>
  </si>
  <si>
    <t>Nicolas Visser</t>
  </si>
  <si>
    <t>E287858</t>
  </si>
  <si>
    <t>Nicolas Vahabzadeh</t>
  </si>
  <si>
    <t>E287920</t>
  </si>
  <si>
    <t>Nicole Tsai</t>
  </si>
  <si>
    <t>E288317</t>
  </si>
  <si>
    <t>Nicole Thirmal</t>
  </si>
  <si>
    <t>E288381</t>
  </si>
  <si>
    <t>Nikki Tan</t>
  </si>
  <si>
    <t>E288676</t>
  </si>
  <si>
    <t>Nikki Sun</t>
  </si>
  <si>
    <t>E289093</t>
  </si>
  <si>
    <t>Nikolaj St-Denis</t>
  </si>
  <si>
    <t>E289175</t>
  </si>
  <si>
    <t>Nikolaj Song</t>
  </si>
  <si>
    <t>E289224</t>
  </si>
  <si>
    <t>Nikolaj Sidiq</t>
  </si>
  <si>
    <t>E289523</t>
  </si>
  <si>
    <t>Nina Schneider</t>
  </si>
  <si>
    <t>E289723</t>
  </si>
  <si>
    <t>Nirmala Sanchez</t>
  </si>
  <si>
    <t>E289925</t>
  </si>
  <si>
    <t>DEP093</t>
  </si>
  <si>
    <t>Warehouse</t>
  </si>
  <si>
    <t>Nirmala Roy</t>
  </si>
  <si>
    <t>E291083</t>
  </si>
  <si>
    <t>Nirmala Reese</t>
  </si>
  <si>
    <t>E291172</t>
  </si>
  <si>
    <t>Oliver Rapthadu</t>
  </si>
  <si>
    <t>E291985</t>
  </si>
  <si>
    <t>Oliver Pinto</t>
  </si>
  <si>
    <t>E292815</t>
  </si>
  <si>
    <t>Oliver Pan</t>
  </si>
  <si>
    <t>E292859</t>
  </si>
  <si>
    <t>Olivier Obry</t>
  </si>
  <si>
    <t>E292880</t>
  </si>
  <si>
    <t>Olivier Nam</t>
  </si>
  <si>
    <t>E293025</t>
  </si>
  <si>
    <t>Orla Mulchandani</t>
  </si>
  <si>
    <t>M293226</t>
  </si>
  <si>
    <t>Orla Montag</t>
  </si>
  <si>
    <t>Recruitment manager</t>
  </si>
  <si>
    <t>E293858</t>
  </si>
  <si>
    <t>Parry Marienfeld</t>
  </si>
  <si>
    <t>E055746</t>
  </si>
  <si>
    <t>Burak Hsiung</t>
  </si>
  <si>
    <t>E294377</t>
  </si>
  <si>
    <t>Parviz Lo</t>
  </si>
  <si>
    <t>E295047</t>
  </si>
  <si>
    <t>Parviz Liauw</t>
  </si>
  <si>
    <t>E296041</t>
  </si>
  <si>
    <t>Patrick Laterman</t>
  </si>
  <si>
    <t>E296306</t>
  </si>
  <si>
    <t>Patrick Kuo</t>
  </si>
  <si>
    <t>Learning Business Partner</t>
  </si>
  <si>
    <t>E276486</t>
  </si>
  <si>
    <t>Muthuram Ho</t>
  </si>
  <si>
    <t>E296701</t>
  </si>
  <si>
    <t>Patrick Kim</t>
  </si>
  <si>
    <t>E276871</t>
  </si>
  <si>
    <t>Myonghoon Han</t>
  </si>
  <si>
    <t>E296921</t>
  </si>
  <si>
    <t>Patrick Kapil</t>
  </si>
  <si>
    <t>E297059</t>
  </si>
  <si>
    <t>Patrick Kadarusman</t>
  </si>
  <si>
    <t>E297373</t>
  </si>
  <si>
    <t>Patrick Johnston</t>
  </si>
  <si>
    <t>E297406</t>
  </si>
  <si>
    <t>Paul Jardine</t>
  </si>
  <si>
    <t>E297522</t>
  </si>
  <si>
    <t>Paul Jaecksch</t>
  </si>
  <si>
    <t>E287100</t>
  </si>
  <si>
    <t>Niclas Willig</t>
  </si>
  <si>
    <t>E057923</t>
  </si>
  <si>
    <t>Carlos Gao</t>
  </si>
  <si>
    <t>E058030</t>
  </si>
  <si>
    <t>Carmen Fung</t>
  </si>
  <si>
    <t>E296679</t>
  </si>
  <si>
    <t>Patrick Koh</t>
  </si>
  <si>
    <t>E296891</t>
  </si>
  <si>
    <t>Patrick Kehayov</t>
  </si>
  <si>
    <t>E297819</t>
  </si>
  <si>
    <t>Paul Huynh</t>
  </si>
  <si>
    <t>E298402</t>
  </si>
  <si>
    <t>Paul Hsiung</t>
  </si>
  <si>
    <t>E059463</t>
  </si>
  <si>
    <t>Carol Deng</t>
  </si>
  <si>
    <t>E223494</t>
  </si>
  <si>
    <t>Kate Tse</t>
  </si>
  <si>
    <t>E223604</t>
  </si>
  <si>
    <t>Katharina Tran</t>
  </si>
  <si>
    <t>E223612</t>
  </si>
  <si>
    <t>Katharina Timm</t>
  </si>
  <si>
    <t>E223844</t>
  </si>
  <si>
    <t>Katharina Tang</t>
  </si>
  <si>
    <t>E224244</t>
  </si>
  <si>
    <t>Kathleen Stad</t>
  </si>
  <si>
    <t>E224289</t>
  </si>
  <si>
    <t>Kathleen Song</t>
  </si>
  <si>
    <t>E224461</t>
  </si>
  <si>
    <t>Kathleen Sieberg</t>
  </si>
  <si>
    <t>E225055</t>
  </si>
  <si>
    <t>Kathleen Sharma</t>
  </si>
  <si>
    <t>E225076</t>
  </si>
  <si>
    <t>Kelly Seo</t>
  </si>
  <si>
    <t>E225257</t>
  </si>
  <si>
    <t>Kelly Sandepogu</t>
  </si>
  <si>
    <t>E225459</t>
  </si>
  <si>
    <t>Ken Roy</t>
  </si>
  <si>
    <t>E225490</t>
  </si>
  <si>
    <t>Ken Ren</t>
  </si>
  <si>
    <t>VP of Engineering</t>
  </si>
  <si>
    <t>E225540</t>
  </si>
  <si>
    <t>Ken Raskatov</t>
  </si>
  <si>
    <t>E225557</t>
  </si>
  <si>
    <t>Kenny Rajagopal</t>
  </si>
  <si>
    <t>E225588</t>
  </si>
  <si>
    <t>Kenny Polo</t>
  </si>
  <si>
    <t>E225776</t>
  </si>
  <si>
    <t>Kenny Peter</t>
  </si>
  <si>
    <t>E225789</t>
  </si>
  <si>
    <t>Keri Patrick</t>
  </si>
  <si>
    <t>E225978</t>
  </si>
  <si>
    <t>Keri Ocariza</t>
  </si>
  <si>
    <t>E226543</t>
  </si>
  <si>
    <t>Kevin Narayan</t>
  </si>
  <si>
    <t>E227179</t>
  </si>
  <si>
    <t>Kevin Mooney</t>
  </si>
  <si>
    <t>E227786</t>
  </si>
  <si>
    <t>Kevin MARINESCU</t>
  </si>
  <si>
    <t>E228064</t>
  </si>
  <si>
    <t>DEP000</t>
  </si>
  <si>
    <t>Kevin Liu</t>
  </si>
  <si>
    <t>E228336</t>
  </si>
  <si>
    <t>Kevin Lim</t>
  </si>
  <si>
    <t>E228906</t>
  </si>
  <si>
    <t>Kevin Lau</t>
  </si>
  <si>
    <t>E228925</t>
  </si>
  <si>
    <t>Kevin Lam</t>
  </si>
  <si>
    <t>E229254</t>
  </si>
  <si>
    <t>Khushi Kwiatkowski</t>
  </si>
  <si>
    <t>E214716</t>
  </si>
  <si>
    <t>Juergen Glass</t>
  </si>
  <si>
    <t>E230356</t>
  </si>
  <si>
    <t>Kirk Kerr</t>
  </si>
  <si>
    <t>E223491</t>
  </si>
  <si>
    <t>Kate Vashisht</t>
  </si>
  <si>
    <t>E230769</t>
  </si>
  <si>
    <t>DEP022</t>
  </si>
  <si>
    <t>Procurement</t>
  </si>
  <si>
    <t>Konstantinos Jovanovic</t>
  </si>
  <si>
    <t>E231772</t>
  </si>
  <si>
    <t>DEP007</t>
  </si>
  <si>
    <t>Konstantinos Jarrar</t>
  </si>
  <si>
    <t>E232296</t>
  </si>
  <si>
    <t>Kristofer Jahankhani</t>
  </si>
  <si>
    <t>E232625</t>
  </si>
  <si>
    <t>Kristofer Imani</t>
  </si>
  <si>
    <t>E233310</t>
  </si>
  <si>
    <t>Kyle Hsu</t>
  </si>
  <si>
    <t>E234104</t>
  </si>
  <si>
    <t>Kyle Hagedorn</t>
  </si>
  <si>
    <t>E234286</t>
  </si>
  <si>
    <t>Kyle Gu</t>
  </si>
  <si>
    <t>E234491</t>
  </si>
  <si>
    <t>Kyoungsoon Fung</t>
  </si>
  <si>
    <t>E234576</t>
  </si>
  <si>
    <t>Kyoungsoon Fei</t>
  </si>
  <si>
    <t>E235360</t>
  </si>
  <si>
    <t>Larissa Duvelloroy</t>
  </si>
  <si>
    <t>E235701</t>
  </si>
  <si>
    <t>Laura Denonville</t>
  </si>
  <si>
    <t>E235736</t>
  </si>
  <si>
    <t>Laura Demehri</t>
  </si>
  <si>
    <t>E235804</t>
  </si>
  <si>
    <t>Laura Darian</t>
  </si>
  <si>
    <t>E235856</t>
  </si>
  <si>
    <t>Lauren Coniglio</t>
  </si>
  <si>
    <t>M236190</t>
  </si>
  <si>
    <t>Laurens Chao</t>
  </si>
  <si>
    <t>Learning Director</t>
  </si>
  <si>
    <t>M236816</t>
  </si>
  <si>
    <t>Laurent Cameron</t>
  </si>
  <si>
    <t>E237201</t>
  </si>
  <si>
    <t>Laurent Bunch</t>
  </si>
  <si>
    <t>E237337</t>
  </si>
  <si>
    <t>Leah Bremer</t>
  </si>
  <si>
    <t>E237469</t>
  </si>
  <si>
    <t>Leah Bigonnet</t>
  </si>
  <si>
    <t>E237824</t>
  </si>
  <si>
    <t>Linda Aubert</t>
  </si>
  <si>
    <t>E238253</t>
  </si>
  <si>
    <t>Lisa Addanki</t>
  </si>
  <si>
    <t>E019621</t>
  </si>
  <si>
    <t>Alireza Bunch</t>
  </si>
  <si>
    <t>E019691</t>
  </si>
  <si>
    <t>Alireza Bremerich</t>
  </si>
  <si>
    <t>E020098</t>
  </si>
  <si>
    <t>Amanda Becerra</t>
  </si>
  <si>
    <t>E020895</t>
  </si>
  <si>
    <t>Amir Alpizar</t>
  </si>
  <si>
    <t>E020953</t>
  </si>
  <si>
    <t>Amrit Addanki</t>
  </si>
  <si>
    <t>E021020</t>
  </si>
  <si>
    <t>Amrit Zhou</t>
  </si>
  <si>
    <t>E021392</t>
  </si>
  <si>
    <t>Amrit Zhao</t>
  </si>
  <si>
    <t>E021407</t>
  </si>
  <si>
    <t>Andong Zhan</t>
  </si>
  <si>
    <t>E021799</t>
  </si>
  <si>
    <t>Andong Yu</t>
  </si>
  <si>
    <t>E021981</t>
  </si>
  <si>
    <t>Andong Yew</t>
  </si>
  <si>
    <t>E023000</t>
  </si>
  <si>
    <t>Andre Xu</t>
  </si>
  <si>
    <t>E023067</t>
  </si>
  <si>
    <t>Andre Wu</t>
  </si>
  <si>
    <t>E023753</t>
  </si>
  <si>
    <t>Andre Westmoreland</t>
  </si>
  <si>
    <t>E024367</t>
  </si>
  <si>
    <t>Andrea Wakefield</t>
  </si>
  <si>
    <t>E024764</t>
  </si>
  <si>
    <t>Andreas Venditti</t>
  </si>
  <si>
    <t>E024878</t>
  </si>
  <si>
    <t>Andreas Udovicic</t>
  </si>
  <si>
    <t>E024956</t>
  </si>
  <si>
    <t>Andreas Trentim</t>
  </si>
  <si>
    <t>E024971</t>
  </si>
  <si>
    <t>Andreas Tiwari</t>
  </si>
  <si>
    <t>E024981</t>
  </si>
  <si>
    <t>Andreas Teng</t>
  </si>
  <si>
    <t>E025357</t>
  </si>
  <si>
    <t>Andrew Sun</t>
  </si>
  <si>
    <t>E025447</t>
  </si>
  <si>
    <t>Andrew Stergios</t>
  </si>
  <si>
    <t>E025684</t>
  </si>
  <si>
    <t>Andrew Spehalski</t>
  </si>
  <si>
    <t>E025802</t>
  </si>
  <si>
    <t>Andy Smith</t>
  </si>
  <si>
    <t>E025941</t>
  </si>
  <si>
    <t>Andy Shi</t>
  </si>
  <si>
    <t>E026335</t>
  </si>
  <si>
    <t>Andy Segal</t>
  </si>
  <si>
    <t>E026664</t>
  </si>
  <si>
    <t>Andy Schilling</t>
  </si>
  <si>
    <t>E026901</t>
  </si>
  <si>
    <t>Andy S</t>
  </si>
  <si>
    <t>E028929</t>
  </si>
  <si>
    <t>Angie Petrie</t>
  </si>
  <si>
    <t>E029229</t>
  </si>
  <si>
    <t>Angie Penner</t>
  </si>
  <si>
    <t>E029232</t>
  </si>
  <si>
    <t>Anja Park</t>
  </si>
  <si>
    <t>E029363</t>
  </si>
  <si>
    <t>Anja Om</t>
  </si>
  <si>
    <t>E029434</t>
  </si>
  <si>
    <t>Anja Niekamp</t>
  </si>
  <si>
    <t>E030252</t>
  </si>
  <si>
    <t>Anna Miller</t>
  </si>
  <si>
    <t>E030308</t>
  </si>
  <si>
    <t>Anna McGrath</t>
  </si>
  <si>
    <t>E030449</t>
  </si>
  <si>
    <t>Anna Martyn</t>
  </si>
  <si>
    <t>E030847</t>
  </si>
  <si>
    <t>Anna Mantuano</t>
  </si>
  <si>
    <t>M038623</t>
  </si>
  <si>
    <t>Anna Moser</t>
  </si>
  <si>
    <t>E031336</t>
  </si>
  <si>
    <t>Anna Liu</t>
  </si>
  <si>
    <t>E031412</t>
  </si>
  <si>
    <t>Anne Lin</t>
  </si>
  <si>
    <t>E086988</t>
  </si>
  <si>
    <t>Daniela Abnar</t>
  </si>
  <si>
    <t>E087094</t>
  </si>
  <si>
    <t>Danny Zhou</t>
  </si>
  <si>
    <t>E087196</t>
  </si>
  <si>
    <t>Danny Zhao</t>
  </si>
  <si>
    <t>E087567</t>
  </si>
  <si>
    <t>Danyang Yoon</t>
  </si>
  <si>
    <t>E087682</t>
  </si>
  <si>
    <t>Danyang Yeung</t>
  </si>
  <si>
    <t>E088459</t>
  </si>
  <si>
    <t>Danyang Yang</t>
  </si>
  <si>
    <t>E088523</t>
  </si>
  <si>
    <t>Darlene Xu</t>
  </si>
  <si>
    <t>E089235</t>
  </si>
  <si>
    <t>Darlene Wu</t>
  </si>
  <si>
    <t>E089567</t>
  </si>
  <si>
    <t>Darlene Wood</t>
  </si>
  <si>
    <t>E089958</t>
  </si>
  <si>
    <t>Darryl Werner</t>
  </si>
  <si>
    <t>E090279</t>
  </si>
  <si>
    <t>Darryl Wang</t>
  </si>
  <si>
    <t>E090444</t>
  </si>
  <si>
    <t>David Wang</t>
  </si>
  <si>
    <t>E090647</t>
  </si>
  <si>
    <t>David Wakefield</t>
  </si>
  <si>
    <t>E090926</t>
  </si>
  <si>
    <t>David Tsumura</t>
  </si>
  <si>
    <t>E091364</t>
  </si>
  <si>
    <t>David Tiu</t>
  </si>
  <si>
    <t>E091684</t>
  </si>
  <si>
    <t>David Stefanovic</t>
  </si>
  <si>
    <t>E091951</t>
  </si>
  <si>
    <t>David Singh</t>
  </si>
  <si>
    <t>E092267</t>
  </si>
  <si>
    <t>David Serna Leal</t>
  </si>
  <si>
    <t>E092410</t>
  </si>
  <si>
    <t>David Schwarz</t>
  </si>
  <si>
    <t>E092563</t>
  </si>
  <si>
    <t>David Schemer</t>
  </si>
  <si>
    <t>E092666</t>
  </si>
  <si>
    <t>David Rusch</t>
  </si>
  <si>
    <t>E092752</t>
  </si>
  <si>
    <t>David Riecken</t>
  </si>
  <si>
    <t>E093962</t>
  </si>
  <si>
    <t>David Peters</t>
  </si>
  <si>
    <t>E094125</t>
  </si>
  <si>
    <t>M236347</t>
  </si>
  <si>
    <t>David Peng</t>
  </si>
  <si>
    <t>Philip Chabert</t>
  </si>
  <si>
    <t>E094409</t>
  </si>
  <si>
    <t>Debra Olle</t>
  </si>
  <si>
    <t>E094843</t>
  </si>
  <si>
    <t>Debraj Mut</t>
  </si>
  <si>
    <t>E095003</t>
  </si>
  <si>
    <t>Debraj Morzaria</t>
  </si>
  <si>
    <t>E095568</t>
  </si>
  <si>
    <t>Dejun McConnell</t>
  </si>
  <si>
    <t>E096719</t>
  </si>
  <si>
    <t>Dejun Mammadov</t>
  </si>
  <si>
    <t>E096826</t>
  </si>
  <si>
    <t>Dennis Ma</t>
  </si>
  <si>
    <t>E097066</t>
  </si>
  <si>
    <t>Dennis Lim</t>
  </si>
  <si>
    <t>E097292</t>
  </si>
  <si>
    <t>Denzale Liang</t>
  </si>
  <si>
    <t>E097660</t>
  </si>
  <si>
    <t>Denzale Li</t>
  </si>
  <si>
    <t>E097675</t>
  </si>
  <si>
    <t>Denzale Lawrence</t>
  </si>
  <si>
    <t>E098415</t>
  </si>
  <si>
    <t>Deok Kudlac</t>
  </si>
  <si>
    <t>E098433</t>
  </si>
  <si>
    <t>Derek Kong</t>
  </si>
  <si>
    <t>E099384</t>
  </si>
  <si>
    <t>Derek Kauffmann</t>
  </si>
  <si>
    <t>E100133</t>
  </si>
  <si>
    <t>Derek Kan</t>
  </si>
  <si>
    <t>E100468</t>
  </si>
  <si>
    <t>Derek Julia</t>
  </si>
  <si>
    <t>E100693</t>
  </si>
  <si>
    <t>Derrick Jain</t>
  </si>
  <si>
    <t>E101459</t>
  </si>
  <si>
    <t>Derrick Imberton</t>
  </si>
  <si>
    <t>E101985</t>
  </si>
  <si>
    <t>Detlef Huang</t>
  </si>
  <si>
    <t>E102443</t>
  </si>
  <si>
    <t>Detlef Hu</t>
  </si>
  <si>
    <t>E102505</t>
  </si>
  <si>
    <t>Detlef Ho</t>
  </si>
  <si>
    <t>E102511</t>
  </si>
  <si>
    <t>Dickson Heine</t>
  </si>
  <si>
    <t>E102787</t>
  </si>
  <si>
    <t>Dickson Hanna</t>
  </si>
  <si>
    <t>E103157</t>
  </si>
  <si>
    <t>Dickson Han</t>
  </si>
  <si>
    <t>E103930</t>
  </si>
  <si>
    <t>Dominik Gholami</t>
  </si>
  <si>
    <t>Assembly Supervisor</t>
  </si>
  <si>
    <t>E104104</t>
  </si>
  <si>
    <t>Dominik Fung</t>
  </si>
  <si>
    <t>E104333</t>
  </si>
  <si>
    <t>Dominik Esfandiar</t>
  </si>
  <si>
    <t>E104358</t>
  </si>
  <si>
    <t>Dominik Dyon</t>
  </si>
  <si>
    <t>E104691</t>
  </si>
  <si>
    <t>Don Do</t>
  </si>
  <si>
    <t>E105518</t>
  </si>
  <si>
    <t>Donald Datar</t>
  </si>
  <si>
    <t>E106119</t>
  </si>
  <si>
    <t>Donald Cullen</t>
  </si>
  <si>
    <t>E106858</t>
  </si>
  <si>
    <t>Donald Chu</t>
  </si>
  <si>
    <t>E107272</t>
  </si>
  <si>
    <t>Dong Chou</t>
  </si>
  <si>
    <t>Corporate legal assistant</t>
  </si>
  <si>
    <t>E107440</t>
  </si>
  <si>
    <t>Dong Chen</t>
  </si>
  <si>
    <t>E107993</t>
  </si>
  <si>
    <t>Donglim Chau</t>
  </si>
  <si>
    <t>E108140</t>
  </si>
  <si>
    <t>Donglim Chan</t>
  </si>
  <si>
    <t>E108157</t>
  </si>
  <si>
    <t>Donglim Cao</t>
  </si>
  <si>
    <t>E108402</t>
  </si>
  <si>
    <t>Dorcas Burjorjee</t>
  </si>
  <si>
    <t>E108817</t>
  </si>
  <si>
    <t>Dorcas Brownsey</t>
  </si>
  <si>
    <t>E109328</t>
  </si>
  <si>
    <t>Dorcas Bolognese</t>
  </si>
  <si>
    <t>E109436</t>
  </si>
  <si>
    <t>Doug Beleznay</t>
  </si>
  <si>
    <t>E109511</t>
  </si>
  <si>
    <t>Doug Baronia</t>
  </si>
  <si>
    <t>E109538</t>
  </si>
  <si>
    <t>Doug Aziz</t>
  </si>
  <si>
    <t>Executive Assistant to the President</t>
  </si>
  <si>
    <t>E109656</t>
  </si>
  <si>
    <t>Duong Anand</t>
  </si>
  <si>
    <t>E110370</t>
  </si>
  <si>
    <t>Dvij Zhao</t>
  </si>
  <si>
    <t>E110484</t>
  </si>
  <si>
    <t>Dvij Zhang</t>
  </si>
  <si>
    <t>E110507</t>
  </si>
  <si>
    <t>Eduardo Yuen</t>
  </si>
  <si>
    <t>E111323</t>
  </si>
  <si>
    <t>Eduardo Yang</t>
  </si>
  <si>
    <t>E111614</t>
  </si>
  <si>
    <t>Edward Xiang</t>
  </si>
  <si>
    <t>E111786</t>
  </si>
  <si>
    <t>Edward Wright</t>
  </si>
  <si>
    <t>E111790</t>
  </si>
  <si>
    <t>Edward Wong</t>
  </si>
  <si>
    <t>E111852</t>
  </si>
  <si>
    <t>Edward Wilkie</t>
  </si>
  <si>
    <t>E111869</t>
  </si>
  <si>
    <t>Edward Wason</t>
  </si>
  <si>
    <t>E112728</t>
  </si>
  <si>
    <t>Edward Vezzosi</t>
  </si>
  <si>
    <t>E113023</t>
  </si>
  <si>
    <t>Edwin Urbach</t>
  </si>
  <si>
    <t>E113470</t>
  </si>
  <si>
    <t>Ehsan Tam-Huang</t>
  </si>
  <si>
    <t>E113896</t>
  </si>
  <si>
    <t>Ehsan Sun</t>
  </si>
  <si>
    <t>E114037</t>
  </si>
  <si>
    <t>Ellie Sreenivas</t>
  </si>
  <si>
    <t>E114353</t>
  </si>
  <si>
    <t>Ellie Sokhan</t>
  </si>
  <si>
    <t>E114771</t>
  </si>
  <si>
    <t>Emily Sekharan</t>
  </si>
  <si>
    <t>E115460</t>
  </si>
  <si>
    <t>Emmanuel Salomon</t>
  </si>
  <si>
    <t>E115682</t>
  </si>
  <si>
    <t>Emmanuel Roux</t>
  </si>
  <si>
    <t>E115849</t>
  </si>
  <si>
    <t>Eran Reddy</t>
  </si>
  <si>
    <t>E116009</t>
  </si>
  <si>
    <t>Eran Ranjan</t>
  </si>
  <si>
    <t>E116630</t>
  </si>
  <si>
    <t>Eric PIERRE</t>
  </si>
  <si>
    <t>E116633</t>
  </si>
  <si>
    <t>Eric Perdomo</t>
  </si>
  <si>
    <t>E117943</t>
  </si>
  <si>
    <t>Eric Nalbandyan</t>
  </si>
  <si>
    <t>E118900</t>
  </si>
  <si>
    <t>Eric Menard</t>
  </si>
  <si>
    <t>E118926</t>
  </si>
  <si>
    <t>Eric Mast</t>
  </si>
  <si>
    <t>E118944</t>
  </si>
  <si>
    <t>Eric Mar</t>
  </si>
  <si>
    <t>E118987</t>
  </si>
  <si>
    <t>Eric Mahadevan</t>
  </si>
  <si>
    <t>E119030</t>
  </si>
  <si>
    <t>Eric Lloyd</t>
  </si>
  <si>
    <t>E119589</t>
  </si>
  <si>
    <t>Eric Liao</t>
  </si>
  <si>
    <t>E119646</t>
  </si>
  <si>
    <t>Eric Li</t>
  </si>
  <si>
    <t>E119697</t>
  </si>
  <si>
    <t>Eric Lee</t>
  </si>
  <si>
    <t>E119954</t>
  </si>
  <si>
    <t>Eric Laforge</t>
  </si>
  <si>
    <t>E120682</t>
  </si>
  <si>
    <t>Erica Kochar</t>
  </si>
  <si>
    <t>E120686</t>
  </si>
  <si>
    <t>Erica Kim</t>
  </si>
  <si>
    <t>E120802</t>
  </si>
  <si>
    <t>Erik Ke</t>
  </si>
  <si>
    <t>E121225</t>
  </si>
  <si>
    <t>Erik K S</t>
  </si>
  <si>
    <t>E121650</t>
  </si>
  <si>
    <t>Erin Johnson</t>
  </si>
  <si>
    <t>E121810</t>
  </si>
  <si>
    <t>Erin Ivain</t>
  </si>
  <si>
    <t>E121833</t>
  </si>
  <si>
    <t>Ewan Huxtable</t>
  </si>
  <si>
    <t>E122177</t>
  </si>
  <si>
    <t>Ewan Hu</t>
  </si>
  <si>
    <t>E122701</t>
  </si>
  <si>
    <t>Ewan Hosang</t>
  </si>
  <si>
    <t>E122891</t>
  </si>
  <si>
    <t>Ezequiel Han</t>
  </si>
  <si>
    <t>E123132</t>
  </si>
  <si>
    <t>Fabien Grigorov</t>
  </si>
  <si>
    <t>E123159</t>
  </si>
  <si>
    <t>Fabien Gonzalez</t>
  </si>
  <si>
    <t>E123361</t>
  </si>
  <si>
    <t>Faizullah Glass</t>
  </si>
  <si>
    <t>E123596</t>
  </si>
  <si>
    <t>Fan Fessler</t>
  </si>
  <si>
    <t>E123853</t>
  </si>
  <si>
    <t>Fan Eckstein</t>
  </si>
  <si>
    <t>E124650</t>
  </si>
  <si>
    <t>Fay Chuahuico</t>
  </si>
  <si>
    <t>E124681</t>
  </si>
  <si>
    <t>Fei Chou</t>
  </si>
  <si>
    <t>E124730</t>
  </si>
  <si>
    <t>Fei Chen</t>
  </si>
  <si>
    <t>E124971</t>
  </si>
  <si>
    <t>Flavia Cai</t>
  </si>
  <si>
    <t>E125051</t>
  </si>
  <si>
    <t>Flavia Buchholz</t>
  </si>
  <si>
    <t>E125270</t>
  </si>
  <si>
    <t>Flavia Bolster</t>
  </si>
  <si>
    <t>Financial Analyst</t>
  </si>
  <si>
    <t>E125526</t>
  </si>
  <si>
    <t>Forrest Bertrand</t>
  </si>
  <si>
    <t>E125607</t>
  </si>
  <si>
    <t>Forrest Baumgaertner</t>
  </si>
  <si>
    <t>E125799</t>
  </si>
  <si>
    <t>Francois Astito</t>
  </si>
  <si>
    <t>E125990</t>
  </si>
  <si>
    <t>Francois Anderson</t>
  </si>
  <si>
    <t>E127660</t>
  </si>
  <si>
    <t>Frank Zhao</t>
  </si>
  <si>
    <t>E127746</t>
  </si>
  <si>
    <t>Frank Zhang</t>
  </si>
  <si>
    <t>E129386</t>
  </si>
  <si>
    <t>Frank Yang</t>
  </si>
  <si>
    <t>E129474</t>
  </si>
  <si>
    <t>Frolin Yan</t>
  </si>
  <si>
    <t>E129568</t>
  </si>
  <si>
    <t>Frolin Wu</t>
  </si>
  <si>
    <t>E129696</t>
  </si>
  <si>
    <t>Gaurav Wilkie</t>
  </si>
  <si>
    <t>E129946</t>
  </si>
  <si>
    <t>Gavin Wang</t>
  </si>
  <si>
    <t>E130149</t>
  </si>
  <si>
    <t>Gavin Vezzosi</t>
  </si>
  <si>
    <t>E130663</t>
  </si>
  <si>
    <t>Gavin Urbach</t>
  </si>
  <si>
    <t>E131047</t>
  </si>
  <si>
    <t>Gavin Tsai</t>
  </si>
  <si>
    <t>E131813</t>
  </si>
  <si>
    <t>Geoff Thakur</t>
  </si>
  <si>
    <t>E131916</t>
  </si>
  <si>
    <t>Geoff Tam-Huang</t>
  </si>
  <si>
    <t>E131960</t>
  </si>
  <si>
    <t>Geoff Stocker</t>
  </si>
  <si>
    <t>E132133</t>
  </si>
  <si>
    <t>Geoff Sreenivas</t>
  </si>
  <si>
    <t>E132557</t>
  </si>
  <si>
    <t>Geoff Sokhan</t>
  </si>
  <si>
    <t>E132690</t>
  </si>
  <si>
    <t>Gerrit Sidiq</t>
  </si>
  <si>
    <t>E132807</t>
  </si>
  <si>
    <t>Gerrit Shaik</t>
  </si>
  <si>
    <t>E132837</t>
  </si>
  <si>
    <t>Gerrit Sekharan</t>
  </si>
  <si>
    <t>E132879</t>
  </si>
  <si>
    <t>Gihyun Schmitt</t>
  </si>
  <si>
    <t>E133067</t>
  </si>
  <si>
    <t>Gihyun Sanchez</t>
  </si>
  <si>
    <t>E133851</t>
  </si>
  <si>
    <t>Gihyun Roux</t>
  </si>
  <si>
    <t>E134320</t>
  </si>
  <si>
    <t>Giovanni Ranjan</t>
  </si>
  <si>
    <t>E134406</t>
  </si>
  <si>
    <t>Giovanni Radulescu</t>
  </si>
  <si>
    <t>E134573</t>
  </si>
  <si>
    <t>Gloria PIERRE</t>
  </si>
  <si>
    <t>E134994</t>
  </si>
  <si>
    <t>Gloria Perdomo</t>
  </si>
  <si>
    <t>E134996</t>
  </si>
  <si>
    <t>Gloria Pastor</t>
  </si>
  <si>
    <t>E135028</t>
  </si>
  <si>
    <t>Gordon Pan</t>
  </si>
  <si>
    <t>E136475</t>
  </si>
  <si>
    <t>Gowda Nalbandyan</t>
  </si>
  <si>
    <t>E136978</t>
  </si>
  <si>
    <t>Grace Menard</t>
  </si>
  <si>
    <t>E137071</t>
  </si>
  <si>
    <t>Grace Mast</t>
  </si>
  <si>
    <t>E137375</t>
  </si>
  <si>
    <t>Grace Marienfeld</t>
  </si>
  <si>
    <t>E137521</t>
  </si>
  <si>
    <t>Grace Mahadevan</t>
  </si>
  <si>
    <t>E137555</t>
  </si>
  <si>
    <t>Grace Lloyd</t>
  </si>
  <si>
    <t>E138487</t>
  </si>
  <si>
    <t>Greg Li</t>
  </si>
  <si>
    <t>E138764</t>
  </si>
  <si>
    <t>Gregory Laramee</t>
  </si>
  <si>
    <t>E138788</t>
  </si>
  <si>
    <t>Gregory Lailhacar</t>
  </si>
  <si>
    <t>E139484</t>
  </si>
  <si>
    <t>Guido Kochar</t>
  </si>
  <si>
    <t>E139590</t>
  </si>
  <si>
    <t>Guido Kim</t>
  </si>
  <si>
    <t>E139782</t>
  </si>
  <si>
    <t>Hans-Peter Ke</t>
  </si>
  <si>
    <t>E140134</t>
  </si>
  <si>
    <t>Hans-Peter Kanniyappan</t>
  </si>
  <si>
    <t>E141033</t>
  </si>
  <si>
    <t>Harjeet Johnston</t>
  </si>
  <si>
    <t>E141101</t>
  </si>
  <si>
    <t>Harjeet Jang</t>
  </si>
  <si>
    <t>E141782</t>
  </si>
  <si>
    <t>Harleen Huxtable</t>
  </si>
  <si>
    <t>E141936</t>
  </si>
  <si>
    <t>Harleen Huang</t>
  </si>
  <si>
    <t>E141972</t>
  </si>
  <si>
    <t>Harleen Hosang</t>
  </si>
  <si>
    <t>E142209</t>
  </si>
  <si>
    <t>Harry Hertanto</t>
  </si>
  <si>
    <t>E142212</t>
  </si>
  <si>
    <t>Harry Hashtroodi</t>
  </si>
  <si>
    <t>E143668</t>
  </si>
  <si>
    <t>Heather Grigorov</t>
  </si>
  <si>
    <t>E144316</t>
  </si>
  <si>
    <t>Heiko Gans</t>
  </si>
  <si>
    <t>E144346</t>
  </si>
  <si>
    <t>Heiko Fung</t>
  </si>
  <si>
    <t>E144716</t>
  </si>
  <si>
    <t>Hemanth Favre</t>
  </si>
  <si>
    <t>E146006</t>
  </si>
  <si>
    <t>Henry Deng</t>
  </si>
  <si>
    <t>E146054</t>
  </si>
  <si>
    <t>Henry Del Boccio</t>
  </si>
  <si>
    <t>E146073</t>
  </si>
  <si>
    <t>Henry Dalley</t>
  </si>
  <si>
    <t>E146103</t>
  </si>
  <si>
    <t>Henry Chuahuico</t>
  </si>
  <si>
    <t>E146647</t>
  </si>
  <si>
    <t>Henry Chiu</t>
  </si>
  <si>
    <t>E146812</t>
  </si>
  <si>
    <t>Henry Chen</t>
  </si>
  <si>
    <t>E147155</t>
  </si>
  <si>
    <t>Henry Chang</t>
  </si>
  <si>
    <t>E147398</t>
  </si>
  <si>
    <t>Henry Cai</t>
  </si>
  <si>
    <t>E147638</t>
  </si>
  <si>
    <t>Henry Botticchio</t>
  </si>
  <si>
    <t>E148159</t>
  </si>
  <si>
    <t>Herbert Baumgaertner</t>
  </si>
  <si>
    <t>E148728</t>
  </si>
  <si>
    <t>Herve Au</t>
  </si>
  <si>
    <t>E148860</t>
  </si>
  <si>
    <t>Herve Anderson</t>
  </si>
  <si>
    <t>E149226</t>
  </si>
  <si>
    <t>Herve Alluri</t>
  </si>
  <si>
    <t>E149251</t>
  </si>
  <si>
    <t>Holger Zuko</t>
  </si>
  <si>
    <t>E149594</t>
  </si>
  <si>
    <t>Holger Zhang</t>
  </si>
  <si>
    <t>E149825</t>
  </si>
  <si>
    <t>Hongchul Zarud</t>
  </si>
  <si>
    <t>E149903</t>
  </si>
  <si>
    <t>Hongchul Yoo</t>
  </si>
  <si>
    <t>E150324</t>
  </si>
  <si>
    <t>Houman Yang</t>
  </si>
  <si>
    <t>E151636</t>
  </si>
  <si>
    <t>Huaizhi Wang</t>
  </si>
  <si>
    <t>E151653</t>
  </si>
  <si>
    <t>Huaizhi Von Rekowsky</t>
  </si>
  <si>
    <t>E152594</t>
  </si>
  <si>
    <t>Huan Tse</t>
  </si>
  <si>
    <t>E152783</t>
  </si>
  <si>
    <t>Huan Tran</t>
  </si>
  <si>
    <t>E153081</t>
  </si>
  <si>
    <t>HuiBin Tippett</t>
  </si>
  <si>
    <t>E153279</t>
  </si>
  <si>
    <t>HuiBin Tavakoli</t>
  </si>
  <si>
    <t>M154464</t>
  </si>
  <si>
    <t>DIV07</t>
  </si>
  <si>
    <t>Hyunwoo Simpson</t>
  </si>
  <si>
    <t>E154492</t>
  </si>
  <si>
    <t>Hyunwoo Shaw</t>
  </si>
  <si>
    <t>E154779</t>
  </si>
  <si>
    <t>Ian Schall</t>
  </si>
  <si>
    <t>E154935</t>
  </si>
  <si>
    <t>M124542</t>
  </si>
  <si>
    <t>Ian RUF</t>
  </si>
  <si>
    <t>Fay Del Boccio</t>
  </si>
  <si>
    <t>E155267</t>
  </si>
  <si>
    <t>Ian Riboud</t>
  </si>
  <si>
    <t>E155387</t>
  </si>
  <si>
    <t>Ian Rastogi</t>
  </si>
  <si>
    <t>E155559</t>
  </si>
  <si>
    <t>Ian Ramakrishnan</t>
  </si>
  <si>
    <t>E156371</t>
  </si>
  <si>
    <t>Ina Potiagalov</t>
  </si>
  <si>
    <t>E156614</t>
  </si>
  <si>
    <t>Ina Peters</t>
  </si>
  <si>
    <t>E156867</t>
  </si>
  <si>
    <t>Inez Pang</t>
  </si>
  <si>
    <t>E157446</t>
  </si>
  <si>
    <t>Irene Murray</t>
  </si>
  <si>
    <t>E157553</t>
  </si>
  <si>
    <t>Irene Moosavi</t>
  </si>
  <si>
    <t>E157554</t>
  </si>
  <si>
    <t>Irene Meyer</t>
  </si>
  <si>
    <t>E158134</t>
  </si>
  <si>
    <t>Irene Mark</t>
  </si>
  <si>
    <t>E159119</t>
  </si>
  <si>
    <t>Irene Lu</t>
  </si>
  <si>
    <t>E159331</t>
  </si>
  <si>
    <t>Irene Liu</t>
  </si>
  <si>
    <t>E159366</t>
  </si>
  <si>
    <t>Isaac Lim</t>
  </si>
  <si>
    <t>E160079</t>
  </si>
  <si>
    <t>Isabella Lam</t>
  </si>
  <si>
    <t>E160181</t>
  </si>
  <si>
    <t>Isabella Kwok</t>
  </si>
  <si>
    <t>E160214</t>
  </si>
  <si>
    <t>Issac Krotova</t>
  </si>
  <si>
    <t>E160354</t>
  </si>
  <si>
    <t>Issac Kong</t>
  </si>
  <si>
    <t>E161366</t>
  </si>
  <si>
    <t>Ivan Kessler</t>
  </si>
  <si>
    <t>E161953</t>
  </si>
  <si>
    <t>Ivan Judge</t>
  </si>
  <si>
    <t>E162497</t>
  </si>
  <si>
    <t>Ivan Jahr</t>
  </si>
  <si>
    <t>E162643</t>
  </si>
  <si>
    <t>Ivan Imano</t>
  </si>
  <si>
    <t>E164716</t>
  </si>
  <si>
    <t>Jacky Hajizadeh</t>
  </si>
  <si>
    <t>Senior designer</t>
  </si>
  <si>
    <t>E165093</t>
  </si>
  <si>
    <t>Jacky Gu</t>
  </si>
  <si>
    <t>E165288</t>
  </si>
  <si>
    <t>Jacky Goldstrom</t>
  </si>
  <si>
    <t>E165372</t>
  </si>
  <si>
    <t>Jacky Ghaemi</t>
  </si>
  <si>
    <t>E165394</t>
  </si>
  <si>
    <t>Jacky Fung</t>
  </si>
  <si>
    <t>E165577</t>
  </si>
  <si>
    <t>Jacob Fischer</t>
  </si>
  <si>
    <t>E166776</t>
  </si>
  <si>
    <t>Jacob Dyck</t>
  </si>
  <si>
    <t>E166884</t>
  </si>
  <si>
    <t>Jacob Djupstrom</t>
  </si>
  <si>
    <t>E167159</t>
  </si>
  <si>
    <t>Jacques Denford</t>
  </si>
  <si>
    <t>E167384</t>
  </si>
  <si>
    <t>Jacques Das</t>
  </si>
  <si>
    <t>E167458</t>
  </si>
  <si>
    <t>Jacques Crumb</t>
  </si>
  <si>
    <t>E167524</t>
  </si>
  <si>
    <t>Jade Christ</t>
  </si>
  <si>
    <t>E168186</t>
  </si>
  <si>
    <t>Jade Chen</t>
  </si>
  <si>
    <t>E169280</t>
  </si>
  <si>
    <t>Jaideep Chapman</t>
  </si>
  <si>
    <t>E169357</t>
  </si>
  <si>
    <t>James Camoras</t>
  </si>
  <si>
    <t>E169982</t>
  </si>
  <si>
    <t>James Bremerich</t>
  </si>
  <si>
    <t>E170411</t>
  </si>
  <si>
    <t>James Bliznak</t>
  </si>
  <si>
    <t>E170453</t>
  </si>
  <si>
    <t>James Becker</t>
  </si>
  <si>
    <t>E170582</t>
  </si>
  <si>
    <t>James Bao</t>
  </si>
  <si>
    <t>E171174</t>
  </si>
  <si>
    <t>James Archer III</t>
  </si>
  <si>
    <t>E171346</t>
  </si>
  <si>
    <t>James An</t>
  </si>
  <si>
    <t>E171484</t>
  </si>
  <si>
    <t>James Aghabeigi</t>
  </si>
  <si>
    <t>E171799</t>
  </si>
  <si>
    <t>James Zhao</t>
  </si>
  <si>
    <t>E171876</t>
  </si>
  <si>
    <t>James Zhang</t>
  </si>
  <si>
    <t>E172142</t>
  </si>
  <si>
    <t>James Yu</t>
  </si>
  <si>
    <t>E172264</t>
  </si>
  <si>
    <t>James Yew</t>
  </si>
  <si>
    <t>E172992</t>
  </si>
  <si>
    <t>Jan Xi</t>
  </si>
  <si>
    <t>E173823</t>
  </si>
  <si>
    <t>Janet Wong</t>
  </si>
  <si>
    <t>E174118</t>
  </si>
  <si>
    <t>Janet Wheadon</t>
  </si>
  <si>
    <t>E174234</t>
  </si>
  <si>
    <t>Jan-Gerrit Wang</t>
  </si>
  <si>
    <t>E174349</t>
  </si>
  <si>
    <t>Jan-Gerrit Wan</t>
  </si>
  <si>
    <t>E174738</t>
  </si>
  <si>
    <t>Jason Vets</t>
  </si>
  <si>
    <t>E175474</t>
  </si>
  <si>
    <t>Jason Trentim</t>
  </si>
  <si>
    <t>E175727</t>
  </si>
  <si>
    <t>Jason Tomlinson</t>
  </si>
  <si>
    <t>E175772</t>
  </si>
  <si>
    <t>Jason Tenholte</t>
  </si>
  <si>
    <t>E175844</t>
  </si>
  <si>
    <t>Jason Tam</t>
  </si>
  <si>
    <t>E176402</t>
  </si>
  <si>
    <t>Jason Spratley</t>
  </si>
  <si>
    <t>E176434</t>
  </si>
  <si>
    <t>Jason Snowdon</t>
  </si>
  <si>
    <t>E176595</t>
  </si>
  <si>
    <t>Jason Shi</t>
  </si>
  <si>
    <t>E176656</t>
  </si>
  <si>
    <t>Jay Sehgal</t>
  </si>
  <si>
    <t>E176950</t>
  </si>
  <si>
    <t>Jay Schmidt</t>
  </si>
  <si>
    <t>E176967</t>
  </si>
  <si>
    <t>Jay S</t>
  </si>
  <si>
    <t>E177087</t>
  </si>
  <si>
    <t>Jay Rojkov</t>
  </si>
  <si>
    <t>E177150</t>
  </si>
  <si>
    <t>Jay Reddi</t>
  </si>
  <si>
    <t>E177407</t>
  </si>
  <si>
    <t>Jay Ramu</t>
  </si>
  <si>
    <t>E177417</t>
  </si>
  <si>
    <t>Jayant Pruner</t>
  </si>
  <si>
    <t>E178093</t>
  </si>
  <si>
    <t>Jayant Perdigeon</t>
  </si>
  <si>
    <t>E178419</t>
  </si>
  <si>
    <t>Jayanta Parker</t>
  </si>
  <si>
    <t>E179068</t>
  </si>
  <si>
    <t>Jayanta Nigam</t>
  </si>
  <si>
    <t>E179247</t>
  </si>
  <si>
    <t>Jayanth Naujoks</t>
  </si>
  <si>
    <t>E179474</t>
  </si>
  <si>
    <t>Jayanth Na</t>
  </si>
  <si>
    <t>E179716</t>
  </si>
  <si>
    <t>Jayne Mishra</t>
  </si>
  <si>
    <t>E179794</t>
  </si>
  <si>
    <t>Jayne McGregor</t>
  </si>
  <si>
    <t>E181089</t>
  </si>
  <si>
    <t>Jean Mantuano</t>
  </si>
  <si>
    <t>E181587</t>
  </si>
  <si>
    <t>Jean MacAulay</t>
  </si>
  <si>
    <t>E181730</t>
  </si>
  <si>
    <t>Jean Liu</t>
  </si>
  <si>
    <t>E181750</t>
  </si>
  <si>
    <t>Jean Lin</t>
  </si>
  <si>
    <t>E181819</t>
  </si>
  <si>
    <t>Jean Liao</t>
  </si>
  <si>
    <t>E182143</t>
  </si>
  <si>
    <t>Jean Li</t>
  </si>
  <si>
    <t>E154352</t>
  </si>
  <si>
    <t>Hyo Stark</t>
  </si>
  <si>
    <t>E183409</t>
  </si>
  <si>
    <t>Jeanne Kumar</t>
  </si>
  <si>
    <t>E183432</t>
  </si>
  <si>
    <t>Jeanne Kotte</t>
  </si>
  <si>
    <t>E183578</t>
  </si>
  <si>
    <t>Jeanne KN</t>
  </si>
  <si>
    <t>E183769</t>
  </si>
  <si>
    <t>Jeff Kim</t>
  </si>
  <si>
    <t>E183834</t>
  </si>
  <si>
    <t>Jeff Kazmaier</t>
  </si>
  <si>
    <t>E184224</t>
  </si>
  <si>
    <t>Jeff Kang</t>
  </si>
  <si>
    <t>E184393</t>
  </si>
  <si>
    <t>Jeff Juristovski</t>
  </si>
  <si>
    <t>E185479</t>
  </si>
  <si>
    <t>Jeff Jang</t>
  </si>
  <si>
    <t>E185592</t>
  </si>
  <si>
    <t>Jeffry Irvin</t>
  </si>
  <si>
    <t>E186062</t>
  </si>
  <si>
    <t>Jenny Hoac</t>
  </si>
  <si>
    <t>E186328</t>
  </si>
  <si>
    <t>Jenny Hernandez</t>
  </si>
  <si>
    <t>E186723</t>
  </si>
  <si>
    <t>Jeremy Han</t>
  </si>
  <si>
    <t>E176619</t>
  </si>
  <si>
    <t>Jason Sezer</t>
  </si>
  <si>
    <t>E187657</t>
  </si>
  <si>
    <t>Jeremy Gray</t>
  </si>
  <si>
    <t>E187850</t>
  </si>
  <si>
    <t>Jerome Gonzalez</t>
  </si>
  <si>
    <t>E189392</t>
  </si>
  <si>
    <t>Jiasen Ebrahimipour</t>
  </si>
  <si>
    <t>E182152</t>
  </si>
  <si>
    <t>Jean-Marie Lee</t>
  </si>
  <si>
    <t>E190397</t>
  </si>
  <si>
    <t>Jie Deng</t>
  </si>
  <si>
    <t>E190859</t>
  </si>
  <si>
    <t>Jie Chou</t>
  </si>
  <si>
    <t>E191451</t>
  </si>
  <si>
    <t>Jie Chisholm</t>
  </si>
  <si>
    <t>E191550</t>
  </si>
  <si>
    <t>Jim Chen</t>
  </si>
  <si>
    <t>E192061</t>
  </si>
  <si>
    <t>Jim Che</t>
  </si>
  <si>
    <t>E192143</t>
  </si>
  <si>
    <t>Jim Chan</t>
  </si>
  <si>
    <t>E192365</t>
  </si>
  <si>
    <t>Jim Carsley</t>
  </si>
  <si>
    <t>E192810</t>
  </si>
  <si>
    <t>Jinsung Bolognese</t>
  </si>
  <si>
    <t>E194393</t>
  </si>
  <si>
    <t>Joachim Anderson</t>
  </si>
  <si>
    <t>E195425</t>
  </si>
  <si>
    <t>Joanna Zhu</t>
  </si>
  <si>
    <t>E196145</t>
  </si>
  <si>
    <t>Joanna Zhao</t>
  </si>
  <si>
    <t>E196160</t>
  </si>
  <si>
    <t>Joanne Zhang</t>
  </si>
  <si>
    <t>E197667</t>
  </si>
  <si>
    <t>Jochen Yang</t>
  </si>
  <si>
    <t>E198163</t>
  </si>
  <si>
    <t>Jochen Xu</t>
  </si>
  <si>
    <t>E199069</t>
  </si>
  <si>
    <t>Joel Wang</t>
  </si>
  <si>
    <t>E199253</t>
  </si>
  <si>
    <t>Joel Wan</t>
  </si>
  <si>
    <t>E199278</t>
  </si>
  <si>
    <t>Joelle Vets</t>
  </si>
  <si>
    <t>E199280</t>
  </si>
  <si>
    <t>Joelle Uhlmann</t>
  </si>
  <si>
    <t>E199520</t>
  </si>
  <si>
    <t>Joelle Tripathy</t>
  </si>
  <si>
    <t>E199816</t>
  </si>
  <si>
    <t>Joey Tomlinson</t>
  </si>
  <si>
    <t>E200205</t>
  </si>
  <si>
    <t>Joey Tenholte</t>
  </si>
  <si>
    <t>E201678</t>
  </si>
  <si>
    <t>Johann Spratley</t>
  </si>
  <si>
    <t>E201894</t>
  </si>
  <si>
    <t>Johannes Shin</t>
  </si>
  <si>
    <t>E202614</t>
  </si>
  <si>
    <t>John Sehgal</t>
  </si>
  <si>
    <t>E202677</t>
  </si>
  <si>
    <t>John Schmidt</t>
  </si>
  <si>
    <t>E203046</t>
  </si>
  <si>
    <t>John Rojkov</t>
  </si>
  <si>
    <t>E203851</t>
  </si>
  <si>
    <t>John Reddi</t>
  </si>
  <si>
    <t>E203971</t>
  </si>
  <si>
    <t>John Ramu</t>
  </si>
  <si>
    <t>E204013</t>
  </si>
  <si>
    <t>Johnson Radhakrishnan</t>
  </si>
  <si>
    <t>E204075</t>
  </si>
  <si>
    <t>Johnson Pierce</t>
  </si>
  <si>
    <t>E205581</t>
  </si>
  <si>
    <t>Johnson Nigam</t>
  </si>
  <si>
    <t>E206233</t>
  </si>
  <si>
    <t>Jonathan Naujoks</t>
  </si>
  <si>
    <t>E206397</t>
  </si>
  <si>
    <t>Jonathan Na</t>
  </si>
  <si>
    <t>E206853</t>
  </si>
  <si>
    <t>Jonathan Mousavijavardi</t>
  </si>
  <si>
    <t>E207258</t>
  </si>
  <si>
    <t>Jonathan Mast</t>
  </si>
  <si>
    <t>E207417</t>
  </si>
  <si>
    <t>Jonathan Mar</t>
  </si>
  <si>
    <t>E207798</t>
  </si>
  <si>
    <t>Jonathan Liu</t>
  </si>
  <si>
    <t>E208048</t>
  </si>
  <si>
    <t>Jonathan Lin</t>
  </si>
  <si>
    <t>E208227</t>
  </si>
  <si>
    <t>Jonathan Liao</t>
  </si>
  <si>
    <t>E208256</t>
  </si>
  <si>
    <t>Jonathan Li</t>
  </si>
  <si>
    <t>E208268</t>
  </si>
  <si>
    <t>Jordan Lee</t>
  </si>
  <si>
    <t>E208295</t>
  </si>
  <si>
    <t>Jordan Landry</t>
  </si>
  <si>
    <t>E209014</t>
  </si>
  <si>
    <t>Jordan Laforge</t>
  </si>
  <si>
    <t>E209616</t>
  </si>
  <si>
    <t>Joseph Kotte</t>
  </si>
  <si>
    <t>E210022</t>
  </si>
  <si>
    <t>Joseph KN</t>
  </si>
  <si>
    <t>E210103</t>
  </si>
  <si>
    <t>Joseph Kim</t>
  </si>
  <si>
    <t>E210346</t>
  </si>
  <si>
    <t>Joseph Kang</t>
  </si>
  <si>
    <t>E210929</t>
  </si>
  <si>
    <t>Josh Juristovski</t>
  </si>
  <si>
    <t>E211311</t>
  </si>
  <si>
    <t>Josh Johnson</t>
  </si>
  <si>
    <t>E212097</t>
  </si>
  <si>
    <t>Josh Irvin</t>
  </si>
  <si>
    <t>E212821</t>
  </si>
  <si>
    <t>Josh Hu</t>
  </si>
  <si>
    <t>E212964</t>
  </si>
  <si>
    <t>Joshua Hoac</t>
  </si>
  <si>
    <t>E213002</t>
  </si>
  <si>
    <t>Joshua Hernandez</t>
  </si>
  <si>
    <t>E213244</t>
  </si>
  <si>
    <t>Joshua Haselhan</t>
  </si>
  <si>
    <t>E213258</t>
  </si>
  <si>
    <t>Juergen Han</t>
  </si>
  <si>
    <t>E201848</t>
  </si>
  <si>
    <t>Johannes Snowdon</t>
  </si>
  <si>
    <t>E215007</t>
  </si>
  <si>
    <t>Julie Friesen</t>
  </si>
  <si>
    <t>E215326</t>
  </si>
  <si>
    <t>Julien Ebrahimipour</t>
  </si>
  <si>
    <t>E215816</t>
  </si>
  <si>
    <t>Julien Ding</t>
  </si>
  <si>
    <t>E216138</t>
  </si>
  <si>
    <t>Justin Deng</t>
  </si>
  <si>
    <t>E216433</t>
  </si>
  <si>
    <t>Justin Dai</t>
  </si>
  <si>
    <t>E216531</t>
  </si>
  <si>
    <t>Ka Chu-Chong</t>
  </si>
  <si>
    <t>E216566</t>
  </si>
  <si>
    <t>Ka Chou</t>
  </si>
  <si>
    <t>E217281</t>
  </si>
  <si>
    <t>KaiQiang Chen</t>
  </si>
  <si>
    <t>E217309</t>
  </si>
  <si>
    <t>KaiQiang Che</t>
  </si>
  <si>
    <t>E217314</t>
  </si>
  <si>
    <t>KaiQiang Chan-Henry</t>
  </si>
  <si>
    <t>E217424</t>
  </si>
  <si>
    <t>Ka-Lok Carsley</t>
  </si>
  <si>
    <t>E218501</t>
  </si>
  <si>
    <t>Kamaljit Baudenbacher</t>
  </si>
  <si>
    <t>E219034</t>
  </si>
  <si>
    <t>Karl Anderson</t>
  </si>
  <si>
    <t>E219165</t>
  </si>
  <si>
    <t>Karol Albrecht</t>
  </si>
  <si>
    <t>E219409</t>
  </si>
  <si>
    <t>Karol Zou</t>
  </si>
  <si>
    <t>E220363</t>
  </si>
  <si>
    <t>Karsten Zhang</t>
  </si>
  <si>
    <t>E220387</t>
  </si>
  <si>
    <t>Karsten Zakeri</t>
  </si>
  <si>
    <t>E220834</t>
  </si>
  <si>
    <t>Karsten Yoo</t>
  </si>
  <si>
    <t>E221065</t>
  </si>
  <si>
    <t>Karsten Yau</t>
  </si>
  <si>
    <t>Compensation Manager</t>
  </si>
  <si>
    <t>E221389</t>
  </si>
  <si>
    <t>Karsten Xu</t>
  </si>
  <si>
    <t>E221596</t>
  </si>
  <si>
    <t>Karthik Wu</t>
  </si>
  <si>
    <t>E222257</t>
  </si>
  <si>
    <t>Karthik Wong</t>
  </si>
  <si>
    <t>E222333</t>
  </si>
  <si>
    <t>Karthik Wilson</t>
  </si>
  <si>
    <t>E223157</t>
  </si>
  <si>
    <t>Karthik Wcislo</t>
  </si>
  <si>
    <t>E223179</t>
  </si>
  <si>
    <t>Karthik Wang</t>
  </si>
  <si>
    <t>E223326</t>
  </si>
  <si>
    <t>Kate von Haaren</t>
  </si>
  <si>
    <t>E300101</t>
  </si>
  <si>
    <t>Tina Shaw</t>
  </si>
  <si>
    <t>E300102</t>
  </si>
  <si>
    <t>Tina Sequeira</t>
  </si>
  <si>
    <t>E300103</t>
  </si>
  <si>
    <t>Ting Schurman</t>
  </si>
  <si>
    <t>E300104</t>
  </si>
  <si>
    <t>Ting RUF</t>
  </si>
  <si>
    <t>E300105</t>
  </si>
  <si>
    <t>Ting Riboud</t>
  </si>
  <si>
    <t>E300106</t>
  </si>
  <si>
    <t>Tobias Rastogi</t>
  </si>
  <si>
    <t>E300107</t>
  </si>
  <si>
    <t>Tobias Potiagalov</t>
  </si>
  <si>
    <t>Auditor</t>
  </si>
  <si>
    <t>E300108</t>
  </si>
  <si>
    <t>Tobias Peters</t>
  </si>
  <si>
    <t>E300109</t>
  </si>
  <si>
    <t>Todd Paul</t>
  </si>
  <si>
    <t>E300110</t>
  </si>
  <si>
    <t>Todd Okun</t>
  </si>
  <si>
    <t>E300111</t>
  </si>
  <si>
    <t>Todd Nguyen</t>
  </si>
  <si>
    <t>E300112</t>
  </si>
  <si>
    <t>Tommy Narula</t>
  </si>
  <si>
    <t>E300113</t>
  </si>
  <si>
    <t>Tommy Moosavi</t>
  </si>
  <si>
    <t>E300114</t>
  </si>
  <si>
    <t>Tommy Meyer</t>
  </si>
  <si>
    <t>E300115</t>
  </si>
  <si>
    <t>Tong McCamman</t>
  </si>
  <si>
    <t>E300116</t>
  </si>
  <si>
    <t>Tong Mak</t>
  </si>
  <si>
    <t>E300117</t>
  </si>
  <si>
    <t>Tong Lu</t>
  </si>
  <si>
    <t>E300118</t>
  </si>
  <si>
    <t>Tony Liu</t>
  </si>
  <si>
    <t>E300119</t>
  </si>
  <si>
    <t>Tony Li</t>
  </si>
  <si>
    <t>E300120</t>
  </si>
  <si>
    <t>Tony Leuschner</t>
  </si>
  <si>
    <t>E300122</t>
  </si>
  <si>
    <t>Tony Kwok</t>
  </si>
  <si>
    <t>Learning specialist</t>
  </si>
  <si>
    <t>E300123</t>
  </si>
  <si>
    <t>Tony Krotova</t>
  </si>
  <si>
    <t>E300124</t>
  </si>
  <si>
    <t>Torsten Kong</t>
  </si>
  <si>
    <t>E300125</t>
  </si>
  <si>
    <t>Torsten Kessler</t>
  </si>
  <si>
    <t>E300126</t>
  </si>
  <si>
    <t>Torsten Kashyap</t>
  </si>
  <si>
    <t>E300127</t>
  </si>
  <si>
    <t>Tracy Kam</t>
  </si>
  <si>
    <t>E300128</t>
  </si>
  <si>
    <t>Tracy Jiang</t>
  </si>
  <si>
    <t>E300129</t>
  </si>
  <si>
    <t>Tracy Jahr</t>
  </si>
  <si>
    <t>E300130</t>
  </si>
  <si>
    <t>Tulika Imano</t>
  </si>
  <si>
    <t>E300131</t>
  </si>
  <si>
    <t>Tulika Hu</t>
  </si>
  <si>
    <t>E300132</t>
  </si>
  <si>
    <t>Tulika Higgins</t>
  </si>
  <si>
    <t>E300133</t>
  </si>
  <si>
    <t>Tunir Hegde</t>
  </si>
  <si>
    <t>E300134</t>
  </si>
  <si>
    <t>Tunir Hajizadeh</t>
  </si>
  <si>
    <t>E300135</t>
  </si>
  <si>
    <t>Tunir Gu</t>
  </si>
  <si>
    <t>E038906</t>
  </si>
  <si>
    <t>Barry Chou</t>
  </si>
  <si>
    <t>E189955</t>
  </si>
  <si>
    <t>Jiasen Ding</t>
  </si>
  <si>
    <t>E190690</t>
  </si>
  <si>
    <t>Jie Chu-Chong</t>
  </si>
  <si>
    <t>E200527</t>
  </si>
  <si>
    <t>Joey Tam</t>
  </si>
  <si>
    <t>E068256</t>
  </si>
  <si>
    <t>Christina Sieberg</t>
  </si>
  <si>
    <t>E214221</t>
  </si>
  <si>
    <t>Juergen Gonzalez</t>
  </si>
  <si>
    <t>E077964</t>
  </si>
  <si>
    <t>Clarence Jaecksch</t>
  </si>
  <si>
    <t>E059597</t>
  </si>
  <si>
    <t>Carol Delhaes</t>
  </si>
  <si>
    <t>E059905</t>
  </si>
  <si>
    <t>Carol Daniau</t>
  </si>
  <si>
    <t>E061008</t>
  </si>
  <si>
    <t>Catherine Choi</t>
  </si>
  <si>
    <t>E061514</t>
  </si>
  <si>
    <t>Cesar Castro</t>
  </si>
  <si>
    <t>E061957</t>
  </si>
  <si>
    <t>Cesar Budhai</t>
  </si>
  <si>
    <t>E064326</t>
  </si>
  <si>
    <t>Charlotte Xu</t>
  </si>
  <si>
    <t>E065319</t>
  </si>
  <si>
    <t>Cheryl Wassmuth</t>
  </si>
  <si>
    <t>E067667</t>
  </si>
  <si>
    <t>Chris Strangis</t>
  </si>
  <si>
    <t>E069231</t>
  </si>
  <si>
    <t>Christina Schneider</t>
  </si>
  <si>
    <t>E070933</t>
  </si>
  <si>
    <t>Christopher Pan</t>
  </si>
  <si>
    <t>E071573</t>
  </si>
  <si>
    <t>Christopher Neo</t>
  </si>
  <si>
    <t>E073784</t>
  </si>
  <si>
    <t>Christopher MAYOR</t>
  </si>
  <si>
    <t>E074283</t>
  </si>
  <si>
    <t>Christy Lim</t>
  </si>
  <si>
    <t>E075045</t>
  </si>
  <si>
    <t>Claire Kranig</t>
  </si>
  <si>
    <t>E075312</t>
  </si>
  <si>
    <t>Clarence Koh</t>
  </si>
  <si>
    <t>E077642</t>
  </si>
  <si>
    <t>Clarence Jovanovic</t>
  </si>
  <si>
    <t>E077693</t>
  </si>
  <si>
    <t>Clarence Jardine</t>
  </si>
  <si>
    <t>E077971</t>
  </si>
  <si>
    <t>Clarence Huynh</t>
  </si>
  <si>
    <t>E079769</t>
  </si>
  <si>
    <t>Cynthia Goettge</t>
  </si>
  <si>
    <t>E080819</t>
  </si>
  <si>
    <t>Daisy Fung</t>
  </si>
  <si>
    <t>E081225</t>
  </si>
  <si>
    <t>Daisy Fessler</t>
  </si>
  <si>
    <t>E082123</t>
  </si>
  <si>
    <t>Damia Dunn</t>
  </si>
  <si>
    <t>E083484</t>
  </si>
  <si>
    <t>Dan Dittakavi</t>
  </si>
  <si>
    <t>E086334</t>
  </si>
  <si>
    <t>Daniel Biehn</t>
  </si>
  <si>
    <t>E090736</t>
  </si>
  <si>
    <t>David Vemuri</t>
  </si>
  <si>
    <t>E091007</t>
  </si>
  <si>
    <t>David Traver</t>
  </si>
  <si>
    <t>E091644</t>
  </si>
  <si>
    <t>David Tailor</t>
  </si>
  <si>
    <t>E091765</t>
  </si>
  <si>
    <t>David Song</t>
  </si>
  <si>
    <t>E093889</t>
  </si>
  <si>
    <t>David PR</t>
  </si>
  <si>
    <t>E094666</t>
  </si>
  <si>
    <t>Debra Ni</t>
  </si>
  <si>
    <t>E100470</t>
  </si>
  <si>
    <t>Derrick Jin</t>
  </si>
  <si>
    <t>E103209</t>
  </si>
  <si>
    <t>Dirk Guerreiro</t>
  </si>
  <si>
    <t>E103882</t>
  </si>
  <si>
    <t>Dirk Gong</t>
  </si>
  <si>
    <t>E104270</t>
  </si>
  <si>
    <t>Dominik Felsheim</t>
  </si>
  <si>
    <t>E105163</t>
  </si>
  <si>
    <t>Don Dierckens</t>
  </si>
  <si>
    <t>E105464</t>
  </si>
  <si>
    <t>Don Deng</t>
  </si>
  <si>
    <t>E110822</t>
  </si>
  <si>
    <t>Eduardo Yin</t>
  </si>
  <si>
    <t>E113245</t>
  </si>
  <si>
    <t>Ehsan Thakur</t>
  </si>
  <si>
    <t>E114033</t>
  </si>
  <si>
    <t>Ellie Stocker</t>
  </si>
  <si>
    <t>E116958</t>
  </si>
  <si>
    <t>Eric Ong</t>
  </si>
  <si>
    <t>E117550</t>
  </si>
  <si>
    <t>Eric Neal</t>
  </si>
  <si>
    <t>E118196</t>
  </si>
  <si>
    <t>Eric Mousavijavardi</t>
  </si>
  <si>
    <t>E118393</t>
  </si>
  <si>
    <t>Eric Momen-Pour</t>
  </si>
  <si>
    <t>E119790</t>
  </si>
  <si>
    <t>Eric Laramee</t>
  </si>
  <si>
    <t>E120076</t>
  </si>
  <si>
    <t>Eric Kunkel</t>
  </si>
  <si>
    <t>E120625</t>
  </si>
  <si>
    <t>Erica Kramer</t>
  </si>
  <si>
    <t>E122828</t>
  </si>
  <si>
    <t>Ezequiel Hertanto</t>
  </si>
  <si>
    <t>E122861</t>
  </si>
  <si>
    <t>Ezequiel Hashtroodi</t>
  </si>
  <si>
    <t>E123464</t>
  </si>
  <si>
    <t>Faizullah Gans</t>
  </si>
  <si>
    <t>E123614</t>
  </si>
  <si>
    <t>Fan Fan</t>
  </si>
  <si>
    <t>E123870</t>
  </si>
  <si>
    <t>Fay Duan</t>
  </si>
  <si>
    <t>E123900</t>
  </si>
  <si>
    <t>Fay Dinkar</t>
  </si>
  <si>
    <t>E124453</t>
  </si>
  <si>
    <t>Fay Deng</t>
  </si>
  <si>
    <t>E124585</t>
  </si>
  <si>
    <t>Fay Dalley</t>
  </si>
  <si>
    <t>E124703</t>
  </si>
  <si>
    <t>Fei Chiu</t>
  </si>
  <si>
    <t>E124811</t>
  </si>
  <si>
    <t>Fei Chan-Henry</t>
  </si>
  <si>
    <t>E124963</t>
  </si>
  <si>
    <t>Fei Carswell</t>
  </si>
  <si>
    <t>E129555</t>
  </si>
  <si>
    <t>Frolin Xiang</t>
  </si>
  <si>
    <t>E129612</t>
  </si>
  <si>
    <t>Gaurav Wong</t>
  </si>
  <si>
    <t>E136882</t>
  </si>
  <si>
    <t>Gowda Momen-Pour</t>
  </si>
  <si>
    <t>E139314</t>
  </si>
  <si>
    <t>Guido Kramer</t>
  </si>
  <si>
    <t>E144990</t>
  </si>
  <si>
    <t>Henry Dinkar</t>
  </si>
  <si>
    <t>E147379</t>
  </si>
  <si>
    <t>Henry Carswell</t>
  </si>
  <si>
    <t>E147645</t>
  </si>
  <si>
    <t>Herbert Bertrand</t>
  </si>
  <si>
    <t>E148235</t>
  </si>
  <si>
    <t>Herbert Badragan</t>
  </si>
  <si>
    <t>E150199</t>
  </si>
  <si>
    <t>Hongchul Ye</t>
  </si>
  <si>
    <t>E154246</t>
  </si>
  <si>
    <t>Hyo Strizzi</t>
  </si>
  <si>
    <t>E154573</t>
  </si>
  <si>
    <t>Hyunwoo Sequeira</t>
  </si>
  <si>
    <t>E154717</t>
  </si>
  <si>
    <t>Ian Schurman</t>
  </si>
  <si>
    <t>E156849</t>
  </si>
  <si>
    <t>Ina Paul</t>
  </si>
  <si>
    <t>E157704</t>
  </si>
  <si>
    <t>Irene McCamman</t>
  </si>
  <si>
    <t>E162381</t>
  </si>
  <si>
    <t>Ivan Jiang</t>
  </si>
  <si>
    <t>E163528</t>
  </si>
  <si>
    <t>Jack Higgins</t>
  </si>
  <si>
    <t>E163841</t>
  </si>
  <si>
    <t>Jack Hegde</t>
  </si>
  <si>
    <t>E165113</t>
  </si>
  <si>
    <t>Jacky Gowsell</t>
  </si>
  <si>
    <t>E166370</t>
  </si>
  <si>
    <t>Jacob Fei</t>
  </si>
  <si>
    <t>E166587</t>
  </si>
  <si>
    <t>Jacob Ekkel</t>
  </si>
  <si>
    <t>E167007</t>
  </si>
  <si>
    <t>Jacob Diehl</t>
  </si>
  <si>
    <t>E172608</t>
  </si>
  <si>
    <t>Jan Yang</t>
  </si>
  <si>
    <t>E175859</t>
  </si>
  <si>
    <t>Jason Sun</t>
  </si>
  <si>
    <t>E176081</t>
  </si>
  <si>
    <t>Jason Steyn</t>
  </si>
  <si>
    <t>E177531</t>
  </si>
  <si>
    <t>Jayant Pierce</t>
  </si>
  <si>
    <t>E179528</t>
  </si>
  <si>
    <t>Jayanth Moser</t>
  </si>
  <si>
    <t>E182506</t>
  </si>
  <si>
    <t>Jean-Marie Landry</t>
  </si>
  <si>
    <t>E183208</t>
  </si>
  <si>
    <t>Jean-Marie Labouze</t>
  </si>
  <si>
    <t>E185850</t>
  </si>
  <si>
    <t>Jeffry Hu</t>
  </si>
  <si>
    <t>E186735</t>
  </si>
  <si>
    <t>Jeremy Guo</t>
  </si>
  <si>
    <t>E189114</t>
  </si>
  <si>
    <t>Jia Friesen</t>
  </si>
  <si>
    <t>E189305</t>
  </si>
  <si>
    <t>Jia Esquivel</t>
  </si>
  <si>
    <t>E300136</t>
  </si>
  <si>
    <t>Ty Gowsell</t>
  </si>
  <si>
    <t>E193598</t>
  </si>
  <si>
    <t>Joachim Badaire</t>
  </si>
  <si>
    <t>E194191</t>
  </si>
  <si>
    <t>Joachim Asadi</t>
  </si>
  <si>
    <t>E194661</t>
  </si>
  <si>
    <t>Joanna Albrecht</t>
  </si>
  <si>
    <t>E196581</t>
  </si>
  <si>
    <t>Joanne Yin</t>
  </si>
  <si>
    <t>E207712</t>
  </si>
  <si>
    <t>Jonathan MacAulay</t>
  </si>
  <si>
    <t>E212366</t>
  </si>
  <si>
    <t>Josh Hui</t>
  </si>
  <si>
    <t>E213367</t>
  </si>
  <si>
    <t>Juergen Guo</t>
  </si>
  <si>
    <t>E215298</t>
  </si>
  <si>
    <t>Julie Ferrer</t>
  </si>
  <si>
    <t>E215299</t>
  </si>
  <si>
    <t>Julie Fan</t>
  </si>
  <si>
    <t>E216214</t>
  </si>
  <si>
    <t>Justin Debsi</t>
  </si>
  <si>
    <t>E217543</t>
  </si>
  <si>
    <t>Kamaljit Bolster</t>
  </si>
  <si>
    <t>E218589</t>
  </si>
  <si>
    <t>Karl Badaire</t>
  </si>
  <si>
    <t>E218667</t>
  </si>
  <si>
    <t>Karl Astito</t>
  </si>
  <si>
    <t>E225144</t>
  </si>
  <si>
    <t>Kelly Schunck</t>
  </si>
  <si>
    <t>E225935</t>
  </si>
  <si>
    <t>Keri Pan</t>
  </si>
  <si>
    <t>E226382</t>
  </si>
  <si>
    <t>Kevin Nguyen</t>
  </si>
  <si>
    <t>E227427</t>
  </si>
  <si>
    <t>Kevin McAlpine</t>
  </si>
  <si>
    <t>E233287</t>
  </si>
  <si>
    <t>Kristofer Huang</t>
  </si>
  <si>
    <t>E233632</t>
  </si>
  <si>
    <t>Kyle Haupt</t>
  </si>
  <si>
    <t>E234438</t>
  </si>
  <si>
    <t>Kyoung Govindarasu</t>
  </si>
  <si>
    <t>E234467</t>
  </si>
  <si>
    <t>Kyoung Ge</t>
  </si>
  <si>
    <t>E239448</t>
  </si>
  <si>
    <t>Logan Yeung</t>
  </si>
  <si>
    <t>E239976</t>
  </si>
  <si>
    <t>Logan Xu</t>
  </si>
  <si>
    <t>E243526</t>
  </si>
  <si>
    <t>Lucy Stergios</t>
  </si>
  <si>
    <t>E243642</t>
  </si>
  <si>
    <t>Luis Spehalski</t>
  </si>
  <si>
    <t>E247549</t>
  </si>
  <si>
    <t>Maheshwar Muts</t>
  </si>
  <si>
    <t>E247581</t>
  </si>
  <si>
    <t>Mahsa Morzaria</t>
  </si>
  <si>
    <t>E251031</t>
  </si>
  <si>
    <t>Mariam Jung</t>
  </si>
  <si>
    <t>E257321</t>
  </si>
  <si>
    <t>Mauricio Chu</t>
  </si>
  <si>
    <t>E260052</t>
  </si>
  <si>
    <t>Merlijn Brunet</t>
  </si>
  <si>
    <t>E266317</t>
  </si>
  <si>
    <t>Michael Smith</t>
  </si>
  <si>
    <t>E269226</t>
  </si>
  <si>
    <t>Michelle Penner</t>
  </si>
  <si>
    <t>E269472</t>
  </si>
  <si>
    <t>Mickey Nathaniel</t>
  </si>
  <si>
    <t>E270011</t>
  </si>
  <si>
    <t>Mihaela Miller</t>
  </si>
  <si>
    <t>E273097</t>
  </si>
  <si>
    <t>Mongo Labouze</t>
  </si>
  <si>
    <t>E275852</t>
  </si>
  <si>
    <t>Moonjun Jin</t>
  </si>
  <si>
    <t>E292560</t>
  </si>
  <si>
    <t>Oliver Patel</t>
  </si>
  <si>
    <t>E294149</t>
  </si>
  <si>
    <t>Parry Mahajan</t>
  </si>
  <si>
    <t>E294999</t>
  </si>
  <si>
    <t>Parviz Liu</t>
  </si>
  <si>
    <t>E295212</t>
  </si>
  <si>
    <t>Patrick Li</t>
  </si>
  <si>
    <t>E298205</t>
  </si>
  <si>
    <t>Paul Huang</t>
  </si>
  <si>
    <t>E298613</t>
  </si>
  <si>
    <t>Paul Hertzog</t>
  </si>
  <si>
    <t>E298774</t>
  </si>
  <si>
    <t>Paul Hassler</t>
  </si>
  <si>
    <t>Controller</t>
  </si>
  <si>
    <t>E299182</t>
  </si>
  <si>
    <t>Paul Han</t>
  </si>
  <si>
    <t>E299238</t>
  </si>
  <si>
    <t>Paul Habib</t>
  </si>
  <si>
    <t>E299276</t>
  </si>
  <si>
    <t>Peter Groeneveld</t>
  </si>
  <si>
    <t>E299305</t>
  </si>
  <si>
    <t>Peter Goodman</t>
  </si>
  <si>
    <t>E299557</t>
  </si>
  <si>
    <t>Peter Godfree</t>
  </si>
  <si>
    <t>E300141</t>
  </si>
  <si>
    <t>Udo Dyck</t>
  </si>
  <si>
    <t>E300142</t>
  </si>
  <si>
    <t>Ulrich Djupstrom</t>
  </si>
  <si>
    <t>E300143</t>
  </si>
  <si>
    <t>Ulrich Denford</t>
  </si>
  <si>
    <t>E300144</t>
  </si>
  <si>
    <t>Ulrich Das</t>
  </si>
  <si>
    <t>E300145</t>
  </si>
  <si>
    <t>Umesh Crumb</t>
  </si>
  <si>
    <t>E300146</t>
  </si>
  <si>
    <t>Umesh Choi</t>
  </si>
  <si>
    <t>E000119</t>
  </si>
  <si>
    <t>Aakash Zheng</t>
  </si>
  <si>
    <t>E002659</t>
  </si>
  <si>
    <t>Adam Timm</t>
  </si>
  <si>
    <t>E005490</t>
  </si>
  <si>
    <t>Adrian Schall</t>
  </si>
  <si>
    <t>E006078</t>
  </si>
  <si>
    <t>Adrian Raskatov</t>
  </si>
  <si>
    <t>E006328</t>
  </si>
  <si>
    <t>Adrian Ramakrishnan</t>
  </si>
  <si>
    <t>E011537</t>
  </si>
  <si>
    <t>Alex Lau</t>
  </si>
  <si>
    <t>E016011</t>
  </si>
  <si>
    <t>Alexander Handel</t>
  </si>
  <si>
    <t>E016751</t>
  </si>
  <si>
    <t>Alexandre Goldstrom</t>
  </si>
  <si>
    <t>E019024</t>
  </si>
  <si>
    <t>Alfred Choi</t>
  </si>
  <si>
    <t>E019552</t>
  </si>
  <si>
    <t>Alireza Cameron</t>
  </si>
  <si>
    <t>E023704</t>
  </si>
  <si>
    <t>Andre Wong</t>
  </si>
  <si>
    <t>E024178</t>
  </si>
  <si>
    <t>Andrea Wang</t>
  </si>
  <si>
    <t>E026142</t>
  </si>
  <si>
    <t>Andy Sethy</t>
  </si>
  <si>
    <t>E027681</t>
  </si>
  <si>
    <t>Angela Ramu</t>
  </si>
  <si>
    <t>E028037</t>
  </si>
  <si>
    <t>Angie Pruner</t>
  </si>
  <si>
    <t>E029680</t>
  </si>
  <si>
    <t>Anna Nathaniel</t>
  </si>
  <si>
    <t>E031705</t>
  </si>
  <si>
    <t>Anne Liao</t>
  </si>
  <si>
    <t>E034330</t>
  </si>
  <si>
    <t>April Jain</t>
  </si>
  <si>
    <t>E034524</t>
  </si>
  <si>
    <t>Arash Huhn</t>
  </si>
  <si>
    <t>E035912</t>
  </si>
  <si>
    <t>Ashish Graus</t>
  </si>
  <si>
    <t>E036468</t>
  </si>
  <si>
    <t>Ashok Gibson</t>
  </si>
  <si>
    <t>E041406</t>
  </si>
  <si>
    <t>Benedikt Barton</t>
  </si>
  <si>
    <t>E044486</t>
  </si>
  <si>
    <t>Bettina Vahabzadeh</t>
  </si>
  <si>
    <t>E046110</t>
  </si>
  <si>
    <t>Blair Song</t>
  </si>
  <si>
    <t>E046332</t>
  </si>
  <si>
    <t>Blair Sidiq</t>
  </si>
  <si>
    <t>E047034</t>
  </si>
  <si>
    <t>Blair Shao</t>
  </si>
  <si>
    <t>E048778</t>
  </si>
  <si>
    <t>Borislav Rapthadu</t>
  </si>
  <si>
    <t>E050505</t>
  </si>
  <si>
    <t>Brett MAYOR</t>
  </si>
  <si>
    <t>E050934</t>
  </si>
  <si>
    <t>Brett Mahajan</t>
  </si>
  <si>
    <t>E051819</t>
  </si>
  <si>
    <t>Brian Liauw</t>
  </si>
  <si>
    <t>E052950</t>
  </si>
  <si>
    <t>Brian Kuo</t>
  </si>
  <si>
    <t>E053122</t>
  </si>
  <si>
    <t>Brian Kranig</t>
  </si>
  <si>
    <t>E053377</t>
  </si>
  <si>
    <t>Brian Kim</t>
  </si>
  <si>
    <t>E057312</t>
  </si>
  <si>
    <t>Caleb Habib</t>
  </si>
  <si>
    <t>E062815</t>
  </si>
  <si>
    <t>Chang Abnar</t>
  </si>
  <si>
    <t>E063341</t>
  </si>
  <si>
    <t>Chao Yun</t>
  </si>
  <si>
    <t>E063477</t>
  </si>
  <si>
    <t>Chapman Yoo</t>
  </si>
  <si>
    <t>E064093</t>
  </si>
  <si>
    <t>Chapman Yan</t>
  </si>
  <si>
    <t>E065639</t>
  </si>
  <si>
    <t>Chester Wang</t>
  </si>
  <si>
    <t>E066317</t>
  </si>
  <si>
    <t>Chester Vahabzadeh</t>
  </si>
  <si>
    <t>E067775</t>
  </si>
  <si>
    <t>Christina St-Denis</t>
  </si>
  <si>
    <t>E069921</t>
  </si>
  <si>
    <t>Christoph Rajagopal</t>
  </si>
  <si>
    <t>E078864</t>
  </si>
  <si>
    <t>Cynthia Han</t>
  </si>
  <si>
    <t>E085128</t>
  </si>
  <si>
    <t>Daniel Chao</t>
  </si>
  <si>
    <t>E086814</t>
  </si>
  <si>
    <t>Daniela Angara</t>
  </si>
  <si>
    <t>E086842</t>
  </si>
  <si>
    <t>Daniela Almonte</t>
  </si>
  <si>
    <t>E091401</t>
  </si>
  <si>
    <t>David Teichroeb</t>
  </si>
  <si>
    <t>E092199</t>
  </si>
  <si>
    <t>David Shen</t>
  </si>
  <si>
    <t>E092761</t>
  </si>
  <si>
    <t>David Ratkowski</t>
  </si>
  <si>
    <t>E093301</t>
  </si>
  <si>
    <t>David Ramamonjison</t>
  </si>
  <si>
    <t>E097970</t>
  </si>
  <si>
    <t>Deok Lam</t>
  </si>
  <si>
    <t>E098370</t>
  </si>
  <si>
    <t>Deok Laborde</t>
  </si>
  <si>
    <t>E109608</t>
  </si>
  <si>
    <t>Duong Arriola</t>
  </si>
  <si>
    <t>E110343</t>
  </si>
  <si>
    <t>Dvij Zhu</t>
  </si>
  <si>
    <t>E111519</t>
  </si>
  <si>
    <t>Edward Yan</t>
  </si>
  <si>
    <t>E112411</t>
  </si>
  <si>
    <t>Edward Wang</t>
  </si>
  <si>
    <t>E113149</t>
  </si>
  <si>
    <t>Edwin Tripathy</t>
  </si>
  <si>
    <t>E115051</t>
  </si>
  <si>
    <t>Emmanuel Schmitt</t>
  </si>
  <si>
    <t>E116429</t>
  </si>
  <si>
    <t>Eran Radhakrishnan</t>
  </si>
  <si>
    <t>E116835</t>
  </si>
  <si>
    <t>Eric Pastor</t>
  </si>
  <si>
    <t>E117401</t>
  </si>
  <si>
    <t>Eric Norton</t>
  </si>
  <si>
    <t>E121776</t>
  </si>
  <si>
    <t>Erin Jang</t>
  </si>
  <si>
    <t>E123101</t>
  </si>
  <si>
    <t>Fabien Guo</t>
  </si>
  <si>
    <t>E125656</t>
  </si>
  <si>
    <t>Forrest Badragan</t>
  </si>
  <si>
    <t>E127272</t>
  </si>
  <si>
    <t>Francois Alluri</t>
  </si>
  <si>
    <t>E127525</t>
  </si>
  <si>
    <t>Frank Zhu</t>
  </si>
  <si>
    <t>E127957</t>
  </si>
  <si>
    <t>Frank Yuen</t>
  </si>
  <si>
    <t>E128680</t>
  </si>
  <si>
    <t>Frank Yoldemir</t>
  </si>
  <si>
    <t>E129769</t>
  </si>
  <si>
    <t>Gaurav Wason</t>
  </si>
  <si>
    <t>E131164</t>
  </si>
  <si>
    <t>Gavin Too</t>
  </si>
  <si>
    <t>E133961</t>
  </si>
  <si>
    <t>Giovanni Reddy</t>
  </si>
  <si>
    <t>E136107</t>
  </si>
  <si>
    <t>Gordon Norton</t>
  </si>
  <si>
    <t>E136234</t>
  </si>
  <si>
    <t>Gordon Neal</t>
  </si>
  <si>
    <t>E136636</t>
  </si>
  <si>
    <t>Gowda Mulchandani</t>
  </si>
  <si>
    <t>E138482</t>
  </si>
  <si>
    <t>Greg Liauw</t>
  </si>
  <si>
    <t>E139048</t>
  </si>
  <si>
    <t>Gregory Kunkel</t>
  </si>
  <si>
    <t>E140982</t>
  </si>
  <si>
    <t>Hans-Peter K S</t>
  </si>
  <si>
    <t>E141599</t>
  </si>
  <si>
    <t>Harjeet Ivain</t>
  </si>
  <si>
    <t>E142250</t>
  </si>
  <si>
    <t>Harry Han</t>
  </si>
  <si>
    <t>E143815</t>
  </si>
  <si>
    <t>Heather Gonzalez</t>
  </si>
  <si>
    <t>E143510</t>
  </si>
  <si>
    <t>Heather Guo</t>
  </si>
  <si>
    <t>E144560</t>
  </si>
  <si>
    <t>Hemanth Fessler</t>
  </si>
  <si>
    <t>E144830</t>
  </si>
  <si>
    <t>Henry Duan</t>
  </si>
  <si>
    <t>E143865</t>
  </si>
  <si>
    <t>Heiko Godfree</t>
  </si>
  <si>
    <t>E146346</t>
  </si>
  <si>
    <t>Henry Choy</t>
  </si>
  <si>
    <t>E147534</t>
  </si>
  <si>
    <t>Henry Buchholz</t>
  </si>
  <si>
    <t>E149326</t>
  </si>
  <si>
    <t>Holger Zheng</t>
  </si>
  <si>
    <t>E150686</t>
  </si>
  <si>
    <t>Houman Wu</t>
  </si>
  <si>
    <t>E150707</t>
  </si>
  <si>
    <t>Howard Wong</t>
  </si>
  <si>
    <t>E150958</t>
  </si>
  <si>
    <t>Howard Witzel</t>
  </si>
  <si>
    <t>E151154</t>
  </si>
  <si>
    <t>Howard Weber</t>
  </si>
  <si>
    <t>E153751</t>
  </si>
  <si>
    <t>HuiBin Swan</t>
  </si>
  <si>
    <t>E154447</t>
  </si>
  <si>
    <t>Hyo Song</t>
  </si>
  <si>
    <t>E157008</t>
  </si>
  <si>
    <t>Inez Okun</t>
  </si>
  <si>
    <t>E157405</t>
  </si>
  <si>
    <t>Irene Narula</t>
  </si>
  <si>
    <t>E158174</t>
  </si>
  <si>
    <t>Irene Mak</t>
  </si>
  <si>
    <t>E159370</t>
  </si>
  <si>
    <t>Isaac Li</t>
  </si>
  <si>
    <t>E159561</t>
  </si>
  <si>
    <t>Isaac Leuschner</t>
  </si>
  <si>
    <t>E160371</t>
  </si>
  <si>
    <t>Issac Kim</t>
  </si>
  <si>
    <t>E161406</t>
  </si>
  <si>
    <t>Ivan Kashyap</t>
  </si>
  <si>
    <t>E161478</t>
  </si>
  <si>
    <t>Ivan Kam</t>
  </si>
  <si>
    <t>E163079</t>
  </si>
  <si>
    <t>Ivan Huang</t>
  </si>
  <si>
    <t>E164312</t>
  </si>
  <si>
    <t>Jack Handel</t>
  </si>
  <si>
    <t>E167866</t>
  </si>
  <si>
    <t>Jade Choi</t>
  </si>
  <si>
    <t>E169287</t>
  </si>
  <si>
    <t>Jaideep Chachcha</t>
  </si>
  <si>
    <t>E169911</t>
  </si>
  <si>
    <t>James Bundschuh</t>
  </si>
  <si>
    <t>E170772</t>
  </si>
  <si>
    <t>James Augustin</t>
  </si>
  <si>
    <t>E171741</t>
  </si>
  <si>
    <t>James Zhou</t>
  </si>
  <si>
    <t>E173409</t>
  </si>
  <si>
    <t>Janet Woodhouse</t>
  </si>
  <si>
    <t>E175290</t>
  </si>
  <si>
    <t>Jason Uhlmann</t>
  </si>
  <si>
    <t>E178925</t>
  </si>
  <si>
    <t>Jayanta Om</t>
  </si>
  <si>
    <t>E180488</t>
  </si>
  <si>
    <t>Jayne Mast</t>
  </si>
  <si>
    <t>E185467</t>
  </si>
  <si>
    <t>Jeff Jin</t>
  </si>
  <si>
    <t>E185611</t>
  </si>
  <si>
    <t>Jeffry Hui</t>
  </si>
  <si>
    <t>E186604</t>
  </si>
  <si>
    <t>Jenny Haselhan</t>
  </si>
  <si>
    <t>E188395</t>
  </si>
  <si>
    <t>Jerome Gandikota</t>
  </si>
  <si>
    <t>E189254</t>
  </si>
  <si>
    <t>Jia Ferrer</t>
  </si>
  <si>
    <t>E190611</t>
  </si>
  <si>
    <t>Jie Dai</t>
  </si>
  <si>
    <t>E192520</t>
  </si>
  <si>
    <t>Jim Cai</t>
  </si>
  <si>
    <t>E192838</t>
  </si>
  <si>
    <t>Jinsung Bernard</t>
  </si>
  <si>
    <t>E193021</t>
  </si>
  <si>
    <t>Jinsung Baudenbacher</t>
  </si>
  <si>
    <t>E198305</t>
  </si>
  <si>
    <t>Jochen Xi</t>
  </si>
  <si>
    <t>E198532</t>
  </si>
  <si>
    <t>Joel Wright</t>
  </si>
  <si>
    <t>E198575</t>
  </si>
  <si>
    <t>Joel Wong</t>
  </si>
  <si>
    <t>E198593</t>
  </si>
  <si>
    <t>Joel Wheadon</t>
  </si>
  <si>
    <t>E200915</t>
  </si>
  <si>
    <t>Johann Sun</t>
  </si>
  <si>
    <t>E189864</t>
  </si>
  <si>
    <t>Jiasen Du</t>
  </si>
  <si>
    <t>E201940</t>
  </si>
  <si>
    <t>Johannes Sezer</t>
  </si>
  <si>
    <t>E202693</t>
  </si>
  <si>
    <t>John Salomon</t>
  </si>
  <si>
    <t>E204708</t>
  </si>
  <si>
    <t>Johnson Perdigeon</t>
  </si>
  <si>
    <t>E204939</t>
  </si>
  <si>
    <t>Johnson Parker</t>
  </si>
  <si>
    <t>E205422</t>
  </si>
  <si>
    <t>Johnson Ong</t>
  </si>
  <si>
    <t>E206993</t>
  </si>
  <si>
    <t>Jonathan McGregor</t>
  </si>
  <si>
    <t>E211797</t>
  </si>
  <si>
    <t>Josh Jang</t>
  </si>
  <si>
    <t>E213384</t>
  </si>
  <si>
    <t>Juergen Gray</t>
  </si>
  <si>
    <t>E214722</t>
  </si>
  <si>
    <t>Juergen Gandikota</t>
  </si>
  <si>
    <t>E217437</t>
  </si>
  <si>
    <t>Ka-Lok Cai</t>
  </si>
  <si>
    <t>E218031</t>
  </si>
  <si>
    <t>Kamaljit Bernard</t>
  </si>
  <si>
    <t>E219487</t>
  </si>
  <si>
    <t>Karol Zheng</t>
  </si>
  <si>
    <t>E210226</t>
  </si>
  <si>
    <t>Joseph Kazmaier</t>
  </si>
  <si>
    <t>E224149</t>
  </si>
  <si>
    <t>Kathleen Sung</t>
  </si>
  <si>
    <t>E224230</t>
  </si>
  <si>
    <t>Kathleen Streight</t>
  </si>
  <si>
    <t>E226568</t>
  </si>
  <si>
    <t>Kevin Muppirala</t>
  </si>
  <si>
    <t>E227230</t>
  </si>
  <si>
    <t>Kevin Meng</t>
  </si>
  <si>
    <t>E227956</t>
  </si>
  <si>
    <t>Kevin Mak</t>
  </si>
  <si>
    <t>E227968</t>
  </si>
  <si>
    <t>Kevin Longia</t>
  </si>
  <si>
    <t>E228380</t>
  </si>
  <si>
    <t>Kevin Li</t>
  </si>
  <si>
    <t>E228562</t>
  </si>
  <si>
    <t>Kevin Leung</t>
  </si>
  <si>
    <t>E229713</t>
  </si>
  <si>
    <t>Khushi Kretschmer</t>
  </si>
  <si>
    <t>E230193</t>
  </si>
  <si>
    <t>Kirk Kim</t>
  </si>
  <si>
    <t>E233470</t>
  </si>
  <si>
    <t>Kyle Hiew</t>
  </si>
  <si>
    <t>E233710</t>
  </si>
  <si>
    <t>Kyle Han</t>
  </si>
  <si>
    <t>E234449</t>
  </si>
  <si>
    <t>Kyoung Goettge</t>
  </si>
  <si>
    <t>E234524</t>
  </si>
  <si>
    <t>Kyoungsoon Fetzer</t>
  </si>
  <si>
    <t>E235176</t>
  </si>
  <si>
    <t>Larissa Ekeland</t>
  </si>
  <si>
    <t>E235522</t>
  </si>
  <si>
    <t>Larissa Djaya</t>
  </si>
  <si>
    <t>E235879</t>
  </si>
  <si>
    <t>Lauren Choy</t>
  </si>
  <si>
    <t>E235940</t>
  </si>
  <si>
    <t>Lauren Choi</t>
  </si>
  <si>
    <t>E236035</t>
  </si>
  <si>
    <t>Laurens Chen</t>
  </si>
  <si>
    <t>E237526</t>
  </si>
  <si>
    <t>Leah Becerra</t>
  </si>
  <si>
    <t>E237608</t>
  </si>
  <si>
    <t>Linda Banks</t>
  </si>
  <si>
    <t>E237887</t>
  </si>
  <si>
    <t>Linda Anugu</t>
  </si>
  <si>
    <t>E239039</t>
  </si>
  <si>
    <t>Lisa Zhan</t>
  </si>
  <si>
    <t>E240919</t>
  </si>
  <si>
    <t>Lorraine Wang</t>
  </si>
  <si>
    <t>E241171</t>
  </si>
  <si>
    <t>Lothar Wakefield</t>
  </si>
  <si>
    <t>E242320</t>
  </si>
  <si>
    <t>Lucas Teng</t>
  </si>
  <si>
    <t>E245107</t>
  </si>
  <si>
    <t>Lynn Rusch</t>
  </si>
  <si>
    <t>E245676</t>
  </si>
  <si>
    <t>Lynn Recalde</t>
  </si>
  <si>
    <t>E246514</t>
  </si>
  <si>
    <t>Madhu Penner</t>
  </si>
  <si>
    <t>E246906</t>
  </si>
  <si>
    <t>Madhu Olle</t>
  </si>
  <si>
    <t>E247955</t>
  </si>
  <si>
    <t>Mahsa Miller</t>
  </si>
  <si>
    <t>E248562</t>
  </si>
  <si>
    <t>Mala Martyn</t>
  </si>
  <si>
    <t>E249035</t>
  </si>
  <si>
    <t>Marc Li</t>
  </si>
  <si>
    <t>E250629</t>
  </si>
  <si>
    <t>Marc Kim</t>
  </si>
  <si>
    <t>E251594</t>
  </si>
  <si>
    <t>Marjolein Ingram</t>
  </si>
  <si>
    <t>E252779</t>
  </si>
  <si>
    <t>Marko Ho</t>
  </si>
  <si>
    <t>E253462</t>
  </si>
  <si>
    <t>Maryna Harvey</t>
  </si>
  <si>
    <t>E254276</t>
  </si>
  <si>
    <t>Matthew Graus</t>
  </si>
  <si>
    <t>E255514</t>
  </si>
  <si>
    <t>Matthias Furlan</t>
  </si>
  <si>
    <t>E256790</t>
  </si>
  <si>
    <t>Matthias Ding</t>
  </si>
  <si>
    <t>E257278</t>
  </si>
  <si>
    <t>Mauricio Cypher</t>
  </si>
  <si>
    <t>E259242</t>
  </si>
  <si>
    <t>Melissa Carrothers</t>
  </si>
  <si>
    <t>E260827</t>
  </si>
  <si>
    <t>Michael Bacinschi</t>
  </si>
  <si>
    <t>E263214</t>
  </si>
  <si>
    <t>Michael Yang</t>
  </si>
  <si>
    <t>E263309</t>
  </si>
  <si>
    <t>Michael Wu</t>
  </si>
  <si>
    <t>E263786</t>
  </si>
  <si>
    <t>Michael Westmoreland</t>
  </si>
  <si>
    <t>E264861</t>
  </si>
  <si>
    <t>Michael Udovicic</t>
  </si>
  <si>
    <t>E263060</t>
  </si>
  <si>
    <t>Michael Yu</t>
  </si>
  <si>
    <t>E266863</t>
  </si>
  <si>
    <t>Michael Segal</t>
  </si>
  <si>
    <t>E267173</t>
  </si>
  <si>
    <t>Michaela S</t>
  </si>
  <si>
    <t>E268289</t>
  </si>
  <si>
    <t>Michel Petrie</t>
  </si>
  <si>
    <t>E269256</t>
  </si>
  <si>
    <t>Michelle Park</t>
  </si>
  <si>
    <t>E269680</t>
  </si>
  <si>
    <t>Mickey Muts</t>
  </si>
  <si>
    <t>E269686</t>
  </si>
  <si>
    <t>Mihaela Moser</t>
  </si>
  <si>
    <t>E270365</t>
  </si>
  <si>
    <t>Mill Martyn</t>
  </si>
  <si>
    <t>E274735</t>
  </si>
  <si>
    <t>Monika Kaur</t>
  </si>
  <si>
    <t>E267994</t>
  </si>
  <si>
    <t>Michel Ramu</t>
  </si>
  <si>
    <t>E275953</t>
  </si>
  <si>
    <t>Muriel Jain</t>
  </si>
  <si>
    <t>E276110</t>
  </si>
  <si>
    <t>Muriel Ingram</t>
  </si>
  <si>
    <t>E277055</t>
  </si>
  <si>
    <t>Nancy Gong</t>
  </si>
  <si>
    <t>E278377</t>
  </si>
  <si>
    <t>Narasimha Eastmond</t>
  </si>
  <si>
    <t>E280626</t>
  </si>
  <si>
    <t>Nari Chou</t>
  </si>
  <si>
    <t>E281773</t>
  </si>
  <si>
    <t>Natascha Chen</t>
  </si>
  <si>
    <t>E282394</t>
  </si>
  <si>
    <t>Nathan BURNIER</t>
  </si>
  <si>
    <t>E283347</t>
  </si>
  <si>
    <t>Nebojsa Bacinschi</t>
  </si>
  <si>
    <t>E285010</t>
  </si>
  <si>
    <t>Neil Yun</t>
  </si>
  <si>
    <t>E285019</t>
  </si>
  <si>
    <t>Nicholas Yoldemir</t>
  </si>
  <si>
    <t>E286052</t>
  </si>
  <si>
    <t>Nicholas Yan</t>
  </si>
  <si>
    <t>E288088</t>
  </si>
  <si>
    <t>Nicole Toor</t>
  </si>
  <si>
    <t>E289080</t>
  </si>
  <si>
    <t>Nikki Strangis</t>
  </si>
  <si>
    <t>E289304</t>
  </si>
  <si>
    <t>Nina Shao</t>
  </si>
  <si>
    <t>E274956</t>
  </si>
  <si>
    <t>Moonjun Jung</t>
  </si>
  <si>
    <t>E291730</t>
  </si>
  <si>
    <t>Oliver Radulescu</t>
  </si>
  <si>
    <t>E292366</t>
  </si>
  <si>
    <t>Oliver Peruzzi</t>
  </si>
  <si>
    <t>E292860</t>
  </si>
  <si>
    <t>Olivier Neo</t>
  </si>
  <si>
    <t>E293489</t>
  </si>
  <si>
    <t>Orla Meng</t>
  </si>
  <si>
    <t>E293618</t>
  </si>
  <si>
    <t>Parry MAYOR</t>
  </si>
  <si>
    <t>E295915</t>
  </si>
  <si>
    <t>Patrick Leung</t>
  </si>
  <si>
    <t>E296088</t>
  </si>
  <si>
    <t>Patrick Lailhacar</t>
  </si>
  <si>
    <t>E289513</t>
  </si>
  <si>
    <t>Nina Sengupta</t>
  </si>
  <si>
    <t>E299670</t>
  </si>
  <si>
    <t>Peter Eichmann</t>
  </si>
  <si>
    <t>E299671</t>
  </si>
  <si>
    <t>Peter Dunn</t>
  </si>
  <si>
    <t>E299672</t>
  </si>
  <si>
    <t>Peter Dittakavi</t>
  </si>
  <si>
    <t>E299673</t>
  </si>
  <si>
    <t>Peter Deng</t>
  </si>
  <si>
    <t>E299674</t>
  </si>
  <si>
    <t>Peter Delhaes</t>
  </si>
  <si>
    <t>E299675</t>
  </si>
  <si>
    <t>Peter Daniau</t>
  </si>
  <si>
    <t>E299676</t>
  </si>
  <si>
    <t>Peter Coldrey</t>
  </si>
  <si>
    <t>E299677</t>
  </si>
  <si>
    <t>Peter Choy</t>
  </si>
  <si>
    <t>E299678</t>
  </si>
  <si>
    <t>Peter Choi</t>
  </si>
  <si>
    <t>E299679</t>
  </si>
  <si>
    <t>Peter Chen</t>
  </si>
  <si>
    <t>E299680</t>
  </si>
  <si>
    <t>Philip Chang</t>
  </si>
  <si>
    <t>E299681</t>
  </si>
  <si>
    <t>Philip Castro</t>
  </si>
  <si>
    <t>E299682</t>
  </si>
  <si>
    <t>Philip Callaghan</t>
  </si>
  <si>
    <t>E299683</t>
  </si>
  <si>
    <t>Philip Budhai</t>
  </si>
  <si>
    <t>E299684</t>
  </si>
  <si>
    <t>Philip Botticchio</t>
  </si>
  <si>
    <t>E299685</t>
  </si>
  <si>
    <t>Philip Biehn</t>
  </si>
  <si>
    <t>E299686</t>
  </si>
  <si>
    <t>Philip Bazira</t>
  </si>
  <si>
    <t>E299687</t>
  </si>
  <si>
    <t>Philip Baetz</t>
  </si>
  <si>
    <t>E299688</t>
  </si>
  <si>
    <t>Philip Au</t>
  </si>
  <si>
    <t>E299689</t>
  </si>
  <si>
    <t>Philip Angara</t>
  </si>
  <si>
    <t>E299690</t>
  </si>
  <si>
    <t>Philip Almonte</t>
  </si>
  <si>
    <t>E299691</t>
  </si>
  <si>
    <t>Philip Abnar</t>
  </si>
  <si>
    <t>E299692</t>
  </si>
  <si>
    <t>Philipp Zheng</t>
  </si>
  <si>
    <t>E299693</t>
  </si>
  <si>
    <t>Philipp Zhao</t>
  </si>
  <si>
    <t>E299694</t>
  </si>
  <si>
    <t>Philipp Zbeetnoff</t>
  </si>
  <si>
    <t>E299695</t>
  </si>
  <si>
    <t>Phillip Yoon</t>
  </si>
  <si>
    <t>E299696</t>
  </si>
  <si>
    <t>Phillip Ye</t>
  </si>
  <si>
    <t>E299697</t>
  </si>
  <si>
    <t>Phillip Yang</t>
  </si>
  <si>
    <t>E299698</t>
  </si>
  <si>
    <t>Pierpaolo Xu</t>
  </si>
  <si>
    <t>E299699</t>
  </si>
  <si>
    <t>Pierpaolo Wu</t>
  </si>
  <si>
    <t>E299700</t>
  </si>
  <si>
    <t>Pierpaolo Wong</t>
  </si>
  <si>
    <t>E299701</t>
  </si>
  <si>
    <t>Pilsoon Wong</t>
  </si>
  <si>
    <t>E299702</t>
  </si>
  <si>
    <t>Pilsoon Werner</t>
  </si>
  <si>
    <t>E299703</t>
  </si>
  <si>
    <t>Pilsoon Wang</t>
  </si>
  <si>
    <t>E299704</t>
  </si>
  <si>
    <t>Ping Wang</t>
  </si>
  <si>
    <t>E299705</t>
  </si>
  <si>
    <t>Ping Wakefield</t>
  </si>
  <si>
    <t>E299706</t>
  </si>
  <si>
    <t>Ping Vemuri</t>
  </si>
  <si>
    <t>E299707</t>
  </si>
  <si>
    <t>Pooya Tsumura</t>
  </si>
  <si>
    <t>E299708</t>
  </si>
  <si>
    <t>Pooya Tran</t>
  </si>
  <si>
    <t>E299709</t>
  </si>
  <si>
    <t>Pooya Tiu</t>
  </si>
  <si>
    <t>E299710</t>
  </si>
  <si>
    <t>Prarit Teichroeb</t>
  </si>
  <si>
    <t>E299711</t>
  </si>
  <si>
    <t>Prarit Tailor</t>
  </si>
  <si>
    <t>E299712</t>
  </si>
  <si>
    <t>Prarit Strizzi</t>
  </si>
  <si>
    <t>E299713</t>
  </si>
  <si>
    <t>Prashanth Stefanovic</t>
  </si>
  <si>
    <t>E299714</t>
  </si>
  <si>
    <t>Prashanth Song</t>
  </si>
  <si>
    <t>E299715</t>
  </si>
  <si>
    <t>Prashanth Singh</t>
  </si>
  <si>
    <t>E299716</t>
  </si>
  <si>
    <t>Pravin Shaw</t>
  </si>
  <si>
    <t>E299717</t>
  </si>
  <si>
    <t>Pravin Serna Leal</t>
  </si>
  <si>
    <t>E299718</t>
  </si>
  <si>
    <t>Pravin Schwarz</t>
  </si>
  <si>
    <t>E299719</t>
  </si>
  <si>
    <t>Pritesh Schemer</t>
  </si>
  <si>
    <t>E299720</t>
  </si>
  <si>
    <t>Pritesh RUF</t>
  </si>
  <si>
    <t>E299721</t>
  </si>
  <si>
    <t>Pritesh Riecken</t>
  </si>
  <si>
    <t>E299722</t>
  </si>
  <si>
    <t>Priti Ratkowski</t>
  </si>
  <si>
    <t>E299723</t>
  </si>
  <si>
    <t>Priti Ramamonjison</t>
  </si>
  <si>
    <t>E299724</t>
  </si>
  <si>
    <t>Priti Potiagalov</t>
  </si>
  <si>
    <t>E299725</t>
  </si>
  <si>
    <t>Qing Peters</t>
  </si>
  <si>
    <t>E299726</t>
  </si>
  <si>
    <t>Qing Peng</t>
  </si>
  <si>
    <t>E299727</t>
  </si>
  <si>
    <t>Qing Park</t>
  </si>
  <si>
    <t>E299728</t>
  </si>
  <si>
    <t>Qing Okun</t>
  </si>
  <si>
    <t>E299729</t>
  </si>
  <si>
    <t>Qing Ni</t>
  </si>
  <si>
    <t>E299730</t>
  </si>
  <si>
    <t>Qing Natarajan</t>
  </si>
  <si>
    <t>E299731</t>
  </si>
  <si>
    <t>Radim Mut</t>
  </si>
  <si>
    <t>E299732</t>
  </si>
  <si>
    <t>Radim Moosavi</t>
  </si>
  <si>
    <t>E299733</t>
  </si>
  <si>
    <t>Radim Michligk</t>
  </si>
  <si>
    <t>E299734</t>
  </si>
  <si>
    <t>Raffaele McConnell</t>
  </si>
  <si>
    <t>E299735</t>
  </si>
  <si>
    <t>Raffaele Martin</t>
  </si>
  <si>
    <t>E299736</t>
  </si>
  <si>
    <t>Raffaele Mak</t>
  </si>
  <si>
    <t>E299737</t>
  </si>
  <si>
    <t>Raghuraman Ma</t>
  </si>
  <si>
    <t>E299738</t>
  </si>
  <si>
    <t>Raghuraman Liu</t>
  </si>
  <si>
    <t>E299739</t>
  </si>
  <si>
    <t>Raghuraman Lim</t>
  </si>
  <si>
    <t>E299740</t>
  </si>
  <si>
    <t>Randy Li</t>
  </si>
  <si>
    <t>E299741</t>
  </si>
  <si>
    <t>Randy Lawrence</t>
  </si>
  <si>
    <t>E299742</t>
  </si>
  <si>
    <t>Ravichandran Lam</t>
  </si>
  <si>
    <t>E299743</t>
  </si>
  <si>
    <t>Ravichandran Kwok</t>
  </si>
  <si>
    <t>E299744</t>
  </si>
  <si>
    <t>Ravichandran Kudlac</t>
  </si>
  <si>
    <t>E299745</t>
  </si>
  <si>
    <t>Ravin Kong</t>
  </si>
  <si>
    <t>E299746</t>
  </si>
  <si>
    <t>Ravin Kim</t>
  </si>
  <si>
    <t>E299747</t>
  </si>
  <si>
    <t>Ravin Kessler</t>
  </si>
  <si>
    <t>E299748</t>
  </si>
  <si>
    <t>Raymond Kauffmann</t>
  </si>
  <si>
    <t>E299749</t>
  </si>
  <si>
    <t>Raymond Kan</t>
  </si>
  <si>
    <t>E299750</t>
  </si>
  <si>
    <t>Raymond Julia</t>
  </si>
  <si>
    <t>E299751</t>
  </si>
  <si>
    <t>Reena Jiang</t>
  </si>
  <si>
    <t>E299752</t>
  </si>
  <si>
    <t>Reena Jain</t>
  </si>
  <si>
    <t>E299753</t>
  </si>
  <si>
    <t>Reena Imberton</t>
  </si>
  <si>
    <t>E299754</t>
  </si>
  <si>
    <t>Ric Huang</t>
  </si>
  <si>
    <t>E299755</t>
  </si>
  <si>
    <t>Ric Hu</t>
  </si>
  <si>
    <t>E299756</t>
  </si>
  <si>
    <t>Ric Ho</t>
  </si>
  <si>
    <t>E299757</t>
  </si>
  <si>
    <t>Ricardo Heine</t>
  </si>
  <si>
    <t>E299758</t>
  </si>
  <si>
    <t>Ricardo Hanna</t>
  </si>
  <si>
    <t>E299759</t>
  </si>
  <si>
    <t>Ricardo Hajizadeh</t>
  </si>
  <si>
    <t>E299760</t>
  </si>
  <si>
    <t>Richard Guerreiro</t>
  </si>
  <si>
    <t>E299761</t>
  </si>
  <si>
    <t>Richard Grass</t>
  </si>
  <si>
    <t>E299762</t>
  </si>
  <si>
    <t>Richard Gong</t>
  </si>
  <si>
    <t>E299763</t>
  </si>
  <si>
    <t>Richard Ghaemi</t>
  </si>
  <si>
    <t>E299764</t>
  </si>
  <si>
    <t>Richard Fung</t>
  </si>
  <si>
    <t>E299765</t>
  </si>
  <si>
    <t>Richard Flannagan</t>
  </si>
  <si>
    <t>E299766</t>
  </si>
  <si>
    <t>Richard Felsheim</t>
  </si>
  <si>
    <t>E299767</t>
  </si>
  <si>
    <t>Richard Ekkel</t>
  </si>
  <si>
    <t>E299768</t>
  </si>
  <si>
    <t>Richard Dyon</t>
  </si>
  <si>
    <t>E299769</t>
  </si>
  <si>
    <t>Richard Do</t>
  </si>
  <si>
    <t>E299770</t>
  </si>
  <si>
    <t>Richard Dierckens</t>
  </si>
  <si>
    <t>E299771</t>
  </si>
  <si>
    <t>Richard Denford</t>
  </si>
  <si>
    <t>E299772</t>
  </si>
  <si>
    <t>Rindranirina Datar</t>
  </si>
  <si>
    <t>E299773</t>
  </si>
  <si>
    <t>Rindranirina Cullen</t>
  </si>
  <si>
    <t>E299774</t>
  </si>
  <si>
    <t>Rindranirina Chu</t>
  </si>
  <si>
    <t>E299775</t>
  </si>
  <si>
    <t>Rita Choi</t>
  </si>
  <si>
    <t>E299776</t>
  </si>
  <si>
    <t>Rita Chen</t>
  </si>
  <si>
    <t>E299777</t>
  </si>
  <si>
    <t>Rituparna Chau</t>
  </si>
  <si>
    <t>E299778</t>
  </si>
  <si>
    <t>Rituparna Chachcha</t>
  </si>
  <si>
    <t>E299779</t>
  </si>
  <si>
    <t>Rituparna Cao</t>
  </si>
  <si>
    <t>E299780</t>
  </si>
  <si>
    <t>Robert Burjorjee</t>
  </si>
  <si>
    <t>E299781</t>
  </si>
  <si>
    <t>Robert Brownsey</t>
  </si>
  <si>
    <t>E299782</t>
  </si>
  <si>
    <t>Robert Bliznak</t>
  </si>
  <si>
    <t>E299783</t>
  </si>
  <si>
    <t>Robert Beleznay</t>
  </si>
  <si>
    <t>E299784</t>
  </si>
  <si>
    <t>Robert Baronia</t>
  </si>
  <si>
    <t>E299785</t>
  </si>
  <si>
    <t>Robert Aziz</t>
  </si>
  <si>
    <t>E299786</t>
  </si>
  <si>
    <t>Roger Archer III</t>
  </si>
  <si>
    <t>E299787</t>
  </si>
  <si>
    <t>Roger Anand</t>
  </si>
  <si>
    <t>E299788</t>
  </si>
  <si>
    <t>Roger Aisho</t>
  </si>
  <si>
    <t>E299789</t>
  </si>
  <si>
    <t>Roland Zhou</t>
  </si>
  <si>
    <t>E299790</t>
  </si>
  <si>
    <t>Roland Zhao</t>
  </si>
  <si>
    <t>E299791</t>
  </si>
  <si>
    <t>Roland Zbeetnoff</t>
  </si>
  <si>
    <t>E299792</t>
  </si>
  <si>
    <t>Rolf Yoon</t>
  </si>
  <si>
    <t>E299793</t>
  </si>
  <si>
    <t>Rolf Yeung</t>
  </si>
  <si>
    <t>E299794</t>
  </si>
  <si>
    <t>Rolf Yang</t>
  </si>
  <si>
    <t>E299795</t>
  </si>
  <si>
    <t>Rolf Xu</t>
  </si>
  <si>
    <t>E299796</t>
  </si>
  <si>
    <t>Rolf Wu</t>
  </si>
  <si>
    <t>E299797</t>
  </si>
  <si>
    <t>Rolf Wood</t>
  </si>
  <si>
    <t>E299798</t>
  </si>
  <si>
    <t>Romaric Wong</t>
  </si>
  <si>
    <t>E299799</t>
  </si>
  <si>
    <t>Romaric Werner</t>
  </si>
  <si>
    <t>E299800</t>
  </si>
  <si>
    <t>Romaric Wang</t>
  </si>
  <si>
    <t>E299801</t>
  </si>
  <si>
    <t>Ron Wang</t>
  </si>
  <si>
    <t>E299802</t>
  </si>
  <si>
    <t>Ron Wakefield</t>
  </si>
  <si>
    <t>E299803</t>
  </si>
  <si>
    <t>Ron Vemuri</t>
  </si>
  <si>
    <t>E299804</t>
  </si>
  <si>
    <t>Ronghong Tsumura</t>
  </si>
  <si>
    <t>E299805</t>
  </si>
  <si>
    <t>Ronghong Traver</t>
  </si>
  <si>
    <t>E299806</t>
  </si>
  <si>
    <t>Ronghong Tiu</t>
  </si>
  <si>
    <t>E299807</t>
  </si>
  <si>
    <t>Roy Teichroeb</t>
  </si>
  <si>
    <t>E299808</t>
  </si>
  <si>
    <t>Roy Tailor</t>
  </si>
  <si>
    <t>E299809</t>
  </si>
  <si>
    <t>Roy Su</t>
  </si>
  <si>
    <t>E299810</t>
  </si>
  <si>
    <t>Roy Stefanovic</t>
  </si>
  <si>
    <t>E299811</t>
  </si>
  <si>
    <t>Roy Song</t>
  </si>
  <si>
    <t>E299812</t>
  </si>
  <si>
    <t>Roy Singh</t>
  </si>
  <si>
    <t>E299813</t>
  </si>
  <si>
    <t>Ruiqi Shen</t>
  </si>
  <si>
    <t>E299814</t>
  </si>
  <si>
    <t>Ruiqi Serna Leal</t>
  </si>
  <si>
    <t>E299815</t>
  </si>
  <si>
    <t>Ruiqi Schwarz</t>
  </si>
  <si>
    <t>E299816</t>
  </si>
  <si>
    <t>Ruoxin Schemer</t>
  </si>
  <si>
    <t>E299817</t>
  </si>
  <si>
    <t>Ruoxin Rusch</t>
  </si>
  <si>
    <t>E299818</t>
  </si>
  <si>
    <t>Ruoxin Riecken</t>
  </si>
  <si>
    <t>E299819</t>
  </si>
  <si>
    <t>Ryan Ratkowski</t>
  </si>
  <si>
    <t>E299820</t>
  </si>
  <si>
    <t>Ryan Ramamonjison</t>
  </si>
  <si>
    <t>E299821</t>
  </si>
  <si>
    <t>Ryan PR</t>
  </si>
  <si>
    <t>E299822</t>
  </si>
  <si>
    <t>Ryan Peters</t>
  </si>
  <si>
    <t>E299823</t>
  </si>
  <si>
    <t>Ryan Peng</t>
  </si>
  <si>
    <t>E299824</t>
  </si>
  <si>
    <t>Ryan Park</t>
  </si>
  <si>
    <t>E299825</t>
  </si>
  <si>
    <t>Sabrina Olle</t>
  </si>
  <si>
    <t>E299826</t>
  </si>
  <si>
    <t>Sabrina Ni</t>
  </si>
  <si>
    <t>E299827</t>
  </si>
  <si>
    <t>Sabrina Natarajan</t>
  </si>
  <si>
    <t>E299828</t>
  </si>
  <si>
    <t>Saeed Mut</t>
  </si>
  <si>
    <t>E299829</t>
  </si>
  <si>
    <t>Saeed Morzaria</t>
  </si>
  <si>
    <t>E299830</t>
  </si>
  <si>
    <t>Saeed Michligk</t>
  </si>
  <si>
    <t>E299831</t>
  </si>
  <si>
    <t>Saikat McConnell</t>
  </si>
  <si>
    <t>E299832</t>
  </si>
  <si>
    <t>Saikat Martin</t>
  </si>
  <si>
    <t>E299833</t>
  </si>
  <si>
    <t>Saikat Mammadov</t>
  </si>
  <si>
    <t>E299834</t>
  </si>
  <si>
    <t>Saja Ma</t>
  </si>
  <si>
    <t>E299835</t>
  </si>
  <si>
    <t>Saja Liu</t>
  </si>
  <si>
    <t>E299836</t>
  </si>
  <si>
    <t>Saja Lim</t>
  </si>
  <si>
    <t>E299837</t>
  </si>
  <si>
    <t>Sajjad Liang</t>
  </si>
  <si>
    <t>E299838</t>
  </si>
  <si>
    <t>Sajjad Li</t>
  </si>
  <si>
    <t>E299839</t>
  </si>
  <si>
    <t>Sajjad Lawrence</t>
  </si>
  <si>
    <t>E299840</t>
  </si>
  <si>
    <t>Samarth Lam</t>
  </si>
  <si>
    <t>E299841</t>
  </si>
  <si>
    <t>Samarth Laborde</t>
  </si>
  <si>
    <t>E299842</t>
  </si>
  <si>
    <t>Samarth Kudlac</t>
  </si>
  <si>
    <t>E299843</t>
  </si>
  <si>
    <t>Sammi Kong</t>
  </si>
  <si>
    <t>E299844</t>
  </si>
  <si>
    <t>Sammi Kim</t>
  </si>
  <si>
    <t>E299845</t>
  </si>
  <si>
    <t>San Kauffmann</t>
  </si>
  <si>
    <t>E299846</t>
  </si>
  <si>
    <t>San Kan</t>
  </si>
  <si>
    <t>E299847</t>
  </si>
  <si>
    <t>San Julia</t>
  </si>
  <si>
    <t>E299848</t>
  </si>
  <si>
    <t>Sanam Jin</t>
  </si>
  <si>
    <t>E299849</t>
  </si>
  <si>
    <t>Sanam Jain</t>
  </si>
  <si>
    <t>E299850</t>
  </si>
  <si>
    <t>Sanam Imberton</t>
  </si>
  <si>
    <t>E299851</t>
  </si>
  <si>
    <t>SangMook Huang</t>
  </si>
  <si>
    <t>E300147</t>
  </si>
  <si>
    <t>Peter Gao</t>
  </si>
  <si>
    <t>E299852</t>
  </si>
  <si>
    <t>SangMook Hu</t>
  </si>
  <si>
    <t>E299853</t>
  </si>
  <si>
    <t>SangMook Ho</t>
  </si>
  <si>
    <t>Senior employee relations specialist</t>
  </si>
  <si>
    <t>E299854</t>
  </si>
  <si>
    <t>Sanjeet Heine</t>
  </si>
  <si>
    <t>E299855</t>
  </si>
  <si>
    <t>Sanjeet Hanna</t>
  </si>
  <si>
    <t>E299856</t>
  </si>
  <si>
    <t>Sanjeet Han</t>
  </si>
  <si>
    <t>E299857</t>
  </si>
  <si>
    <t>Santi Guerreiro</t>
  </si>
  <si>
    <t>E299858</t>
  </si>
  <si>
    <t>Santi Grass</t>
  </si>
  <si>
    <t>E299859</t>
  </si>
  <si>
    <t>Santi Gong</t>
  </si>
  <si>
    <t>E299860</t>
  </si>
  <si>
    <t>Santiago Gholami</t>
  </si>
  <si>
    <t>E299861</t>
  </si>
  <si>
    <t>Santiago Fung</t>
  </si>
  <si>
    <t>E299862</t>
  </si>
  <si>
    <t>Santiago Flannagan</t>
  </si>
  <si>
    <t>E299863</t>
  </si>
  <si>
    <t>Sarah Felsheim</t>
  </si>
  <si>
    <t>E299864</t>
  </si>
  <si>
    <t>Sarah Esfandiar</t>
  </si>
  <si>
    <t>E299865</t>
  </si>
  <si>
    <t>Sarah Dyon</t>
  </si>
  <si>
    <t>E299866</t>
  </si>
  <si>
    <t>Sarah Do</t>
  </si>
  <si>
    <t>E299867</t>
  </si>
  <si>
    <t>Sarah Dierckens</t>
  </si>
  <si>
    <t>E299868</t>
  </si>
  <si>
    <t>Sarah Deng</t>
  </si>
  <si>
    <t>E299869</t>
  </si>
  <si>
    <t>Sathish Datar</t>
  </si>
  <si>
    <t>E299870</t>
  </si>
  <si>
    <t>Sathish Cullen</t>
  </si>
  <si>
    <t>E299871</t>
  </si>
  <si>
    <t>Sathish Chu</t>
  </si>
  <si>
    <t>E299872</t>
  </si>
  <si>
    <t>Satish Chou</t>
  </si>
  <si>
    <t>E299873</t>
  </si>
  <si>
    <t>Satish Chen</t>
  </si>
  <si>
    <t>E299874</t>
  </si>
  <si>
    <t>Scott Chau</t>
  </si>
  <si>
    <t>E299875</t>
  </si>
  <si>
    <t>Scott Chan</t>
  </si>
  <si>
    <t>E299876</t>
  </si>
  <si>
    <t>Scott Cao</t>
  </si>
  <si>
    <t>E299877</t>
  </si>
  <si>
    <t>Sean Burjorjee</t>
  </si>
  <si>
    <t>E299878</t>
  </si>
  <si>
    <t>Sean Brownsey</t>
  </si>
  <si>
    <t>E299879</t>
  </si>
  <si>
    <t>Sean Bolognese</t>
  </si>
  <si>
    <t>E299880</t>
  </si>
  <si>
    <t>Sean Beleznay</t>
  </si>
  <si>
    <t>E299881</t>
  </si>
  <si>
    <t>Sean Baronia</t>
  </si>
  <si>
    <t>E299882</t>
  </si>
  <si>
    <t>Sean Aziz</t>
  </si>
  <si>
    <t>E299883</t>
  </si>
  <si>
    <t>Sebastian Arriola</t>
  </si>
  <si>
    <t>E299884</t>
  </si>
  <si>
    <t>Sebastian Anand</t>
  </si>
  <si>
    <t>E299885</t>
  </si>
  <si>
    <t>Sebastian Aisho</t>
  </si>
  <si>
    <t>E299886</t>
  </si>
  <si>
    <t>Sebastian Zhu</t>
  </si>
  <si>
    <t>E299887</t>
  </si>
  <si>
    <t>Sebastian Zhao</t>
  </si>
  <si>
    <t>E299888</t>
  </si>
  <si>
    <t>Sebastian Zhang</t>
  </si>
  <si>
    <t>E299889</t>
  </si>
  <si>
    <t>Semih Yuen</t>
  </si>
  <si>
    <t>E299890</t>
  </si>
  <si>
    <t>Semih Yin</t>
  </si>
  <si>
    <t>E299891</t>
  </si>
  <si>
    <t>Semih Yang</t>
  </si>
  <si>
    <t>E299892</t>
  </si>
  <si>
    <t>Semuel Yan</t>
  </si>
  <si>
    <t>E299893</t>
  </si>
  <si>
    <t>Semuel Xiang</t>
  </si>
  <si>
    <t>E299894</t>
  </si>
  <si>
    <t>Semuel Wright</t>
  </si>
  <si>
    <t>E299895</t>
  </si>
  <si>
    <t>Seok Wong</t>
  </si>
  <si>
    <t>E299896</t>
  </si>
  <si>
    <t>Seok Wilkie</t>
  </si>
  <si>
    <t>E299897</t>
  </si>
  <si>
    <t>Seok Wason</t>
  </si>
  <si>
    <t>E299898</t>
  </si>
  <si>
    <t>Seongbae Wang</t>
  </si>
  <si>
    <t>E299899</t>
  </si>
  <si>
    <t>Seongbae Vezzosi</t>
  </si>
  <si>
    <t>E299900</t>
  </si>
  <si>
    <t>Sepid Urbach</t>
  </si>
  <si>
    <t>E299901</t>
  </si>
  <si>
    <t>Sepid Tripathy</t>
  </si>
  <si>
    <t>E299902</t>
  </si>
  <si>
    <t>Sepid Too</t>
  </si>
  <si>
    <t>E299903</t>
  </si>
  <si>
    <t>Serena Thakur</t>
  </si>
  <si>
    <t>E299904</t>
  </si>
  <si>
    <t>Serena Tam-Huang</t>
  </si>
  <si>
    <t>E299905</t>
  </si>
  <si>
    <t>Serena Sun</t>
  </si>
  <si>
    <t>E299906</t>
  </si>
  <si>
    <t>Serge Stocker</t>
  </si>
  <si>
    <t>E299907</t>
  </si>
  <si>
    <t>Serge Sreenivas</t>
  </si>
  <si>
    <t>E299908</t>
  </si>
  <si>
    <t>Serge Sokhan</t>
  </si>
  <si>
    <t>E299909</t>
  </si>
  <si>
    <t>Severin Shin</t>
  </si>
  <si>
    <t>E299910</t>
  </si>
  <si>
    <t>Severin Shaik</t>
  </si>
  <si>
    <t>E299911</t>
  </si>
  <si>
    <t>Severin Sekharan</t>
  </si>
  <si>
    <t>E299912</t>
  </si>
  <si>
    <t>Seyedhassan Schmitt</t>
  </si>
  <si>
    <t>E299913</t>
  </si>
  <si>
    <t>Seyedhassan Salomon</t>
  </si>
  <si>
    <t>E299914</t>
  </si>
  <si>
    <t>Seyedhassan Roux</t>
  </si>
  <si>
    <t>E299915</t>
  </si>
  <si>
    <t>Shailendar Reddy</t>
  </si>
  <si>
    <t>E299916</t>
  </si>
  <si>
    <t>Shailendar Ranjan</t>
  </si>
  <si>
    <t>E299917</t>
  </si>
  <si>
    <t>Shailendar Radhakrishnan</t>
  </si>
  <si>
    <t>E299918</t>
  </si>
  <si>
    <t>Shailesh PIERRE</t>
  </si>
  <si>
    <t>E299919</t>
  </si>
  <si>
    <t>Shailesh Perdomo</t>
  </si>
  <si>
    <t>E299920</t>
  </si>
  <si>
    <t>Shailesh Pastor</t>
  </si>
  <si>
    <t>E299921</t>
  </si>
  <si>
    <t>Shaowei Ong</t>
  </si>
  <si>
    <t>E299922</t>
  </si>
  <si>
    <t>Shaowei Norton</t>
  </si>
  <si>
    <t>E299923</t>
  </si>
  <si>
    <t>Shaowei Neal</t>
  </si>
  <si>
    <t>E299924</t>
  </si>
  <si>
    <t>Shariq Nalbandyan</t>
  </si>
  <si>
    <t>E299925</t>
  </si>
  <si>
    <t>Shariq Mousavijavardi</t>
  </si>
  <si>
    <t>E299926</t>
  </si>
  <si>
    <t>Shariq Momen-Pour</t>
  </si>
  <si>
    <t>E299927</t>
  </si>
  <si>
    <t>Sharon Menard</t>
  </si>
  <si>
    <t>E299928</t>
  </si>
  <si>
    <t>Sharon Mast</t>
  </si>
  <si>
    <t>E299929</t>
  </si>
  <si>
    <t>Sharon Mar</t>
  </si>
  <si>
    <t>E299930</t>
  </si>
  <si>
    <t>Sheldon Mahadevan</t>
  </si>
  <si>
    <t>E299931</t>
  </si>
  <si>
    <t>Sheldon Lloyd</t>
  </si>
  <si>
    <t>E299932</t>
  </si>
  <si>
    <t>Sheldon Lin</t>
  </si>
  <si>
    <t>E299933</t>
  </si>
  <si>
    <t>Sheng Liao</t>
  </si>
  <si>
    <t>E299934</t>
  </si>
  <si>
    <t>Sheng Li</t>
  </si>
  <si>
    <t>E299935</t>
  </si>
  <si>
    <t>Sheng Lee</t>
  </si>
  <si>
    <t>E299936</t>
  </si>
  <si>
    <t>Sherry Laramee</t>
  </si>
  <si>
    <t>E299937</t>
  </si>
  <si>
    <t>Sherry Laforge</t>
  </si>
  <si>
    <t>E299938</t>
  </si>
  <si>
    <t>Sherry Kunkel</t>
  </si>
  <si>
    <t>E299939</t>
  </si>
  <si>
    <t>Shirley Kramer</t>
  </si>
  <si>
    <t>E299940</t>
  </si>
  <si>
    <t>Shirley Kochar</t>
  </si>
  <si>
    <t>E299941</t>
  </si>
  <si>
    <t>Shirley Kim</t>
  </si>
  <si>
    <t>E299942</t>
  </si>
  <si>
    <t>Shiv Ke</t>
  </si>
  <si>
    <t>E299943</t>
  </si>
  <si>
    <t>Shiv Kanniyappan</t>
  </si>
  <si>
    <t>E299944</t>
  </si>
  <si>
    <t>Shiv K S</t>
  </si>
  <si>
    <t>E299945</t>
  </si>
  <si>
    <t>Shuyang Johnson</t>
  </si>
  <si>
    <t>E299946</t>
  </si>
  <si>
    <t>Shuyang Jang</t>
  </si>
  <si>
    <t>E299947</t>
  </si>
  <si>
    <t>Shuyang Ivain</t>
  </si>
  <si>
    <t>E299948</t>
  </si>
  <si>
    <t>SiLu Huxtable</t>
  </si>
  <si>
    <t>E299949</t>
  </si>
  <si>
    <t>SiLu Hu</t>
  </si>
  <si>
    <t>E299950</t>
  </si>
  <si>
    <t>SiLu Hosang</t>
  </si>
  <si>
    <t>E299951</t>
  </si>
  <si>
    <t>Siddharth Hertanto</t>
  </si>
  <si>
    <t>E299952</t>
  </si>
  <si>
    <t>Siddharth Hashtroodi</t>
  </si>
  <si>
    <t>E299953</t>
  </si>
  <si>
    <t>Siddharth Han</t>
  </si>
  <si>
    <t>E299954</t>
  </si>
  <si>
    <t>Sihang Guo</t>
  </si>
  <si>
    <t>E299955</t>
  </si>
  <si>
    <t>Sihang Grigorov</t>
  </si>
  <si>
    <t>E299956</t>
  </si>
  <si>
    <t>Sihang Gonzalez</t>
  </si>
  <si>
    <t>E299957</t>
  </si>
  <si>
    <t>Silke Glass</t>
  </si>
  <si>
    <t>E299958</t>
  </si>
  <si>
    <t>Silke Gans</t>
  </si>
  <si>
    <t>E299959</t>
  </si>
  <si>
    <t>Silke Fung</t>
  </si>
  <si>
    <t>E299960</t>
  </si>
  <si>
    <t>Simon Fessler</t>
  </si>
  <si>
    <t>E299961</t>
  </si>
  <si>
    <t>Simon Fan</t>
  </si>
  <si>
    <t>E299962</t>
  </si>
  <si>
    <t>Simon Eckstein</t>
  </si>
  <si>
    <t>E299963</t>
  </si>
  <si>
    <t>Simon Duan</t>
  </si>
  <si>
    <t>E299964</t>
  </si>
  <si>
    <t>Simon Dinkar</t>
  </si>
  <si>
    <t>E299965</t>
  </si>
  <si>
    <t>Simon Deng</t>
  </si>
  <si>
    <t>E299966</t>
  </si>
  <si>
    <t>Simone Del Boccio</t>
  </si>
  <si>
    <t>E299967</t>
  </si>
  <si>
    <t>Simone Dalley</t>
  </si>
  <si>
    <t>E299968</t>
  </si>
  <si>
    <t>Simone Chuahuico</t>
  </si>
  <si>
    <t>E299969</t>
  </si>
  <si>
    <t>Siyi Chou</t>
  </si>
  <si>
    <t>E299970</t>
  </si>
  <si>
    <t>Siyi Chiu</t>
  </si>
  <si>
    <t>E299971</t>
  </si>
  <si>
    <t>Siyi Chen</t>
  </si>
  <si>
    <t>E299972</t>
  </si>
  <si>
    <t>Smitha Chen</t>
  </si>
  <si>
    <t>E299973</t>
  </si>
  <si>
    <t>Smitha Chan-Henry</t>
  </si>
  <si>
    <t>E299974</t>
  </si>
  <si>
    <t>Smitha Carswell</t>
  </si>
  <si>
    <t>E299975</t>
  </si>
  <si>
    <t>Sonia Cai</t>
  </si>
  <si>
    <t>E299976</t>
  </si>
  <si>
    <t>Sonia Buchholz</t>
  </si>
  <si>
    <t>E299977</t>
  </si>
  <si>
    <t>Sonia Bolster</t>
  </si>
  <si>
    <t>E299978</t>
  </si>
  <si>
    <t>Sophia Bertrand</t>
  </si>
  <si>
    <t>E299979</t>
  </si>
  <si>
    <t>Sophia Baumgaertner</t>
  </si>
  <si>
    <t>E299980</t>
  </si>
  <si>
    <t>Sophia Badragan</t>
  </si>
  <si>
    <t>E299981</t>
  </si>
  <si>
    <t>Soroush Astito</t>
  </si>
  <si>
    <t>E299982</t>
  </si>
  <si>
    <t>Soroush Anderson</t>
  </si>
  <si>
    <t>E299983</t>
  </si>
  <si>
    <t>Soroush Alluri</t>
  </si>
  <si>
    <t>E299984</t>
  </si>
  <si>
    <t>Spencer Zuko</t>
  </si>
  <si>
    <t>E299985</t>
  </si>
  <si>
    <t>Spencer Zheng</t>
  </si>
  <si>
    <t>E299986</t>
  </si>
  <si>
    <t>Spencer Zhang</t>
  </si>
  <si>
    <t>E299987</t>
  </si>
  <si>
    <t>Squall Zarud</t>
  </si>
  <si>
    <t>E299988</t>
  </si>
  <si>
    <t>Squall Yoo</t>
  </si>
  <si>
    <t>E299989</t>
  </si>
  <si>
    <t>Squall Yau</t>
  </si>
  <si>
    <t>E299990</t>
  </si>
  <si>
    <t>Sreedhar Yang</t>
  </si>
  <si>
    <t>E299991</t>
  </si>
  <si>
    <t>Sreedhar Xu</t>
  </si>
  <si>
    <t>E299992</t>
  </si>
  <si>
    <t>Sreedhar Wu</t>
  </si>
  <si>
    <t>E299993</t>
  </si>
  <si>
    <t>Sri Wong</t>
  </si>
  <si>
    <t>E299994</t>
  </si>
  <si>
    <t>Sri Witzel</t>
  </si>
  <si>
    <t>E299995</t>
  </si>
  <si>
    <t>Sri Weber</t>
  </si>
  <si>
    <t>E299996</t>
  </si>
  <si>
    <t>Srikanth Wang</t>
  </si>
  <si>
    <t>E299997</t>
  </si>
  <si>
    <t>Srikanth Von Rekowsky</t>
  </si>
  <si>
    <t>E299998</t>
  </si>
  <si>
    <t>Srinivas Vega</t>
  </si>
  <si>
    <t>E299999</t>
  </si>
  <si>
    <t>Srinivas Tse</t>
  </si>
  <si>
    <t>E300000</t>
  </si>
  <si>
    <t>Srinivas Tran</t>
  </si>
  <si>
    <t>E300001</t>
  </si>
  <si>
    <t>Stacy Tippett</t>
  </si>
  <si>
    <t>E300002</t>
  </si>
  <si>
    <t>Stacy Tavakoli</t>
  </si>
  <si>
    <t>E300003</t>
  </si>
  <si>
    <t>Stacy Swan</t>
  </si>
  <si>
    <t>E300004</t>
  </si>
  <si>
    <t>Steffen Streight</t>
  </si>
  <si>
    <t>E300005</t>
  </si>
  <si>
    <t>Steffen Stark</t>
  </si>
  <si>
    <t>E300006</t>
  </si>
  <si>
    <t>Steffen Song</t>
  </si>
  <si>
    <t>E300007</t>
  </si>
  <si>
    <t>Steffen Simpson</t>
  </si>
  <si>
    <t>E300008</t>
  </si>
  <si>
    <t>Steffen Sharma</t>
  </si>
  <si>
    <t>E300009</t>
  </si>
  <si>
    <t>Steffen Sequeira</t>
  </si>
  <si>
    <t>E300010</t>
  </si>
  <si>
    <t>Stephan Schurman</t>
  </si>
  <si>
    <t>E300011</t>
  </si>
  <si>
    <t>Stephan Schall</t>
  </si>
  <si>
    <t>E300012</t>
  </si>
  <si>
    <t>Stephan Roy</t>
  </si>
  <si>
    <t>E300013</t>
  </si>
  <si>
    <t>Stephan Riboud</t>
  </si>
  <si>
    <t>E300014</t>
  </si>
  <si>
    <t>Stephan Rastogi</t>
  </si>
  <si>
    <t>E300015</t>
  </si>
  <si>
    <t>Stephan Ramakrishnan</t>
  </si>
  <si>
    <t>E300016</t>
  </si>
  <si>
    <t>Stephane Polo</t>
  </si>
  <si>
    <t>E300017</t>
  </si>
  <si>
    <t>Stephane Peters</t>
  </si>
  <si>
    <t>E300018</t>
  </si>
  <si>
    <t>Stephane Paul</t>
  </si>
  <si>
    <t>E300019</t>
  </si>
  <si>
    <t>Stephane Pang</t>
  </si>
  <si>
    <t>E300020</t>
  </si>
  <si>
    <t>Stephane Ocariza</t>
  </si>
  <si>
    <t>E300021</t>
  </si>
  <si>
    <t>Stephane Nguyen</t>
  </si>
  <si>
    <t>E300022</t>
  </si>
  <si>
    <t>Stephanie Narula</t>
  </si>
  <si>
    <t>E300023</t>
  </si>
  <si>
    <t>Stephanie Murray</t>
  </si>
  <si>
    <t>E300024</t>
  </si>
  <si>
    <t>Stephanie Mooney</t>
  </si>
  <si>
    <t>E300025</t>
  </si>
  <si>
    <t>Steve Meyer</t>
  </si>
  <si>
    <t>E300026</t>
  </si>
  <si>
    <t>Steve McCamman</t>
  </si>
  <si>
    <t>E300027</t>
  </si>
  <si>
    <t>Steve Mark</t>
  </si>
  <si>
    <t>E300028</t>
  </si>
  <si>
    <t>Steven Mak</t>
  </si>
  <si>
    <t>E300029</t>
  </si>
  <si>
    <t>Steven Lu</t>
  </si>
  <si>
    <t>E300030</t>
  </si>
  <si>
    <t>Steven Liu</t>
  </si>
  <si>
    <t>E300031</t>
  </si>
  <si>
    <t>Steven Lim</t>
  </si>
  <si>
    <t>E300032</t>
  </si>
  <si>
    <t>Steven Li</t>
  </si>
  <si>
    <t>E300033</t>
  </si>
  <si>
    <t>Steven Leuschner</t>
  </si>
  <si>
    <t>E300034</t>
  </si>
  <si>
    <t>Storm Lauzon</t>
  </si>
  <si>
    <t>E300035</t>
  </si>
  <si>
    <t>Storm Lam</t>
  </si>
  <si>
    <t>E300036</t>
  </si>
  <si>
    <t>Storm Kwiatkowski</t>
  </si>
  <si>
    <t>E300037</t>
  </si>
  <si>
    <t>Subir Krotova</t>
  </si>
  <si>
    <t>E300038</t>
  </si>
  <si>
    <t>Subir Kong</t>
  </si>
  <si>
    <t>E300039</t>
  </si>
  <si>
    <t>Subir Kim</t>
  </si>
  <si>
    <t>E300040</t>
  </si>
  <si>
    <t>Sujan Kerr</t>
  </si>
  <si>
    <t>E300041</t>
  </si>
  <si>
    <t>Sujan Kashyap</t>
  </si>
  <si>
    <t>E300042</t>
  </si>
  <si>
    <t>Sujan Kam</t>
  </si>
  <si>
    <t>E300043</t>
  </si>
  <si>
    <t>Sukumar Judge</t>
  </si>
  <si>
    <t>E300044</t>
  </si>
  <si>
    <t>Sukumar Jarrar</t>
  </si>
  <si>
    <t>E300045</t>
  </si>
  <si>
    <t>Sukumar Jahr</t>
  </si>
  <si>
    <t>E300046</t>
  </si>
  <si>
    <t>Sumedha Imano</t>
  </si>
  <si>
    <t>E300047</t>
  </si>
  <si>
    <t>Sumedha Huang</t>
  </si>
  <si>
    <t>E300048</t>
  </si>
  <si>
    <t>Sumedha Hsu</t>
  </si>
  <si>
    <t>E300049</t>
  </si>
  <si>
    <t>Sung Higgins</t>
  </si>
  <si>
    <t>E300050</t>
  </si>
  <si>
    <t>Sung Hegde</t>
  </si>
  <si>
    <t>E300051</t>
  </si>
  <si>
    <t>Sung Handel</t>
  </si>
  <si>
    <t>E300052</t>
  </si>
  <si>
    <t>Sushma Hagedorn</t>
  </si>
  <si>
    <t>E300053</t>
  </si>
  <si>
    <t>Sushma Gu</t>
  </si>
  <si>
    <t>E300054</t>
  </si>
  <si>
    <t>Sushma Gowsell</t>
  </si>
  <si>
    <t>E300055</t>
  </si>
  <si>
    <t>Sylvain Goldstrom</t>
  </si>
  <si>
    <t>E300056</t>
  </si>
  <si>
    <t>Sylvain Ge</t>
  </si>
  <si>
    <t>E300057</t>
  </si>
  <si>
    <t>Sylvain Fung</t>
  </si>
  <si>
    <t>E300058</t>
  </si>
  <si>
    <t>Tao Fischer</t>
  </si>
  <si>
    <t>E300059</t>
  </si>
  <si>
    <t>Tao Fei</t>
  </si>
  <si>
    <t>E300060</t>
  </si>
  <si>
    <t>Tao Ekeland</t>
  </si>
  <si>
    <t>E300061</t>
  </si>
  <si>
    <t>Tejbir Dyck</t>
  </si>
  <si>
    <t>E300062</t>
  </si>
  <si>
    <t>Tejbir Djupstrom</t>
  </si>
  <si>
    <t>E300063</t>
  </si>
  <si>
    <t>Tejbir Diehl</t>
  </si>
  <si>
    <t>E300064</t>
  </si>
  <si>
    <t>Teresa Demehri</t>
  </si>
  <si>
    <t>E300065</t>
  </si>
  <si>
    <t>Teresa Das</t>
  </si>
  <si>
    <t>E300066</t>
  </si>
  <si>
    <t>Teresa Crumb</t>
  </si>
  <si>
    <t>E300067</t>
  </si>
  <si>
    <t>Terry Christ</t>
  </si>
  <si>
    <t>E300068</t>
  </si>
  <si>
    <t>Terry Choi</t>
  </si>
  <si>
    <t>E300069</t>
  </si>
  <si>
    <t>Terry Chen</t>
  </si>
  <si>
    <t>E300070</t>
  </si>
  <si>
    <t>Thanh Chen</t>
  </si>
  <si>
    <t>E300071</t>
  </si>
  <si>
    <t>Thanh Chapman</t>
  </si>
  <si>
    <t>E300072</t>
  </si>
  <si>
    <t>Thanh Chabert</t>
  </si>
  <si>
    <t>E300073</t>
  </si>
  <si>
    <t>Thea Camoras</t>
  </si>
  <si>
    <t>E300074</t>
  </si>
  <si>
    <t>Thea Bundschuh</t>
  </si>
  <si>
    <t>E300075</t>
  </si>
  <si>
    <t>Thea Bremerich</t>
  </si>
  <si>
    <t>E300076</t>
  </si>
  <si>
    <t>Theresa Bigonnet</t>
  </si>
  <si>
    <t>E300077</t>
  </si>
  <si>
    <t>Theresa Becker</t>
  </si>
  <si>
    <t>E300078</t>
  </si>
  <si>
    <t>Theresa Bao</t>
  </si>
  <si>
    <t>E300079</t>
  </si>
  <si>
    <t>Thierry Augustin</t>
  </si>
  <si>
    <t>E300080</t>
  </si>
  <si>
    <t>Thierry Anugu</t>
  </si>
  <si>
    <t>E300081</t>
  </si>
  <si>
    <t>Thierry An</t>
  </si>
  <si>
    <t>E300082</t>
  </si>
  <si>
    <t>Thierry Aghabeigi</t>
  </si>
  <si>
    <t>E300083</t>
  </si>
  <si>
    <t>Thierry Zheng</t>
  </si>
  <si>
    <t>E300084</t>
  </si>
  <si>
    <t>Thierry Zhang</t>
  </si>
  <si>
    <t>E300085</t>
  </si>
  <si>
    <t>Tianbin Zarud</t>
  </si>
  <si>
    <t>E300086</t>
  </si>
  <si>
    <t>Tianbin Ye</t>
  </si>
  <si>
    <t>E300087</t>
  </si>
  <si>
    <t>Tianbin Yang</t>
  </si>
  <si>
    <t>E300088</t>
  </si>
  <si>
    <t>Tianyuan Xu</t>
  </si>
  <si>
    <t>E300089</t>
  </si>
  <si>
    <t>Tianyuan Wong</t>
  </si>
  <si>
    <t>E300090</t>
  </si>
  <si>
    <t>Tianyuan Witzel</t>
  </si>
  <si>
    <t>E300091</t>
  </si>
  <si>
    <t>Tiffany Weber</t>
  </si>
  <si>
    <t>E300092</t>
  </si>
  <si>
    <t>Tiffany Wang</t>
  </si>
  <si>
    <t>E300093</t>
  </si>
  <si>
    <t>Tiffany Von Rekowsky</t>
  </si>
  <si>
    <t>E300094</t>
  </si>
  <si>
    <t>Tim Vega</t>
  </si>
  <si>
    <t>E300095</t>
  </si>
  <si>
    <t>Tim Tran</t>
  </si>
  <si>
    <t>E300096</t>
  </si>
  <si>
    <t>Tim Tippett</t>
  </si>
  <si>
    <t>E300097</t>
  </si>
  <si>
    <t>Timothy Tavakoli</t>
  </si>
  <si>
    <t>E300098</t>
  </si>
  <si>
    <t>Timothy Strizzi</t>
  </si>
  <si>
    <t>E300099</t>
  </si>
  <si>
    <t>Timothy Stark</t>
  </si>
  <si>
    <t>E300100</t>
  </si>
  <si>
    <t>Tina Song</t>
  </si>
  <si>
    <t>E300137</t>
  </si>
  <si>
    <t>Ty Ghaemi</t>
  </si>
  <si>
    <t>E300138</t>
  </si>
  <si>
    <t>Ty Fung</t>
  </si>
  <si>
    <t>E300139</t>
  </si>
  <si>
    <t>Udo Fischer</t>
  </si>
  <si>
    <t>E300140</t>
  </si>
  <si>
    <t>Udo Ekkel</t>
  </si>
  <si>
    <t>E299667</t>
  </si>
  <si>
    <t>Peter Fung</t>
  </si>
  <si>
    <t>M296403</t>
  </si>
  <si>
    <t>Marinna Kranig</t>
  </si>
  <si>
    <t>Seach Employee Personal Data</t>
  </si>
  <si>
    <t>Employee ID</t>
  </si>
  <si>
    <t>Warning</t>
  </si>
  <si>
    <t>Name</t>
  </si>
  <si>
    <t>Departement</t>
  </si>
  <si>
    <t>Office Women</t>
  </si>
  <si>
    <t>Office Men</t>
  </si>
  <si>
    <t>Pic</t>
  </si>
  <si>
    <t>Gender</t>
  </si>
  <si>
    <t>Desc</t>
  </si>
  <si>
    <t>EmployeeID</t>
  </si>
  <si>
    <t>Location</t>
  </si>
  <si>
    <t>Status</t>
  </si>
  <si>
    <t>Hire Date</t>
  </si>
  <si>
    <t>Tenure</t>
  </si>
  <si>
    <t>Exit Date</t>
  </si>
  <si>
    <t>Exit Type</t>
  </si>
  <si>
    <t>Exit Reason</t>
  </si>
  <si>
    <t>Marital Status</t>
  </si>
  <si>
    <t>Personal Data</t>
  </si>
  <si>
    <t>Job</t>
  </si>
  <si>
    <t>Salary</t>
  </si>
  <si>
    <t>Performance</t>
  </si>
  <si>
    <t>Future Leader</t>
  </si>
  <si>
    <t>Ethnicity</t>
  </si>
  <si>
    <t>EMPLOYEE_ID</t>
  </si>
  <si>
    <t>Worklife Balance</t>
  </si>
  <si>
    <t>Early Retirement</t>
  </si>
  <si>
    <t>Personal Reason</t>
  </si>
  <si>
    <t>Career Development</t>
  </si>
  <si>
    <t>Office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</si>
</sst>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1" formatCode="_-* #,##0_-;\-* #,##0_-;_-* &quot;-&quot;_-;_-@_-"/>
    <numFmt numFmtId="43" formatCode="_-* #,##0.00_-;\-* #,##0.00_-;_-* &quot;-&quot;??_-;_-@_-"/>
    <numFmt numFmtId="164" formatCode="0.0%"/>
    <numFmt numFmtId="165" formatCode="_-* #,##0_-;\-* #,##0_-;_-* &quot;-&quot;??_-;_-@_-"/>
    <numFmt numFmtId="166" formatCode="_-[$$-409]* #,##0.00_ ;_-[$$-409]* \-#,##0.00\ ;_-[$$-409]* &quot;-&quot;??_ ;_-@_ "/>
    <numFmt numFmtId="169" formatCode="[$-13809]d\ mmm\ yyyy;@"/>
  </numFmts>
  <fonts count="7" x14ac:knownFonts="1">
    <font>
      <sz val="11"/>
      <color theme="1"/>
      <name val="Aptos Narrow"/>
      <family val="2"/>
      <scheme val="minor"/>
    </font>
    <font>
      <b/>
      <sz val="11"/>
      <color theme="1"/>
      <name val="Aptos Narrow"/>
      <family val="2"/>
      <scheme val="minor"/>
    </font>
    <font>
      <sz val="11"/>
      <color theme="1"/>
      <name val="Aptos Narrow"/>
      <family val="2"/>
      <scheme val="minor"/>
    </font>
    <font>
      <b/>
      <sz val="11"/>
      <color theme="0"/>
      <name val="Aptos Narrow"/>
      <family val="2"/>
      <scheme val="minor"/>
    </font>
    <font>
      <b/>
      <sz val="14"/>
      <color theme="1"/>
      <name val="Aptos Narrow"/>
      <family val="2"/>
      <scheme val="minor"/>
    </font>
    <font>
      <b/>
      <sz val="16"/>
      <color theme="1"/>
      <name val="Aptos Narrow"/>
      <family val="2"/>
      <scheme val="minor"/>
    </font>
    <font>
      <b/>
      <sz val="18"/>
      <color theme="1"/>
      <name val="Aptos Narrow"/>
      <family val="2"/>
      <scheme val="minor"/>
    </font>
  </fonts>
  <fills count="5">
    <fill>
      <patternFill patternType="none"/>
    </fill>
    <fill>
      <patternFill patternType="gray125"/>
    </fill>
    <fill>
      <patternFill patternType="solid">
        <fgColor rgb="FFDB1F48"/>
        <bgColor indexed="64"/>
      </patternFill>
    </fill>
    <fill>
      <patternFill patternType="solid">
        <fgColor rgb="FF004369"/>
        <bgColor indexed="64"/>
      </patternFill>
    </fill>
    <fill>
      <patternFill patternType="solid">
        <fgColor rgb="FF01949A"/>
        <bgColor indexed="64"/>
      </patternFill>
    </fill>
  </fills>
  <borders count="26">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medium">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79">
    <xf numFmtId="0" fontId="0" fillId="0" borderId="0" xfId="0"/>
    <xf numFmtId="0" fontId="0" fillId="0" borderId="0" xfId="0" pivotButton="1"/>
    <xf numFmtId="0" fontId="0" fillId="0" borderId="0" xfId="0" applyAlignment="1">
      <alignment horizontal="left"/>
    </xf>
    <xf numFmtId="41" fontId="0" fillId="0" borderId="0" xfId="0" applyNumberFormat="1"/>
    <xf numFmtId="0" fontId="1" fillId="0" borderId="0" xfId="0" applyFont="1"/>
    <xf numFmtId="0" fontId="0" fillId="0" borderId="0" xfId="0" quotePrefix="1"/>
    <xf numFmtId="164" fontId="0" fillId="0" borderId="0" xfId="0" applyNumberFormat="1"/>
    <xf numFmtId="9" fontId="0" fillId="0" borderId="0" xfId="0" applyNumberFormat="1"/>
    <xf numFmtId="9" fontId="0" fillId="0" borderId="0" xfId="2" applyFont="1"/>
    <xf numFmtId="165" fontId="0" fillId="0" borderId="0" xfId="1" applyNumberFormat="1" applyFont="1"/>
    <xf numFmtId="43" fontId="0" fillId="0" borderId="0" xfId="0" applyNumberFormat="1"/>
    <xf numFmtId="10" fontId="0" fillId="0" borderId="0" xfId="0" applyNumberFormat="1"/>
    <xf numFmtId="43" fontId="0" fillId="0" borderId="0" xfId="1" applyFont="1"/>
    <xf numFmtId="0" fontId="0" fillId="0" borderId="0" xfId="0" applyNumberFormat="1"/>
    <xf numFmtId="0" fontId="0" fillId="0" borderId="0" xfId="0" applyAlignment="1">
      <alignment vertical="center"/>
    </xf>
    <xf numFmtId="0" fontId="1" fillId="0" borderId="0" xfId="0" applyFont="1" applyFill="1" applyBorder="1" applyAlignment="1">
      <alignment vertical="center"/>
    </xf>
    <xf numFmtId="0" fontId="1" fillId="0" borderId="0" xfId="0" applyFont="1" applyAlignment="1">
      <alignment vertical="center"/>
    </xf>
    <xf numFmtId="0" fontId="0" fillId="0" borderId="0" xfId="0" quotePrefix="1" applyAlignment="1">
      <alignment vertical="center"/>
    </xf>
    <xf numFmtId="166" fontId="0" fillId="0" borderId="0" xfId="0" applyNumberFormat="1"/>
    <xf numFmtId="0" fontId="1" fillId="0" borderId="14" xfId="0" applyFont="1" applyBorder="1" applyAlignment="1" applyProtection="1">
      <alignment vertical="center"/>
      <protection locked="0"/>
    </xf>
    <xf numFmtId="0" fontId="0" fillId="0" borderId="15" xfId="0" applyBorder="1" applyAlignment="1" applyProtection="1">
      <alignment horizontal="left" vertical="center" indent="1"/>
      <protection locked="0"/>
    </xf>
    <xf numFmtId="0" fontId="1" fillId="0" borderId="14" xfId="0" applyFont="1" applyFill="1" applyBorder="1" applyAlignment="1" applyProtection="1">
      <alignment vertical="center"/>
      <protection locked="0"/>
    </xf>
    <xf numFmtId="0" fontId="1" fillId="0" borderId="20" xfId="0" applyFont="1" applyFill="1" applyBorder="1" applyAlignment="1" applyProtection="1">
      <alignment vertical="center"/>
      <protection locked="0"/>
    </xf>
    <xf numFmtId="0" fontId="1" fillId="0" borderId="16" xfId="0" applyFont="1" applyBorder="1" applyAlignment="1" applyProtection="1">
      <alignment vertical="center"/>
      <protection locked="0"/>
    </xf>
    <xf numFmtId="0" fontId="0" fillId="0" borderId="17" xfId="0" applyBorder="1" applyAlignment="1" applyProtection="1">
      <alignment horizontal="left" vertical="center" indent="1"/>
      <protection locked="0"/>
    </xf>
    <xf numFmtId="0" fontId="0" fillId="0" borderId="7" xfId="0" applyFill="1" applyBorder="1" applyAlignment="1" applyProtection="1">
      <alignment vertical="center"/>
      <protection hidden="1"/>
    </xf>
    <xf numFmtId="0" fontId="0" fillId="0" borderId="2" xfId="0" applyFill="1" applyBorder="1" applyAlignment="1" applyProtection="1">
      <alignment vertical="center"/>
      <protection hidden="1"/>
    </xf>
    <xf numFmtId="0" fontId="0" fillId="0" borderId="0" xfId="0" applyFill="1" applyBorder="1" applyAlignment="1" applyProtection="1">
      <alignment vertical="center"/>
      <protection hidden="1"/>
    </xf>
    <xf numFmtId="0" fontId="0" fillId="0" borderId="4" xfId="0" applyFill="1" applyBorder="1" applyAlignment="1" applyProtection="1">
      <alignment vertical="center"/>
      <protection hidden="1"/>
    </xf>
    <xf numFmtId="0" fontId="0" fillId="0" borderId="0" xfId="0" applyFill="1" applyBorder="1" applyAlignment="1" applyProtection="1">
      <alignment horizontal="center"/>
      <protection hidden="1"/>
    </xf>
    <xf numFmtId="0" fontId="3" fillId="4" borderId="12" xfId="0" applyFont="1" applyFill="1" applyBorder="1" applyAlignment="1" applyProtection="1">
      <alignment horizontal="center" vertical="center"/>
      <protection hidden="1"/>
    </xf>
    <xf numFmtId="0" fontId="3" fillId="4" borderId="18" xfId="0" applyFont="1" applyFill="1" applyBorder="1" applyAlignment="1" applyProtection="1">
      <alignment horizontal="center" vertical="center"/>
      <protection hidden="1"/>
    </xf>
    <xf numFmtId="0" fontId="3" fillId="4" borderId="13" xfId="0" applyFont="1" applyFill="1" applyBorder="1" applyAlignment="1" applyProtection="1">
      <alignment horizontal="center" vertical="center"/>
      <protection hidden="1"/>
    </xf>
    <xf numFmtId="0" fontId="1" fillId="0" borderId="14" xfId="0" applyFont="1" applyFill="1" applyBorder="1" applyAlignment="1" applyProtection="1">
      <alignment vertical="center"/>
      <protection hidden="1"/>
    </xf>
    <xf numFmtId="0" fontId="0" fillId="0" borderId="8" xfId="0" quotePrefix="1" applyFill="1" applyBorder="1" applyAlignment="1" applyProtection="1">
      <alignment horizontal="left" vertical="center" indent="1"/>
      <protection hidden="1"/>
    </xf>
    <xf numFmtId="0" fontId="0" fillId="0" borderId="15" xfId="0" applyFill="1" applyBorder="1" applyAlignment="1" applyProtection="1">
      <alignment horizontal="left" vertical="center" indent="1"/>
      <protection hidden="1"/>
    </xf>
    <xf numFmtId="0" fontId="0" fillId="0" borderId="8" xfId="0" applyFill="1" applyBorder="1" applyAlignment="1" applyProtection="1">
      <alignment horizontal="left" vertical="center" indent="1"/>
      <protection hidden="1"/>
    </xf>
    <xf numFmtId="0" fontId="0" fillId="0" borderId="21" xfId="0" applyFill="1" applyBorder="1" applyAlignment="1" applyProtection="1">
      <alignment horizontal="left" vertical="center" indent="1"/>
      <protection hidden="1"/>
    </xf>
    <xf numFmtId="0" fontId="0" fillId="0" borderId="22" xfId="0" applyFill="1" applyBorder="1" applyAlignment="1" applyProtection="1">
      <alignment horizontal="left" vertical="center" indent="1"/>
      <protection hidden="1"/>
    </xf>
    <xf numFmtId="0" fontId="1" fillId="0" borderId="16" xfId="0" applyFont="1" applyFill="1" applyBorder="1" applyAlignment="1" applyProtection="1">
      <alignment vertical="center"/>
      <protection hidden="1"/>
    </xf>
    <xf numFmtId="0" fontId="0" fillId="0" borderId="19" xfId="0" applyFill="1" applyBorder="1" applyAlignment="1" applyProtection="1">
      <alignment horizontal="left" vertical="center" indent="1"/>
      <protection hidden="1"/>
    </xf>
    <xf numFmtId="0" fontId="0" fillId="0" borderId="17" xfId="0" applyFill="1" applyBorder="1" applyAlignment="1" applyProtection="1">
      <alignment horizontal="left" vertical="center" indent="1"/>
      <protection hidden="1"/>
    </xf>
    <xf numFmtId="0" fontId="0" fillId="0" borderId="24" xfId="0" applyFill="1" applyBorder="1" applyAlignment="1" applyProtection="1">
      <alignment horizontal="left" vertical="center" indent="1"/>
      <protection hidden="1"/>
    </xf>
    <xf numFmtId="0" fontId="1" fillId="0" borderId="23" xfId="0" applyFont="1" applyFill="1" applyBorder="1" applyAlignment="1" applyProtection="1">
      <alignment vertical="center"/>
      <protection hidden="1"/>
    </xf>
    <xf numFmtId="166" fontId="0" fillId="0" borderId="21" xfId="0" applyNumberFormat="1" applyFill="1" applyBorder="1" applyAlignment="1" applyProtection="1">
      <alignment horizontal="left" vertical="center" indent="1"/>
      <protection hidden="1"/>
    </xf>
    <xf numFmtId="166" fontId="0" fillId="0" borderId="22" xfId="0" applyNumberFormat="1" applyFill="1" applyBorder="1" applyAlignment="1" applyProtection="1">
      <alignment vertical="center"/>
      <protection hidden="1"/>
    </xf>
    <xf numFmtId="0" fontId="0" fillId="0" borderId="9" xfId="0" applyFill="1" applyBorder="1" applyAlignment="1" applyProtection="1">
      <alignment horizontal="left" vertical="center" indent="1"/>
      <protection hidden="1"/>
    </xf>
    <xf numFmtId="0" fontId="5" fillId="0" borderId="14" xfId="0" applyFont="1" applyFill="1" applyBorder="1" applyAlignment="1" applyProtection="1">
      <alignment horizontal="center" vertical="center" wrapText="1"/>
      <protection hidden="1"/>
    </xf>
    <xf numFmtId="0" fontId="5" fillId="0" borderId="15" xfId="0" applyFont="1" applyFill="1" applyBorder="1" applyAlignment="1" applyProtection="1">
      <alignment horizontal="center" vertical="center" wrapText="1"/>
      <protection hidden="1"/>
    </xf>
    <xf numFmtId="169" fontId="0" fillId="0" borderId="8" xfId="0" applyNumberFormat="1" applyFill="1" applyBorder="1" applyAlignment="1" applyProtection="1">
      <alignment horizontal="left" vertical="center" indent="1"/>
      <protection hidden="1"/>
    </xf>
    <xf numFmtId="169" fontId="0" fillId="0" borderId="15" xfId="0" applyNumberFormat="1" applyFill="1" applyBorder="1" applyAlignment="1" applyProtection="1">
      <alignment horizontal="left" vertical="center" indent="1"/>
      <protection hidden="1"/>
    </xf>
    <xf numFmtId="0" fontId="5" fillId="0" borderId="16" xfId="0" applyFont="1" applyFill="1" applyBorder="1" applyAlignment="1" applyProtection="1">
      <alignment horizontal="center" vertical="center" wrapText="1"/>
      <protection hidden="1"/>
    </xf>
    <xf numFmtId="0" fontId="5" fillId="0" borderId="17" xfId="0" applyFont="1" applyFill="1" applyBorder="1" applyAlignment="1" applyProtection="1">
      <alignment horizontal="center" vertical="center" wrapText="1"/>
      <protection hidden="1"/>
    </xf>
    <xf numFmtId="0" fontId="0" fillId="0" borderId="8" xfId="0" applyNumberFormat="1" applyFill="1" applyBorder="1" applyAlignment="1" applyProtection="1">
      <alignment horizontal="left" vertical="center" indent="1"/>
      <protection hidden="1"/>
    </xf>
    <xf numFmtId="0" fontId="0" fillId="0" borderId="15" xfId="0" applyNumberFormat="1" applyFill="1" applyBorder="1" applyAlignment="1" applyProtection="1">
      <alignment horizontal="left" vertical="center" indent="1"/>
      <protection hidden="1"/>
    </xf>
    <xf numFmtId="0" fontId="6" fillId="0" borderId="14" xfId="0" applyFont="1" applyFill="1" applyBorder="1" applyAlignment="1" applyProtection="1">
      <alignment horizontal="center" vertical="center"/>
      <protection hidden="1"/>
    </xf>
    <xf numFmtId="0" fontId="6" fillId="0" borderId="15" xfId="0" applyFont="1" applyFill="1" applyBorder="1" applyAlignment="1" applyProtection="1">
      <alignment horizontal="center" vertical="center"/>
      <protection hidden="1"/>
    </xf>
    <xf numFmtId="0" fontId="0" fillId="0" borderId="0" xfId="0" applyAlignment="1" applyProtection="1">
      <alignment vertical="center"/>
      <protection hidden="1"/>
    </xf>
    <xf numFmtId="0" fontId="6" fillId="0" borderId="16" xfId="0" applyFont="1" applyFill="1" applyBorder="1" applyAlignment="1" applyProtection="1">
      <alignment horizontal="center" vertical="center"/>
      <protection hidden="1"/>
    </xf>
    <xf numFmtId="0" fontId="6" fillId="0" borderId="17" xfId="0" applyFont="1" applyFill="1" applyBorder="1" applyAlignment="1" applyProtection="1">
      <alignment horizontal="center" vertical="center"/>
      <protection hidden="1"/>
    </xf>
    <xf numFmtId="0" fontId="0" fillId="0" borderId="25" xfId="0" applyFill="1" applyBorder="1" applyAlignment="1" applyProtection="1">
      <alignment vertical="center"/>
      <protection hidden="1"/>
    </xf>
    <xf numFmtId="0" fontId="0" fillId="0" borderId="6" xfId="0" applyFill="1" applyBorder="1" applyAlignment="1" applyProtection="1">
      <alignment vertical="center"/>
      <protection hidden="1"/>
    </xf>
    <xf numFmtId="0" fontId="0" fillId="0" borderId="1" xfId="0" applyFill="1" applyBorder="1" applyAlignment="1" applyProtection="1">
      <alignment vertical="center"/>
      <protection hidden="1"/>
    </xf>
    <xf numFmtId="0" fontId="0" fillId="0" borderId="0" xfId="0" applyFill="1" applyAlignment="1" applyProtection="1">
      <alignment vertical="center"/>
      <protection hidden="1"/>
    </xf>
    <xf numFmtId="0" fontId="0" fillId="0" borderId="3" xfId="0" applyBorder="1" applyAlignment="1" applyProtection="1">
      <alignment vertical="center"/>
      <protection hidden="1"/>
    </xf>
    <xf numFmtId="0" fontId="0" fillId="0" borderId="0" xfId="0" applyBorder="1" applyAlignment="1" applyProtection="1">
      <alignment vertical="center"/>
      <protection hidden="1"/>
    </xf>
    <xf numFmtId="0" fontId="3" fillId="3" borderId="12" xfId="0" applyFont="1" applyFill="1" applyBorder="1" applyAlignment="1" applyProtection="1">
      <alignment horizontal="center" vertical="center"/>
      <protection hidden="1"/>
    </xf>
    <xf numFmtId="0" fontId="3" fillId="3" borderId="13" xfId="0" applyFont="1" applyFill="1" applyBorder="1" applyAlignment="1" applyProtection="1">
      <alignment horizontal="center" vertical="center"/>
      <protection hidden="1"/>
    </xf>
    <xf numFmtId="0" fontId="3" fillId="2" borderId="10" xfId="0" applyFont="1" applyFill="1" applyBorder="1" applyAlignment="1" applyProtection="1">
      <alignment horizontal="center" vertical="center"/>
      <protection hidden="1"/>
    </xf>
    <xf numFmtId="0" fontId="3" fillId="2" borderId="11" xfId="0" applyFont="1" applyFill="1" applyBorder="1" applyAlignment="1" applyProtection="1">
      <alignment horizontal="center" vertical="center"/>
      <protection hidden="1"/>
    </xf>
    <xf numFmtId="0" fontId="4" fillId="0" borderId="1" xfId="0" applyFont="1" applyFill="1" applyBorder="1" applyAlignment="1" applyProtection="1">
      <alignment horizontal="center" vertical="center" wrapText="1"/>
      <protection hidden="1"/>
    </xf>
    <xf numFmtId="0" fontId="4" fillId="0" borderId="2" xfId="0" applyFont="1" applyFill="1" applyBorder="1" applyAlignment="1" applyProtection="1">
      <alignment horizontal="center" vertical="center" wrapText="1"/>
      <protection hidden="1"/>
    </xf>
    <xf numFmtId="0" fontId="4" fillId="0" borderId="3" xfId="0" applyFont="1" applyFill="1" applyBorder="1" applyAlignment="1" applyProtection="1">
      <alignment horizontal="center" vertical="center" wrapText="1"/>
      <protection hidden="1"/>
    </xf>
    <xf numFmtId="0" fontId="4" fillId="0" borderId="4" xfId="0" applyFont="1" applyFill="1" applyBorder="1" applyAlignment="1" applyProtection="1">
      <alignment horizontal="center" vertical="center" wrapText="1"/>
      <protection hidden="1"/>
    </xf>
    <xf numFmtId="0" fontId="4" fillId="0" borderId="5" xfId="0" applyFont="1" applyFill="1" applyBorder="1" applyAlignment="1" applyProtection="1">
      <alignment horizontal="center" vertical="center" wrapText="1"/>
      <protection hidden="1"/>
    </xf>
    <xf numFmtId="0" fontId="4" fillId="0" borderId="6" xfId="0" applyFont="1" applyFill="1" applyBorder="1" applyAlignment="1" applyProtection="1">
      <alignment horizontal="center" vertical="center" wrapText="1"/>
      <protection hidden="1"/>
    </xf>
    <xf numFmtId="0" fontId="0" fillId="0" borderId="3" xfId="0" applyFill="1" applyBorder="1" applyAlignment="1" applyProtection="1">
      <alignment vertical="center"/>
      <protection hidden="1"/>
    </xf>
    <xf numFmtId="0" fontId="0" fillId="0" borderId="5" xfId="0" applyBorder="1" applyAlignment="1" applyProtection="1">
      <alignment vertical="center"/>
      <protection hidden="1"/>
    </xf>
    <xf numFmtId="0" fontId="0" fillId="0" borderId="25" xfId="0" applyBorder="1" applyAlignment="1" applyProtection="1">
      <alignment vertical="center"/>
      <protection hidden="1"/>
    </xf>
  </cellXfs>
  <cellStyles count="3">
    <cellStyle name="Comma" xfId="1" builtinId="3"/>
    <cellStyle name="Normal" xfId="0" builtinId="0"/>
    <cellStyle name="Percent" xfId="2" builtinId="5"/>
  </cellStyles>
  <dxfs count="28">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color theme="1"/>
      </font>
      <border>
        <bottom style="thick">
          <color theme="4"/>
        </bottom>
        <vertical/>
        <horizontal/>
      </border>
    </dxf>
    <dxf>
      <font>
        <color theme="1"/>
      </font>
      <border>
        <left/>
        <right/>
        <top/>
        <bottom/>
        <vertical/>
        <horizontal/>
      </border>
    </dxf>
  </dxfs>
  <tableStyles count="1" defaultTableStyle="TableStyleMedium2" defaultPivotStyle="PivotStyleLight16">
    <tableStyle name="SlicerStyleDark1 2 2" pivot="0" table="0" count="10" xr9:uid="{DEFBC0EA-647F-479A-A533-49DAB8BE5ABA}">
      <tableStyleElement type="wholeTable" dxfId="27"/>
      <tableStyleElement type="headerRow" dxfId="26"/>
    </tableStyle>
  </tableStyles>
  <colors>
    <mruColors>
      <color rgb="FF01949A"/>
      <color rgb="FFE5DDC8"/>
      <color rgb="FF004369"/>
      <color rgb="FFDB1F4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1949A"/>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sz val="9"/>
            <color theme="0"/>
          </font>
          <fill>
            <patternFill patternType="solid">
              <fgColor theme="4"/>
              <bgColor rgb="FF004369"/>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sz val="9"/>
            <color rgb="FF000000"/>
          </font>
          <fill>
            <patternFill patternType="solid">
              <fgColor rgb="FFC0C0C0"/>
              <bgColor rgb="FFE5DDC8"/>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microsoft.com/office/2007/relationships/slicerCache" Target="slicerCaches/slicerCache6.xml"/><Relationship Id="rId39" Type="http://schemas.microsoft.com/office/2017/06/relationships/rdRichValue" Target="richData/rdrichvalue.xml"/><Relationship Id="rId21" Type="http://schemas.microsoft.com/office/2007/relationships/slicerCache" Target="slicerCaches/slicerCache1.xml"/><Relationship Id="rId34" Type="http://schemas.openxmlformats.org/officeDocument/2006/relationships/connections" Target="connections.xml"/><Relationship Id="rId42"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microsoft.com/office/2007/relationships/slicerCache" Target="slicerCaches/slicerCache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eetMetadata" Target="metadata.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haredStrings" Target="sharedStrings.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microsoft.com/office/2007/relationships/slicerCache" Target="slicerCaches/slicerCache1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styles" Target="styles.xml"/><Relationship Id="rId43" Type="http://schemas.openxmlformats.org/officeDocument/2006/relationships/calcChain" Target="calcChain.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5.xml"/><Relationship Id="rId33" Type="http://schemas.openxmlformats.org/officeDocument/2006/relationships/theme" Target="theme/theme1.xml"/><Relationship Id="rId38"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[Employee.xlsx]EAct_Pivot!PivotTable5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rgbClr val="E5DDC8"/>
          </a:solidFill>
          <a:ln w="19050">
            <a:noFill/>
          </a:ln>
          <a:effectLst/>
        </c:spPr>
      </c:pivotFmt>
      <c:pivotFmt>
        <c:idx val="29"/>
        <c:spPr>
          <a:solidFill>
            <a:srgbClr val="01949A"/>
          </a:solidFill>
          <a:ln w="19050">
            <a:solidFill>
              <a:schemeClr val="lt1"/>
            </a:solidFill>
          </a:ln>
          <a:effectLst/>
        </c:spPr>
      </c:pivotFmt>
      <c:pivotFmt>
        <c:idx val="30"/>
        <c:spPr>
          <a:solidFill>
            <a:srgbClr val="004369"/>
          </a:solidFill>
          <a:ln w="19050">
            <a:solidFill>
              <a:schemeClr val="lt1"/>
            </a:solidFill>
          </a:ln>
          <a:effectLst/>
        </c:spPr>
      </c:pivotFmt>
    </c:pivotFmts>
    <c:plotArea>
      <c:layout/>
      <c:doughnutChart>
        <c:varyColors val="1"/>
        <c:ser>
          <c:idx val="0"/>
          <c:order val="0"/>
          <c:tx>
            <c:strRef>
              <c:f>EAct_Pivot!$P$1</c:f>
              <c:strCache>
                <c:ptCount val="1"/>
                <c:pt idx="0">
                  <c:v>Total</c:v>
                </c:pt>
              </c:strCache>
            </c:strRef>
          </c:tx>
          <c:dPt>
            <c:idx val="0"/>
            <c:bubble3D val="0"/>
            <c:spPr>
              <a:solidFill>
                <a:srgbClr val="E5DDC8"/>
              </a:solidFill>
              <a:ln w="19050">
                <a:noFill/>
              </a:ln>
              <a:effectLst/>
            </c:spPr>
            <c:extLst>
              <c:ext xmlns:c16="http://schemas.microsoft.com/office/drawing/2014/chart" uri="{C3380CC4-5D6E-409C-BE32-E72D297353CC}">
                <c16:uniqueId val="{00000001-B312-467D-A3C4-62A582664A5E}"/>
              </c:ext>
            </c:extLst>
          </c:dPt>
          <c:dPt>
            <c:idx val="1"/>
            <c:bubble3D val="0"/>
            <c:spPr>
              <a:solidFill>
                <a:srgbClr val="01949A"/>
              </a:solidFill>
              <a:ln w="19050">
                <a:solidFill>
                  <a:schemeClr val="lt1"/>
                </a:solidFill>
              </a:ln>
              <a:effectLst/>
            </c:spPr>
            <c:extLst>
              <c:ext xmlns:c16="http://schemas.microsoft.com/office/drawing/2014/chart" uri="{C3380CC4-5D6E-409C-BE32-E72D297353CC}">
                <c16:uniqueId val="{00000003-B312-467D-A3C4-62A582664A5E}"/>
              </c:ext>
            </c:extLst>
          </c:dPt>
          <c:dPt>
            <c:idx val="2"/>
            <c:bubble3D val="0"/>
            <c:spPr>
              <a:solidFill>
                <a:srgbClr val="004369"/>
              </a:solidFill>
              <a:ln w="19050">
                <a:solidFill>
                  <a:schemeClr val="lt1"/>
                </a:solidFill>
              </a:ln>
              <a:effectLst/>
            </c:spPr>
            <c:extLst>
              <c:ext xmlns:c16="http://schemas.microsoft.com/office/drawing/2014/chart" uri="{C3380CC4-5D6E-409C-BE32-E72D297353CC}">
                <c16:uniqueId val="{00000005-B312-467D-A3C4-62A582664A5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312-467D-A3C4-62A582664A5E}"/>
              </c:ext>
            </c:extLst>
          </c:dPt>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EAct_Pivot!$O$2:$O$5</c:f>
              <c:strCache>
                <c:ptCount val="3"/>
                <c:pt idx="0">
                  <c:v>ACME Western EU SE</c:v>
                </c:pt>
                <c:pt idx="1">
                  <c:v>ACME LA Corp.</c:v>
                </c:pt>
                <c:pt idx="2">
                  <c:v>ACME NA Corp.</c:v>
                </c:pt>
              </c:strCache>
            </c:strRef>
          </c:cat>
          <c:val>
            <c:numRef>
              <c:f>EAct_Pivot!$P$2:$P$5</c:f>
              <c:numCache>
                <c:formatCode>0%</c:formatCode>
                <c:ptCount val="3"/>
                <c:pt idx="0">
                  <c:v>0.272027373823781</c:v>
                </c:pt>
                <c:pt idx="1">
                  <c:v>0.28913601368691189</c:v>
                </c:pt>
                <c:pt idx="2">
                  <c:v>0.43883661248930711</c:v>
                </c:pt>
              </c:numCache>
            </c:numRef>
          </c:val>
          <c:extLst>
            <c:ext xmlns:c16="http://schemas.microsoft.com/office/drawing/2014/chart" uri="{C3380CC4-5D6E-409C-BE32-E72D297353CC}">
              <c16:uniqueId val="{00000008-B312-467D-A3C4-62A582664A5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[Employee.xlsx]EAct_Pivot!PivotTable4</c:name>
    <c:fmtId val="24"/>
  </c:pivotSource>
  <c:chart>
    <c:title>
      <c:tx>
        <c:strRef>
          <c:f>EAct_Pivot!$AO$7</c:f>
          <c:strCache>
            <c:ptCount val="1"/>
            <c:pt idx="0">
              <c:v>Age Category</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rgbClr val="004369"/>
          </a:soli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436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1949A"/>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EAct_Pivot!$AO$7</c:f>
              <c:strCache>
                <c:ptCount val="1"/>
                <c:pt idx="0">
                  <c:v>Count of EMPLOYEEID</c:v>
                </c:pt>
              </c:strCache>
            </c:strRef>
          </c:tx>
          <c:spPr>
            <a:noFill/>
            <a:ln>
              <a:noFill/>
            </a:ln>
            <a:effectLst>
              <a:outerShdw blurRad="57150" dist="19050" dir="5400000" algn="ctr" rotWithShape="0">
                <a:srgbClr val="000000">
                  <a:alpha val="63000"/>
                </a:srgbClr>
              </a:outerShdw>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EAct_Pivot!$AO$7</c:f>
              <c:strCache>
                <c:ptCount val="4"/>
                <c:pt idx="0">
                  <c:v>Senior (&gt;45)</c:v>
                </c:pt>
                <c:pt idx="1">
                  <c:v>Middle (33-45)</c:v>
                </c:pt>
                <c:pt idx="2">
                  <c:v>Intermediate (25-32)</c:v>
                </c:pt>
                <c:pt idx="3">
                  <c:v>Early (&lt;25)</c:v>
                </c:pt>
              </c:strCache>
            </c:strRef>
          </c:cat>
          <c:val>
            <c:numRef>
              <c:f>EAct_Pivot!$AO$7</c:f>
              <c:numCache>
                <c:formatCode>0%</c:formatCode>
                <c:ptCount val="4"/>
                <c:pt idx="0">
                  <c:v>0.41146278870829767</c:v>
                </c:pt>
                <c:pt idx="1">
                  <c:v>0.31308810949529514</c:v>
                </c:pt>
                <c:pt idx="2">
                  <c:v>0.2352437981180496</c:v>
                </c:pt>
                <c:pt idx="3">
                  <c:v>4.0205303678357569E-2</c:v>
                </c:pt>
              </c:numCache>
            </c:numRef>
          </c:val>
          <c:extLst>
            <c:ext xmlns:c16="http://schemas.microsoft.com/office/drawing/2014/chart" uri="{C3380CC4-5D6E-409C-BE32-E72D297353CC}">
              <c16:uniqueId val="{00000000-15D5-4C6A-BE88-03E05844543D}"/>
            </c:ext>
          </c:extLst>
        </c:ser>
        <c:ser>
          <c:idx val="1"/>
          <c:order val="1"/>
          <c:tx>
            <c:strRef>
              <c:f>EAct_Pivot!$AO$7</c:f>
              <c:strCache>
                <c:ptCount val="1"/>
                <c:pt idx="0">
                  <c:v>Count of EMPLOYEEID2</c:v>
                </c:pt>
              </c:strCache>
            </c:strRef>
          </c:tx>
          <c:spPr>
            <a:solidFill>
              <a:srgbClr val="01949A"/>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EAct_Pivot!$AO$7</c:f>
              <c:strCache>
                <c:ptCount val="4"/>
                <c:pt idx="0">
                  <c:v>Senior (&gt;45)</c:v>
                </c:pt>
                <c:pt idx="1">
                  <c:v>Middle (33-45)</c:v>
                </c:pt>
                <c:pt idx="2">
                  <c:v>Intermediate (25-32)</c:v>
                </c:pt>
                <c:pt idx="3">
                  <c:v>Early (&lt;25)</c:v>
                </c:pt>
              </c:strCache>
            </c:strRef>
          </c:cat>
          <c:val>
            <c:numRef>
              <c:f>EAct_Pivot!$AO$7</c:f>
              <c:numCache>
                <c:formatCode>_(* #,##0_);_(* \(#,##0\);_(* "-"_);_(@_)</c:formatCode>
                <c:ptCount val="4"/>
                <c:pt idx="0">
                  <c:v>481</c:v>
                </c:pt>
                <c:pt idx="1">
                  <c:v>366</c:v>
                </c:pt>
                <c:pt idx="2">
                  <c:v>275</c:v>
                </c:pt>
                <c:pt idx="3">
                  <c:v>47</c:v>
                </c:pt>
              </c:numCache>
            </c:numRef>
          </c:val>
          <c:extLst>
            <c:ext xmlns:c16="http://schemas.microsoft.com/office/drawing/2014/chart" uri="{C3380CC4-5D6E-409C-BE32-E72D297353CC}">
              <c16:uniqueId val="{00000001-15D5-4C6A-BE88-03E05844543D}"/>
            </c:ext>
          </c:extLst>
        </c:ser>
        <c:dLbls>
          <c:dLblPos val="outEnd"/>
          <c:showLegendKey val="0"/>
          <c:showVal val="1"/>
          <c:showCatName val="0"/>
          <c:showSerName val="0"/>
          <c:showPercent val="0"/>
          <c:showBubbleSize val="0"/>
        </c:dLbls>
        <c:gapWidth val="115"/>
        <c:overlap val="-20"/>
        <c:axId val="58307711"/>
        <c:axId val="58308191"/>
      </c:barChart>
      <c:catAx>
        <c:axId val="5830771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8308191"/>
        <c:crosses val="autoZero"/>
        <c:auto val="1"/>
        <c:lblAlgn val="ctr"/>
        <c:lblOffset val="100"/>
        <c:noMultiLvlLbl val="0"/>
      </c:catAx>
      <c:valAx>
        <c:axId val="5830819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30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[Employee.xlsx]EAct_Pivot!PivotTable2</c:name>
    <c:fmtId val="4"/>
  </c:pivotSource>
  <c:chart>
    <c:title>
      <c:tx>
        <c:strRef>
          <c:f>EAct_Pivot!$AO$5</c:f>
          <c:strCache>
            <c:ptCount val="1"/>
            <c:pt idx="0">
              <c:v>Departement - Division</c:v>
            </c:pt>
          </c:strCache>
        </c:strRef>
      </c:tx>
      <c:overlay val="0"/>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436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EAct_Pivot!$AO$5</c:f>
              <c:strCache>
                <c:ptCount val="1"/>
                <c:pt idx="0">
                  <c:v>Total</c:v>
                </c:pt>
              </c:strCache>
            </c:strRef>
          </c:tx>
          <c:spPr>
            <a:solidFill>
              <a:srgbClr val="004369"/>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EAct_Pivot!$AO$5</c:f>
              <c:strCache>
                <c:ptCount val="10"/>
                <c:pt idx="0">
                  <c:v>Sales</c:v>
                </c:pt>
                <c:pt idx="1">
                  <c:v>Manufacturing </c:v>
                </c:pt>
                <c:pt idx="2">
                  <c:v>Supply Chain</c:v>
                </c:pt>
                <c:pt idx="3">
                  <c:v>Engineering</c:v>
                </c:pt>
                <c:pt idx="4">
                  <c:v>Marketing</c:v>
                </c:pt>
                <c:pt idx="5">
                  <c:v>Finance</c:v>
                </c:pt>
                <c:pt idx="6">
                  <c:v>Corp Dev</c:v>
                </c:pt>
                <c:pt idx="7">
                  <c:v>HR</c:v>
                </c:pt>
                <c:pt idx="8">
                  <c:v>Office of CEO</c:v>
                </c:pt>
                <c:pt idx="9">
                  <c:v>Legal</c:v>
                </c:pt>
              </c:strCache>
            </c:strRef>
          </c:cat>
          <c:val>
            <c:numRef>
              <c:f>EAct_Pivot!$AO$5</c:f>
              <c:numCache>
                <c:formatCode>_(* #,##0_);_(* \(#,##0\);_(* "-"_);_(@_)</c:formatCode>
                <c:ptCount val="10"/>
                <c:pt idx="0">
                  <c:v>476</c:v>
                </c:pt>
                <c:pt idx="1">
                  <c:v>435</c:v>
                </c:pt>
                <c:pt idx="2">
                  <c:v>101</c:v>
                </c:pt>
                <c:pt idx="3">
                  <c:v>49</c:v>
                </c:pt>
                <c:pt idx="4">
                  <c:v>41</c:v>
                </c:pt>
                <c:pt idx="5">
                  <c:v>28</c:v>
                </c:pt>
                <c:pt idx="6">
                  <c:v>18</c:v>
                </c:pt>
                <c:pt idx="7">
                  <c:v>15</c:v>
                </c:pt>
                <c:pt idx="8">
                  <c:v>3</c:v>
                </c:pt>
                <c:pt idx="9">
                  <c:v>3</c:v>
                </c:pt>
              </c:numCache>
            </c:numRef>
          </c:val>
          <c:extLst>
            <c:ext xmlns:c16="http://schemas.microsoft.com/office/drawing/2014/chart" uri="{C3380CC4-5D6E-409C-BE32-E72D297353CC}">
              <c16:uniqueId val="{00000000-2DF8-48C7-ABB0-76F9435F8EEF}"/>
            </c:ext>
          </c:extLst>
        </c:ser>
        <c:dLbls>
          <c:dLblPos val="outEnd"/>
          <c:showLegendKey val="0"/>
          <c:showVal val="1"/>
          <c:showCatName val="0"/>
          <c:showSerName val="0"/>
          <c:showPercent val="0"/>
          <c:showBubbleSize val="0"/>
        </c:dLbls>
        <c:gapWidth val="100"/>
        <c:overlap val="-24"/>
        <c:axId val="1096840080"/>
        <c:axId val="1096840560"/>
      </c:barChart>
      <c:catAx>
        <c:axId val="10968400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840560"/>
        <c:crosses val="autoZero"/>
        <c:auto val="1"/>
        <c:lblAlgn val="ctr"/>
        <c:lblOffset val="100"/>
        <c:noMultiLvlLbl val="0"/>
      </c:catAx>
      <c:valAx>
        <c:axId val="1096840560"/>
        <c:scaling>
          <c:orientation val="minMax"/>
        </c:scaling>
        <c:delete val="1"/>
        <c:axPos val="l"/>
        <c:numFmt formatCode="_(* #,##0_);_(* \(#,##0\);_(* &quot;-&quot;_);_(@_)" sourceLinked="1"/>
        <c:majorTickMark val="none"/>
        <c:minorTickMark val="none"/>
        <c:tickLblPos val="nextTo"/>
        <c:crossAx val="109684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[Employee.xlsx]EAct_Pivot!PivotTable6</c:name>
    <c:fmtId val="7"/>
  </c:pivotSource>
  <c:chart>
    <c:title>
      <c:tx>
        <c:strRef>
          <c:f>EAct_Pivot!$AO$4</c:f>
          <c:strCache>
            <c:ptCount val="1"/>
            <c:pt idx="0">
              <c:v>Level</c:v>
            </c:pt>
          </c:strCache>
        </c:strRef>
      </c:tx>
      <c:overlay val="0"/>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5DDC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EAct_Pivot!$AO$4</c:f>
              <c:strCache>
                <c:ptCount val="1"/>
                <c:pt idx="0">
                  <c:v>Count of EMPLOYEEID</c:v>
                </c:pt>
              </c:strCache>
            </c:strRef>
          </c:tx>
          <c:spPr>
            <a:solidFill>
              <a:srgbClr val="E5DDC8"/>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EAct_Pivot!$AO$4</c:f>
              <c:strCache>
                <c:ptCount val="8"/>
                <c:pt idx="0">
                  <c:v>Associate</c:v>
                </c:pt>
                <c:pt idx="1">
                  <c:v>Director</c:v>
                </c:pt>
                <c:pt idx="2">
                  <c:v>Executive</c:v>
                </c:pt>
                <c:pt idx="3">
                  <c:v>Expert</c:v>
                </c:pt>
                <c:pt idx="4">
                  <c:v>Manager</c:v>
                </c:pt>
                <c:pt idx="5">
                  <c:v>Senior Executive</c:v>
                </c:pt>
                <c:pt idx="6">
                  <c:v>Senior specialist</c:v>
                </c:pt>
                <c:pt idx="7">
                  <c:v>Specialist</c:v>
                </c:pt>
              </c:strCache>
            </c:strRef>
          </c:cat>
          <c:val>
            <c:numRef>
              <c:f>EAct_Pivot!$AO$4</c:f>
              <c:numCache>
                <c:formatCode>_(* #,##0_);_(* \(#,##0\);_(* "-"_);_(@_)</c:formatCode>
                <c:ptCount val="8"/>
                <c:pt idx="0">
                  <c:v>188</c:v>
                </c:pt>
                <c:pt idx="1">
                  <c:v>38</c:v>
                </c:pt>
                <c:pt idx="2">
                  <c:v>9</c:v>
                </c:pt>
                <c:pt idx="3">
                  <c:v>183</c:v>
                </c:pt>
                <c:pt idx="4">
                  <c:v>172</c:v>
                </c:pt>
                <c:pt idx="5">
                  <c:v>8</c:v>
                </c:pt>
                <c:pt idx="6">
                  <c:v>363</c:v>
                </c:pt>
                <c:pt idx="7">
                  <c:v>208</c:v>
                </c:pt>
              </c:numCache>
            </c:numRef>
          </c:val>
          <c:extLst>
            <c:ext xmlns:c16="http://schemas.microsoft.com/office/drawing/2014/chart" uri="{C3380CC4-5D6E-409C-BE32-E72D297353CC}">
              <c16:uniqueId val="{00000000-CAF5-4675-AFF1-A359C3B3F00C}"/>
            </c:ext>
          </c:extLst>
        </c:ser>
        <c:dLbls>
          <c:dLblPos val="outEnd"/>
          <c:showLegendKey val="0"/>
          <c:showVal val="1"/>
          <c:showCatName val="0"/>
          <c:showSerName val="0"/>
          <c:showPercent val="0"/>
          <c:showBubbleSize val="0"/>
        </c:dLbls>
        <c:gapWidth val="100"/>
        <c:axId val="1685595311"/>
        <c:axId val="1685593871"/>
      </c:barChart>
      <c:lineChart>
        <c:grouping val="standard"/>
        <c:varyColors val="0"/>
        <c:ser>
          <c:idx val="1"/>
          <c:order val="1"/>
          <c:tx>
            <c:strRef>
              <c:f>EAct_Pivot!$AO$4</c:f>
              <c:strCache>
                <c:ptCount val="1"/>
                <c:pt idx="0">
                  <c:v>Count of EMPLOYEEID2</c:v>
                </c:pt>
              </c:strCache>
            </c:strRef>
          </c:tx>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EAct_Pivot!$AO$4</c:f>
              <c:strCache>
                <c:ptCount val="8"/>
                <c:pt idx="0">
                  <c:v>Associate</c:v>
                </c:pt>
                <c:pt idx="1">
                  <c:v>Director</c:v>
                </c:pt>
                <c:pt idx="2">
                  <c:v>Executive</c:v>
                </c:pt>
                <c:pt idx="3">
                  <c:v>Expert</c:v>
                </c:pt>
                <c:pt idx="4">
                  <c:v>Manager</c:v>
                </c:pt>
                <c:pt idx="5">
                  <c:v>Senior Executive</c:v>
                </c:pt>
                <c:pt idx="6">
                  <c:v>Senior specialist</c:v>
                </c:pt>
                <c:pt idx="7">
                  <c:v>Specialist</c:v>
                </c:pt>
              </c:strCache>
            </c:strRef>
          </c:cat>
          <c:val>
            <c:numRef>
              <c:f>EAct_Pivot!$AO$4</c:f>
              <c:numCache>
                <c:formatCode>0.0%</c:formatCode>
                <c:ptCount val="8"/>
                <c:pt idx="0">
                  <c:v>0.16082121471343028</c:v>
                </c:pt>
                <c:pt idx="1">
                  <c:v>3.2506415739948676E-2</c:v>
                </c:pt>
                <c:pt idx="2">
                  <c:v>7.6988879384088963E-3</c:v>
                </c:pt>
                <c:pt idx="3">
                  <c:v>0.15654405474764757</c:v>
                </c:pt>
                <c:pt idx="4">
                  <c:v>0.14713430282292558</c:v>
                </c:pt>
                <c:pt idx="5">
                  <c:v>6.8434559452523521E-3</c:v>
                </c:pt>
                <c:pt idx="6">
                  <c:v>0.31052181351582547</c:v>
                </c:pt>
                <c:pt idx="7">
                  <c:v>0.17792985457656116</c:v>
                </c:pt>
              </c:numCache>
            </c:numRef>
          </c:val>
          <c:smooth val="0"/>
          <c:extLst>
            <c:ext xmlns:c16="http://schemas.microsoft.com/office/drawing/2014/chart" uri="{C3380CC4-5D6E-409C-BE32-E72D297353CC}">
              <c16:uniqueId val="{00000001-CAF5-4675-AFF1-A359C3B3F00C}"/>
            </c:ext>
          </c:extLst>
        </c:ser>
        <c:dLbls>
          <c:showLegendKey val="0"/>
          <c:showVal val="0"/>
          <c:showCatName val="0"/>
          <c:showSerName val="0"/>
          <c:showPercent val="0"/>
          <c:showBubbleSize val="0"/>
        </c:dLbls>
        <c:marker val="1"/>
        <c:smooth val="0"/>
        <c:axId val="1685595311"/>
        <c:axId val="1685593871"/>
      </c:lineChart>
      <c:catAx>
        <c:axId val="16855953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593871"/>
        <c:crosses val="autoZero"/>
        <c:auto val="1"/>
        <c:lblAlgn val="ctr"/>
        <c:lblOffset val="100"/>
        <c:noMultiLvlLbl val="0"/>
      </c:catAx>
      <c:valAx>
        <c:axId val="1685593871"/>
        <c:scaling>
          <c:orientation val="minMax"/>
        </c:scaling>
        <c:delete val="1"/>
        <c:axPos val="l"/>
        <c:numFmt formatCode="_(* #,##0_);_(* \(#,##0\);_(* &quot;-&quot;_);_(@_)" sourceLinked="1"/>
        <c:majorTickMark val="none"/>
        <c:minorTickMark val="none"/>
        <c:tickLblPos val="nextTo"/>
        <c:crossAx val="168559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[Employee.xlsx]EAct_Pivot!PivotTable9</c:name>
    <c:fmtId val="7"/>
  </c:pivotSource>
  <c:chart>
    <c:title>
      <c:tx>
        <c:strRef>
          <c:f>EAct_Pivot!$AO$9</c:f>
          <c:strCache>
            <c:ptCount val="1"/>
            <c:pt idx="0">
              <c:v>Range Salary</c:v>
            </c:pt>
          </c:strCache>
        </c:strRef>
      </c:tx>
      <c:overlay val="0"/>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436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EAct_Pivot!$AO$9</c:f>
              <c:strCache>
                <c:ptCount val="1"/>
                <c:pt idx="0">
                  <c:v>Count of EMPLOYEEID</c:v>
                </c:pt>
              </c:strCache>
            </c:strRef>
          </c:tx>
          <c:spPr>
            <a:solidFill>
              <a:srgbClr val="004369"/>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EAct_Pivot!$AO$9</c:f>
              <c:strCache>
                <c:ptCount val="6"/>
                <c:pt idx="0">
                  <c:v>&lt;50K</c:v>
                </c:pt>
                <c:pt idx="1">
                  <c:v>50K-99K</c:v>
                </c:pt>
                <c:pt idx="2">
                  <c:v>100K-199K</c:v>
                </c:pt>
                <c:pt idx="3">
                  <c:v>200K-299K</c:v>
                </c:pt>
                <c:pt idx="4">
                  <c:v>300K-399K</c:v>
                </c:pt>
                <c:pt idx="5">
                  <c:v>&gt;400K</c:v>
                </c:pt>
              </c:strCache>
            </c:strRef>
          </c:cat>
          <c:val>
            <c:numRef>
              <c:f>EAct_Pivot!$AO$9</c:f>
              <c:numCache>
                <c:formatCode>_(* #,##0_);_(* \(#,##0\);_(* "-"_);_(@_)</c:formatCode>
                <c:ptCount val="6"/>
                <c:pt idx="0">
                  <c:v>182</c:v>
                </c:pt>
                <c:pt idx="1">
                  <c:v>538</c:v>
                </c:pt>
                <c:pt idx="2">
                  <c:v>228</c:v>
                </c:pt>
                <c:pt idx="3">
                  <c:v>168</c:v>
                </c:pt>
                <c:pt idx="4">
                  <c:v>26</c:v>
                </c:pt>
                <c:pt idx="5">
                  <c:v>27</c:v>
                </c:pt>
              </c:numCache>
            </c:numRef>
          </c:val>
          <c:extLst>
            <c:ext xmlns:c16="http://schemas.microsoft.com/office/drawing/2014/chart" uri="{C3380CC4-5D6E-409C-BE32-E72D297353CC}">
              <c16:uniqueId val="{00000000-2260-450C-B339-A829996C71E5}"/>
            </c:ext>
          </c:extLst>
        </c:ser>
        <c:dLbls>
          <c:dLblPos val="outEnd"/>
          <c:showLegendKey val="0"/>
          <c:showVal val="1"/>
          <c:showCatName val="0"/>
          <c:showSerName val="0"/>
          <c:showPercent val="0"/>
          <c:showBubbleSize val="0"/>
        </c:dLbls>
        <c:gapWidth val="100"/>
        <c:axId val="1684632703"/>
        <c:axId val="1684633183"/>
      </c:barChart>
      <c:lineChart>
        <c:grouping val="standard"/>
        <c:varyColors val="0"/>
        <c:ser>
          <c:idx val="1"/>
          <c:order val="1"/>
          <c:tx>
            <c:strRef>
              <c:f>EAct_Pivot!$AO$9</c:f>
              <c:strCache>
                <c:ptCount val="1"/>
                <c:pt idx="0">
                  <c:v>Count of EMPLOYEEID2</c:v>
                </c:pt>
              </c:strCache>
            </c:strRef>
          </c:tx>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EAct_Pivot!$AO$9</c:f>
              <c:strCache>
                <c:ptCount val="6"/>
                <c:pt idx="0">
                  <c:v>&lt;50K</c:v>
                </c:pt>
                <c:pt idx="1">
                  <c:v>50K-99K</c:v>
                </c:pt>
                <c:pt idx="2">
                  <c:v>100K-199K</c:v>
                </c:pt>
                <c:pt idx="3">
                  <c:v>200K-299K</c:v>
                </c:pt>
                <c:pt idx="4">
                  <c:v>300K-399K</c:v>
                </c:pt>
                <c:pt idx="5">
                  <c:v>&gt;400K</c:v>
                </c:pt>
              </c:strCache>
            </c:strRef>
          </c:cat>
          <c:val>
            <c:numRef>
              <c:f>EAct_Pivot!$AO$9</c:f>
              <c:numCache>
                <c:formatCode>0.0%</c:formatCode>
                <c:ptCount val="6"/>
                <c:pt idx="0">
                  <c:v>0.15568862275449102</c:v>
                </c:pt>
                <c:pt idx="1">
                  <c:v>0.4602224123182207</c:v>
                </c:pt>
                <c:pt idx="2">
                  <c:v>0.19503849443969204</c:v>
                </c:pt>
                <c:pt idx="3">
                  <c:v>0.1437125748502994</c:v>
                </c:pt>
                <c:pt idx="4">
                  <c:v>2.2241231822070145E-2</c:v>
                </c:pt>
                <c:pt idx="5">
                  <c:v>2.3096663815226688E-2</c:v>
                </c:pt>
              </c:numCache>
            </c:numRef>
          </c:val>
          <c:smooth val="0"/>
          <c:extLst>
            <c:ext xmlns:c16="http://schemas.microsoft.com/office/drawing/2014/chart" uri="{C3380CC4-5D6E-409C-BE32-E72D297353CC}">
              <c16:uniqueId val="{00000001-2260-450C-B339-A829996C71E5}"/>
            </c:ext>
          </c:extLst>
        </c:ser>
        <c:dLbls>
          <c:showLegendKey val="0"/>
          <c:showVal val="0"/>
          <c:showCatName val="0"/>
          <c:showSerName val="0"/>
          <c:showPercent val="0"/>
          <c:showBubbleSize val="0"/>
        </c:dLbls>
        <c:marker val="1"/>
        <c:smooth val="0"/>
        <c:axId val="1684632703"/>
        <c:axId val="1684633183"/>
      </c:lineChart>
      <c:catAx>
        <c:axId val="16846327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633183"/>
        <c:crosses val="autoZero"/>
        <c:auto val="1"/>
        <c:lblAlgn val="ctr"/>
        <c:lblOffset val="100"/>
        <c:noMultiLvlLbl val="0"/>
      </c:catAx>
      <c:valAx>
        <c:axId val="1684633183"/>
        <c:scaling>
          <c:orientation val="minMax"/>
        </c:scaling>
        <c:delete val="1"/>
        <c:axPos val="l"/>
        <c:numFmt formatCode="_(* #,##0_);_(* \(#,##0\);_(* &quot;-&quot;_);_(@_)" sourceLinked="1"/>
        <c:majorTickMark val="none"/>
        <c:minorTickMark val="none"/>
        <c:tickLblPos val="nextTo"/>
        <c:crossAx val="168463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[Employee.xlsx]EAct_Pivot!PivotTable10</c:name>
    <c:fmtId val="11"/>
  </c:pivotSource>
  <c:chart>
    <c:title>
      <c:tx>
        <c:strRef>
          <c:f>EAct_Pivot!$AO$10</c:f>
          <c:strCache>
            <c:ptCount val="1"/>
            <c:pt idx="0">
              <c:v>Year of Experience</c:v>
            </c:pt>
          </c:strCache>
        </c:strRef>
      </c:tx>
      <c:overlay val="0"/>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rgbClr val="004369"/>
          </a:soli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436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5DDC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EAct_Pivot!$AO$10</c:f>
              <c:strCache>
                <c:ptCount val="1"/>
                <c:pt idx="0">
                  <c:v>Count of EMPLOYEEID2</c:v>
                </c:pt>
              </c:strCache>
            </c:strRef>
          </c:tx>
          <c:spPr>
            <a:noFill/>
            <a:ln>
              <a:noFill/>
            </a:ln>
            <a:effectLst>
              <a:outerShdw blurRad="57150" dist="19050" dir="5400000" algn="ctr" rotWithShape="0">
                <a:srgbClr val="000000">
                  <a:alpha val="63000"/>
                </a:srgbClr>
              </a:outerShdw>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EAct_Pivot!$AO$10</c:f>
              <c:strCache>
                <c:ptCount val="3"/>
                <c:pt idx="0">
                  <c:v>9-11 Years</c:v>
                </c:pt>
                <c:pt idx="1">
                  <c:v>6-8 Years</c:v>
                </c:pt>
                <c:pt idx="2">
                  <c:v>3-5 Years</c:v>
                </c:pt>
              </c:strCache>
            </c:strRef>
          </c:cat>
          <c:val>
            <c:numRef>
              <c:f>EAct_Pivot!$AO$10</c:f>
              <c:numCache>
                <c:formatCode>0.0%</c:formatCode>
                <c:ptCount val="3"/>
                <c:pt idx="0">
                  <c:v>0.40290846877673225</c:v>
                </c:pt>
                <c:pt idx="1">
                  <c:v>0.39520958083832336</c:v>
                </c:pt>
                <c:pt idx="2">
                  <c:v>0.20188195038494439</c:v>
                </c:pt>
              </c:numCache>
            </c:numRef>
          </c:val>
          <c:extLst>
            <c:ext xmlns:c16="http://schemas.microsoft.com/office/drawing/2014/chart" uri="{C3380CC4-5D6E-409C-BE32-E72D297353CC}">
              <c16:uniqueId val="{00000000-B04A-485D-B76A-24226F37F326}"/>
            </c:ext>
          </c:extLst>
        </c:ser>
        <c:ser>
          <c:idx val="1"/>
          <c:order val="1"/>
          <c:tx>
            <c:strRef>
              <c:f>EAct_Pivot!$AO$10</c:f>
              <c:strCache>
                <c:ptCount val="1"/>
                <c:pt idx="0">
                  <c:v>Count of EMPLOYEEID</c:v>
                </c:pt>
              </c:strCache>
            </c:strRef>
          </c:tx>
          <c:spPr>
            <a:solidFill>
              <a:srgbClr val="E5DDC8"/>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EAct_Pivot!$AO$10</c:f>
              <c:strCache>
                <c:ptCount val="3"/>
                <c:pt idx="0">
                  <c:v>9-11 Years</c:v>
                </c:pt>
                <c:pt idx="1">
                  <c:v>6-8 Years</c:v>
                </c:pt>
                <c:pt idx="2">
                  <c:v>3-5 Years</c:v>
                </c:pt>
              </c:strCache>
            </c:strRef>
          </c:cat>
          <c:val>
            <c:numRef>
              <c:f>EAct_Pivot!$AO$10</c:f>
              <c:numCache>
                <c:formatCode>_(* #,##0_);_(* \(#,##0\);_(* "-"_);_(@_)</c:formatCode>
                <c:ptCount val="3"/>
                <c:pt idx="0">
                  <c:v>471</c:v>
                </c:pt>
                <c:pt idx="1">
                  <c:v>462</c:v>
                </c:pt>
                <c:pt idx="2">
                  <c:v>236</c:v>
                </c:pt>
              </c:numCache>
            </c:numRef>
          </c:val>
          <c:extLst>
            <c:ext xmlns:c16="http://schemas.microsoft.com/office/drawing/2014/chart" uri="{C3380CC4-5D6E-409C-BE32-E72D297353CC}">
              <c16:uniqueId val="{00000001-B04A-485D-B76A-24226F37F326}"/>
            </c:ext>
          </c:extLst>
        </c:ser>
        <c:dLbls>
          <c:dLblPos val="outEnd"/>
          <c:showLegendKey val="0"/>
          <c:showVal val="1"/>
          <c:showCatName val="0"/>
          <c:showSerName val="0"/>
          <c:showPercent val="0"/>
          <c:showBubbleSize val="0"/>
        </c:dLbls>
        <c:gapWidth val="115"/>
        <c:overlap val="-20"/>
        <c:axId val="127624639"/>
        <c:axId val="127621759"/>
      </c:barChart>
      <c:catAx>
        <c:axId val="12762463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21759"/>
        <c:crosses val="autoZero"/>
        <c:auto val="1"/>
        <c:lblAlgn val="ctr"/>
        <c:lblOffset val="100"/>
        <c:noMultiLvlLbl val="0"/>
      </c:catAx>
      <c:valAx>
        <c:axId val="127621759"/>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62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[Employee.xlsx]EAtt_Pivot!PivotTable1</c:name>
    <c:fmtId val="3"/>
  </c:pivotSource>
  <c:chart>
    <c:title>
      <c:tx>
        <c:strRef>
          <c:f>EAtt_Pivot!$AM$4</c:f>
          <c:strCache>
            <c:ptCount val="1"/>
            <c:pt idx="0">
              <c:v>TurnOver vs Retention</c:v>
            </c:pt>
          </c:strCache>
        </c:strRef>
      </c:tx>
      <c:overlay val="0"/>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004369"/>
            </a:solidFill>
            <a:round/>
          </a:ln>
          <a:effectLst>
            <a:outerShdw blurRad="57150" dist="19050" dir="5400000" algn="ctr" rotWithShape="0">
              <a:srgbClr val="000000">
                <a:alpha val="63000"/>
              </a:srgbClr>
            </a:outerShdw>
          </a:effectLst>
        </c:spPr>
        <c:marker>
          <c:symbol val="circle"/>
          <c:size val="6"/>
          <c:spPr>
            <a:solidFill>
              <a:srgbClr val="004369"/>
            </a:solidFill>
            <a:ln w="9525">
              <a:solidFill>
                <a:srgbClr val="004369"/>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DB1F48"/>
            </a:solidFill>
            <a:round/>
          </a:ln>
          <a:effectLst>
            <a:outerShdw blurRad="57150" dist="19050" dir="5400000" algn="ctr" rotWithShape="0">
              <a:srgbClr val="000000">
                <a:alpha val="63000"/>
              </a:srgbClr>
            </a:outerShdw>
          </a:effectLst>
        </c:spPr>
        <c:marker>
          <c:symbol val="circle"/>
          <c:size val="6"/>
          <c:spPr>
            <a:solidFill>
              <a:srgbClr val="DB1F48"/>
            </a:solidFill>
            <a:ln w="9525">
              <a:solidFill>
                <a:srgbClr val="DB1F48"/>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rgbClr val="004369"/>
            </a:solidFill>
            <a:round/>
          </a:ln>
          <a:effectLst>
            <a:outerShdw blurRad="57150" dist="19050" dir="5400000" algn="ctr" rotWithShape="0">
              <a:srgbClr val="000000">
                <a:alpha val="63000"/>
              </a:srgbClr>
            </a:outerShdw>
          </a:effectLst>
        </c:spPr>
        <c:marker>
          <c:symbol val="circle"/>
          <c:size val="6"/>
          <c:spPr>
            <a:solidFill>
              <a:srgbClr val="004369"/>
            </a:solidFill>
            <a:ln w="9525">
              <a:solidFill>
                <a:srgbClr val="004369"/>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rgbClr val="DB1F48"/>
            </a:solidFill>
            <a:round/>
          </a:ln>
          <a:effectLst>
            <a:outerShdw blurRad="57150" dist="19050" dir="5400000" algn="ctr" rotWithShape="0">
              <a:srgbClr val="000000">
                <a:alpha val="63000"/>
              </a:srgbClr>
            </a:outerShdw>
          </a:effectLst>
        </c:spPr>
        <c:marker>
          <c:symbol val="circle"/>
          <c:size val="6"/>
          <c:spPr>
            <a:solidFill>
              <a:srgbClr val="DB1F48"/>
            </a:solidFill>
            <a:ln w="9525">
              <a:solidFill>
                <a:srgbClr val="DB1F48"/>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EAtt_Pivot!$AM$4</c:f>
              <c:strCache>
                <c:ptCount val="1"/>
                <c:pt idx="0">
                  <c:v>Retention</c:v>
                </c:pt>
              </c:strCache>
            </c:strRef>
          </c:tx>
          <c:spPr>
            <a:ln w="34925" cap="rnd">
              <a:solidFill>
                <a:srgbClr val="004369"/>
              </a:solidFill>
              <a:round/>
            </a:ln>
            <a:effectLst>
              <a:outerShdw blurRad="57150" dist="19050" dir="5400000" algn="ctr" rotWithShape="0">
                <a:srgbClr val="000000">
                  <a:alpha val="63000"/>
                </a:srgbClr>
              </a:outerShdw>
            </a:effectLst>
          </c:spPr>
          <c:marker>
            <c:symbol val="circle"/>
            <c:size val="6"/>
            <c:spPr>
              <a:solidFill>
                <a:srgbClr val="004369"/>
              </a:solidFill>
              <a:ln w="9525">
                <a:solidFill>
                  <a:srgbClr val="004369"/>
                </a:solidFill>
                <a:round/>
              </a:ln>
              <a:effectLst>
                <a:outerShdw blurRad="57150" dist="19050" dir="5400000" algn="ctr" rotWithShape="0">
                  <a:srgbClr val="000000">
                    <a:alpha val="63000"/>
                  </a:srgbClr>
                </a:outerShdw>
              </a:effectLst>
            </c:spPr>
          </c:marker>
          <c:cat>
            <c:strRef>
              <c:f>EAtt_Pivot!$AM$4</c:f>
              <c:strCache>
                <c:ptCount val="9"/>
                <c:pt idx="0">
                  <c:v>2013</c:v>
                </c:pt>
                <c:pt idx="1">
                  <c:v>2014</c:v>
                </c:pt>
                <c:pt idx="2">
                  <c:v>2015</c:v>
                </c:pt>
                <c:pt idx="3">
                  <c:v>2016</c:v>
                </c:pt>
                <c:pt idx="4">
                  <c:v>2017</c:v>
                </c:pt>
                <c:pt idx="5">
                  <c:v>2018</c:v>
                </c:pt>
                <c:pt idx="6">
                  <c:v>2019</c:v>
                </c:pt>
                <c:pt idx="7">
                  <c:v>2020</c:v>
                </c:pt>
                <c:pt idx="8">
                  <c:v>2021</c:v>
                </c:pt>
              </c:strCache>
            </c:strRef>
          </c:cat>
          <c:val>
            <c:numRef>
              <c:f>EAtt_Pivot!$AM$4</c:f>
              <c:numCache>
                <c:formatCode>_(* #,##0_);_(* \(#,##0\);_(* "-"_);_(@_)</c:formatCode>
                <c:ptCount val="9"/>
                <c:pt idx="0">
                  <c:v>8</c:v>
                </c:pt>
                <c:pt idx="1">
                  <c:v>878</c:v>
                </c:pt>
                <c:pt idx="2">
                  <c:v>104</c:v>
                </c:pt>
                <c:pt idx="3">
                  <c:v>89</c:v>
                </c:pt>
                <c:pt idx="4">
                  <c:v>134</c:v>
                </c:pt>
                <c:pt idx="5">
                  <c:v>177</c:v>
                </c:pt>
                <c:pt idx="6">
                  <c:v>196</c:v>
                </c:pt>
                <c:pt idx="7">
                  <c:v>179</c:v>
                </c:pt>
                <c:pt idx="8">
                  <c:v>62</c:v>
                </c:pt>
              </c:numCache>
            </c:numRef>
          </c:val>
          <c:smooth val="0"/>
          <c:extLst>
            <c:ext xmlns:c16="http://schemas.microsoft.com/office/drawing/2014/chart" uri="{C3380CC4-5D6E-409C-BE32-E72D297353CC}">
              <c16:uniqueId val="{00000000-B852-4BF5-9447-F1670F51E90C}"/>
            </c:ext>
          </c:extLst>
        </c:ser>
        <c:ser>
          <c:idx val="1"/>
          <c:order val="1"/>
          <c:tx>
            <c:strRef>
              <c:f>EAtt_Pivot!$AM$4</c:f>
              <c:strCache>
                <c:ptCount val="1"/>
                <c:pt idx="0">
                  <c:v>TurnOver</c:v>
                </c:pt>
              </c:strCache>
            </c:strRef>
          </c:tx>
          <c:spPr>
            <a:ln w="34925" cap="rnd">
              <a:solidFill>
                <a:srgbClr val="DB1F48"/>
              </a:solidFill>
              <a:round/>
            </a:ln>
            <a:effectLst>
              <a:outerShdw blurRad="57150" dist="19050" dir="5400000" algn="ctr" rotWithShape="0">
                <a:srgbClr val="000000">
                  <a:alpha val="63000"/>
                </a:srgbClr>
              </a:outerShdw>
            </a:effectLst>
          </c:spPr>
          <c:marker>
            <c:symbol val="circle"/>
            <c:size val="6"/>
            <c:spPr>
              <a:solidFill>
                <a:srgbClr val="DB1F48"/>
              </a:solidFill>
              <a:ln w="9525">
                <a:solidFill>
                  <a:srgbClr val="DB1F48"/>
                </a:solidFill>
                <a:round/>
              </a:ln>
              <a:effectLst>
                <a:outerShdw blurRad="57150" dist="19050" dir="5400000" algn="ctr" rotWithShape="0">
                  <a:srgbClr val="000000">
                    <a:alpha val="63000"/>
                  </a:srgbClr>
                </a:outerShdw>
              </a:effectLst>
            </c:spPr>
          </c:marker>
          <c:cat>
            <c:strRef>
              <c:f>EAtt_Pivot!$AM$4</c:f>
              <c:strCache>
                <c:ptCount val="9"/>
                <c:pt idx="0">
                  <c:v>2013</c:v>
                </c:pt>
                <c:pt idx="1">
                  <c:v>2014</c:v>
                </c:pt>
                <c:pt idx="2">
                  <c:v>2015</c:v>
                </c:pt>
                <c:pt idx="3">
                  <c:v>2016</c:v>
                </c:pt>
                <c:pt idx="4">
                  <c:v>2017</c:v>
                </c:pt>
                <c:pt idx="5">
                  <c:v>2018</c:v>
                </c:pt>
                <c:pt idx="6">
                  <c:v>2019</c:v>
                </c:pt>
                <c:pt idx="7">
                  <c:v>2020</c:v>
                </c:pt>
                <c:pt idx="8">
                  <c:v>2021</c:v>
                </c:pt>
              </c:strCache>
            </c:strRef>
          </c:cat>
          <c:val>
            <c:numRef>
              <c:f>EAtt_Pivot!$AM$4</c:f>
              <c:numCache>
                <c:formatCode>_(* #,##0_);_(* \(#,##0\);_(* "-"_);_(@_)</c:formatCode>
                <c:ptCount val="9"/>
                <c:pt idx="1">
                  <c:v>28</c:v>
                </c:pt>
                <c:pt idx="2">
                  <c:v>103</c:v>
                </c:pt>
                <c:pt idx="3">
                  <c:v>73</c:v>
                </c:pt>
                <c:pt idx="4">
                  <c:v>74</c:v>
                </c:pt>
                <c:pt idx="5">
                  <c:v>89</c:v>
                </c:pt>
                <c:pt idx="6">
                  <c:v>72</c:v>
                </c:pt>
                <c:pt idx="7">
                  <c:v>110</c:v>
                </c:pt>
                <c:pt idx="8">
                  <c:v>109</c:v>
                </c:pt>
              </c:numCache>
            </c:numRef>
          </c:val>
          <c:smooth val="0"/>
          <c:extLst>
            <c:ext xmlns:c16="http://schemas.microsoft.com/office/drawing/2014/chart" uri="{C3380CC4-5D6E-409C-BE32-E72D297353CC}">
              <c16:uniqueId val="{00000001-B852-4BF5-9447-F1670F51E90C}"/>
            </c:ext>
          </c:extLst>
        </c:ser>
        <c:dLbls>
          <c:showLegendKey val="0"/>
          <c:showVal val="0"/>
          <c:showCatName val="0"/>
          <c:showSerName val="0"/>
          <c:showPercent val="0"/>
          <c:showBubbleSize val="0"/>
        </c:dLbls>
        <c:marker val="1"/>
        <c:smooth val="0"/>
        <c:axId val="259916079"/>
        <c:axId val="259914639"/>
      </c:lineChart>
      <c:catAx>
        <c:axId val="2599160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914639"/>
        <c:crosses val="autoZero"/>
        <c:auto val="1"/>
        <c:lblAlgn val="ctr"/>
        <c:lblOffset val="100"/>
        <c:noMultiLvlLbl val="0"/>
      </c:catAx>
      <c:valAx>
        <c:axId val="25991463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99160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[Employee.xlsx]EAtt_Pivot!PivotTable8</c:name>
    <c:fmtId val="9"/>
  </c:pivotSource>
  <c:chart>
    <c:title>
      <c:tx>
        <c:strRef>
          <c:f>EAtt_Pivot!$AM$5</c:f>
          <c:strCache>
            <c:ptCount val="1"/>
            <c:pt idx="0">
              <c:v>TurnOver Type</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B1F4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EAtt_Pivot!$AM$5</c:f>
              <c:strCache>
                <c:ptCount val="1"/>
                <c:pt idx="0">
                  <c:v>Count of EMPLOYEEID</c:v>
                </c:pt>
              </c:strCache>
            </c:strRef>
          </c:tx>
          <c:spPr>
            <a:solidFill>
              <a:srgbClr val="DB1F48"/>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EAtt_Pivot!$AM$5</c:f>
              <c:strCache>
                <c:ptCount val="2"/>
                <c:pt idx="0">
                  <c:v>Voluntary</c:v>
                </c:pt>
                <c:pt idx="1">
                  <c:v>Involuntary</c:v>
                </c:pt>
              </c:strCache>
            </c:strRef>
          </c:cat>
          <c:val>
            <c:numRef>
              <c:f>EAtt_Pivot!$AM$5</c:f>
              <c:numCache>
                <c:formatCode>General</c:formatCode>
                <c:ptCount val="2"/>
                <c:pt idx="0">
                  <c:v>618</c:v>
                </c:pt>
                <c:pt idx="1">
                  <c:v>40</c:v>
                </c:pt>
              </c:numCache>
            </c:numRef>
          </c:val>
          <c:extLst>
            <c:ext xmlns:c16="http://schemas.microsoft.com/office/drawing/2014/chart" uri="{C3380CC4-5D6E-409C-BE32-E72D297353CC}">
              <c16:uniqueId val="{00000000-ECBF-4261-8810-01DADCDFA7CF}"/>
            </c:ext>
          </c:extLst>
        </c:ser>
        <c:dLbls>
          <c:showLegendKey val="0"/>
          <c:showVal val="1"/>
          <c:showCatName val="0"/>
          <c:showSerName val="0"/>
          <c:showPercent val="0"/>
          <c:showBubbleSize val="0"/>
        </c:dLbls>
        <c:gapWidth val="219"/>
        <c:overlap val="-27"/>
        <c:axId val="2069440495"/>
        <c:axId val="2069441455"/>
      </c:barChart>
      <c:lineChart>
        <c:grouping val="standard"/>
        <c:varyColors val="0"/>
        <c:ser>
          <c:idx val="1"/>
          <c:order val="1"/>
          <c:tx>
            <c:strRef>
              <c:f>EAtt_Pivot!$AM$5</c:f>
              <c:strCache>
                <c:ptCount val="1"/>
                <c:pt idx="0">
                  <c:v>Count of EMPLOYEEID2</c:v>
                </c:pt>
              </c:strCache>
            </c:strRef>
          </c:tx>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EAtt_Pivot!$AM$5</c:f>
              <c:strCache>
                <c:ptCount val="2"/>
                <c:pt idx="0">
                  <c:v>Voluntary</c:v>
                </c:pt>
                <c:pt idx="1">
                  <c:v>Involuntary</c:v>
                </c:pt>
              </c:strCache>
            </c:strRef>
          </c:cat>
          <c:val>
            <c:numRef>
              <c:f>EAtt_Pivot!$AM$5</c:f>
              <c:numCache>
                <c:formatCode>0.00%</c:formatCode>
                <c:ptCount val="2"/>
                <c:pt idx="0">
                  <c:v>0.93920972644376899</c:v>
                </c:pt>
                <c:pt idx="1">
                  <c:v>6.0790273556231005E-2</c:v>
                </c:pt>
              </c:numCache>
            </c:numRef>
          </c:val>
          <c:smooth val="0"/>
          <c:extLst>
            <c:ext xmlns:c16="http://schemas.microsoft.com/office/drawing/2014/chart" uri="{C3380CC4-5D6E-409C-BE32-E72D297353CC}">
              <c16:uniqueId val="{00000001-ECBF-4261-8810-01DADCDFA7CF}"/>
            </c:ext>
          </c:extLst>
        </c:ser>
        <c:dLbls>
          <c:showLegendKey val="0"/>
          <c:showVal val="1"/>
          <c:showCatName val="0"/>
          <c:showSerName val="0"/>
          <c:showPercent val="0"/>
          <c:showBubbleSize val="0"/>
        </c:dLbls>
        <c:marker val="1"/>
        <c:smooth val="0"/>
        <c:axId val="2069440495"/>
        <c:axId val="2069441455"/>
      </c:lineChart>
      <c:catAx>
        <c:axId val="20694404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441455"/>
        <c:crosses val="autoZero"/>
        <c:auto val="1"/>
        <c:lblAlgn val="ctr"/>
        <c:lblOffset val="100"/>
        <c:noMultiLvlLbl val="0"/>
      </c:catAx>
      <c:valAx>
        <c:axId val="2069441455"/>
        <c:scaling>
          <c:orientation val="minMax"/>
        </c:scaling>
        <c:delete val="1"/>
        <c:axPos val="l"/>
        <c:numFmt formatCode="General" sourceLinked="1"/>
        <c:majorTickMark val="none"/>
        <c:minorTickMark val="none"/>
        <c:tickLblPos val="nextTo"/>
        <c:crossAx val="206944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[Employee.xlsx]EAtt_Pivot!PivotTable9</c:name>
    <c:fmtId val="8"/>
  </c:pivotSource>
  <c:chart>
    <c:title>
      <c:tx>
        <c:strRef>
          <c:f>EAtt_Pivot!$AM$7</c:f>
          <c:strCache>
            <c:ptCount val="1"/>
            <c:pt idx="0">
              <c:v>Level</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436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EAtt_Pivot!$AM$7</c:f>
              <c:strCache>
                <c:ptCount val="1"/>
                <c:pt idx="0">
                  <c:v>Total</c:v>
                </c:pt>
              </c:strCache>
            </c:strRef>
          </c:tx>
          <c:spPr>
            <a:solidFill>
              <a:srgbClr val="004369"/>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EAtt_Pivot!$AM$7</c:f>
              <c:strCache>
                <c:ptCount val="8"/>
                <c:pt idx="0">
                  <c:v>Associate</c:v>
                </c:pt>
                <c:pt idx="1">
                  <c:v>Director</c:v>
                </c:pt>
                <c:pt idx="2">
                  <c:v>Executive</c:v>
                </c:pt>
                <c:pt idx="3">
                  <c:v>Expert</c:v>
                </c:pt>
                <c:pt idx="4">
                  <c:v>Manager</c:v>
                </c:pt>
                <c:pt idx="5">
                  <c:v>Senior Executive</c:v>
                </c:pt>
                <c:pt idx="6">
                  <c:v>Senior specialist</c:v>
                </c:pt>
                <c:pt idx="7">
                  <c:v>Specialist</c:v>
                </c:pt>
              </c:strCache>
            </c:strRef>
          </c:cat>
          <c:val>
            <c:numRef>
              <c:f>EAtt_Pivot!$AM$7</c:f>
              <c:numCache>
                <c:formatCode>General</c:formatCode>
                <c:ptCount val="8"/>
                <c:pt idx="0">
                  <c:v>79</c:v>
                </c:pt>
                <c:pt idx="1">
                  <c:v>25</c:v>
                </c:pt>
                <c:pt idx="2">
                  <c:v>7</c:v>
                </c:pt>
                <c:pt idx="3">
                  <c:v>119</c:v>
                </c:pt>
                <c:pt idx="4">
                  <c:v>113</c:v>
                </c:pt>
                <c:pt idx="5">
                  <c:v>2</c:v>
                </c:pt>
                <c:pt idx="6">
                  <c:v>207</c:v>
                </c:pt>
                <c:pt idx="7">
                  <c:v>106</c:v>
                </c:pt>
              </c:numCache>
            </c:numRef>
          </c:val>
          <c:extLst>
            <c:ext xmlns:c16="http://schemas.microsoft.com/office/drawing/2014/chart" uri="{C3380CC4-5D6E-409C-BE32-E72D297353CC}">
              <c16:uniqueId val="{00000000-0680-4D64-986F-9DFBB4AB44F1}"/>
            </c:ext>
          </c:extLst>
        </c:ser>
        <c:dLbls>
          <c:dLblPos val="outEnd"/>
          <c:showLegendKey val="0"/>
          <c:showVal val="1"/>
          <c:showCatName val="0"/>
          <c:showSerName val="0"/>
          <c:showPercent val="0"/>
          <c:showBubbleSize val="0"/>
        </c:dLbls>
        <c:gapWidth val="100"/>
        <c:overlap val="-24"/>
        <c:axId val="510686624"/>
        <c:axId val="510701504"/>
      </c:barChart>
      <c:catAx>
        <c:axId val="5106866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701504"/>
        <c:crosses val="autoZero"/>
        <c:auto val="1"/>
        <c:lblAlgn val="ctr"/>
        <c:lblOffset val="100"/>
        <c:noMultiLvlLbl val="0"/>
      </c:catAx>
      <c:valAx>
        <c:axId val="510701504"/>
        <c:scaling>
          <c:orientation val="minMax"/>
        </c:scaling>
        <c:delete val="1"/>
        <c:axPos val="l"/>
        <c:numFmt formatCode="General" sourceLinked="1"/>
        <c:majorTickMark val="none"/>
        <c:minorTickMark val="none"/>
        <c:tickLblPos val="nextTo"/>
        <c:crossAx val="51068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[Employee.xlsx]EAtt_Pivot!PivotTable10</c:name>
    <c:fmtId val="19"/>
  </c:pivotSource>
  <c:chart>
    <c:title>
      <c:tx>
        <c:strRef>
          <c:f>EAtt_Pivot!$AM$6</c:f>
          <c:strCache>
            <c:ptCount val="1"/>
            <c:pt idx="0">
              <c:v>Departement</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rgbClr val="DB1F48"/>
          </a:solidFill>
          <a:ln>
            <a:solidFill>
              <a:srgbClr val="DB1F48"/>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B1F48"/>
          </a:solidFill>
          <a:ln>
            <a:solidFill>
              <a:srgbClr val="DB1F48"/>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B1F48"/>
          </a:solidFill>
          <a:ln>
            <a:solidFill>
              <a:srgbClr val="DB1F48"/>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EAtt_Pivot!$AM$6</c:f>
              <c:strCache>
                <c:ptCount val="1"/>
                <c:pt idx="0">
                  <c:v>Count of EMPLOYEEID2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EAtt_Pivot!$AM$6</c:f>
              <c:strCache>
                <c:ptCount val="2"/>
                <c:pt idx="0">
                  <c:v>Outbound</c:v>
                </c:pt>
                <c:pt idx="1">
                  <c:v>Production</c:v>
                </c:pt>
              </c:strCache>
            </c:strRef>
          </c:cat>
          <c:val>
            <c:numRef>
              <c:f>EAtt_Pivot!$AM$6</c:f>
              <c:numCache>
                <c:formatCode>0.0%</c:formatCode>
                <c:ptCount val="2"/>
                <c:pt idx="0">
                  <c:v>6.5349544072948323E-2</c:v>
                </c:pt>
                <c:pt idx="1">
                  <c:v>0.93465045592705165</c:v>
                </c:pt>
              </c:numCache>
            </c:numRef>
          </c:val>
          <c:extLst>
            <c:ext xmlns:c16="http://schemas.microsoft.com/office/drawing/2014/chart" uri="{C3380CC4-5D6E-409C-BE32-E72D297353CC}">
              <c16:uniqueId val="{00000000-89E0-4437-B491-6C2D6813BE1A}"/>
            </c:ext>
          </c:extLst>
        </c:ser>
        <c:ser>
          <c:idx val="1"/>
          <c:order val="1"/>
          <c:tx>
            <c:strRef>
              <c:f>EAtt_Pivot!$AM$6</c:f>
              <c:strCache>
                <c:ptCount val="1"/>
                <c:pt idx="0">
                  <c:v>Count of EMPLOYEEID</c:v>
                </c:pt>
              </c:strCache>
            </c:strRef>
          </c:tx>
          <c:spPr>
            <a:solidFill>
              <a:srgbClr val="DB1F48"/>
            </a:solidFill>
            <a:ln>
              <a:solidFill>
                <a:srgbClr val="DB1F48"/>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EAtt_Pivot!$AM$6</c:f>
              <c:strCache>
                <c:ptCount val="2"/>
                <c:pt idx="0">
                  <c:v>Outbound</c:v>
                </c:pt>
                <c:pt idx="1">
                  <c:v>Production</c:v>
                </c:pt>
              </c:strCache>
            </c:strRef>
          </c:cat>
          <c:val>
            <c:numRef>
              <c:f>EAtt_Pivot!$AM$6</c:f>
              <c:numCache>
                <c:formatCode>General</c:formatCode>
                <c:ptCount val="2"/>
                <c:pt idx="0">
                  <c:v>43</c:v>
                </c:pt>
                <c:pt idx="1">
                  <c:v>615</c:v>
                </c:pt>
              </c:numCache>
            </c:numRef>
          </c:val>
          <c:extLst>
            <c:ext xmlns:c16="http://schemas.microsoft.com/office/drawing/2014/chart" uri="{C3380CC4-5D6E-409C-BE32-E72D297353CC}">
              <c16:uniqueId val="{00000001-89E0-4437-B491-6C2D6813BE1A}"/>
            </c:ext>
          </c:extLst>
        </c:ser>
        <c:dLbls>
          <c:showLegendKey val="0"/>
          <c:showVal val="1"/>
          <c:showCatName val="0"/>
          <c:showSerName val="0"/>
          <c:showPercent val="0"/>
          <c:showBubbleSize val="0"/>
        </c:dLbls>
        <c:gapWidth val="219"/>
        <c:axId val="79853472"/>
        <c:axId val="79838112"/>
      </c:barChart>
      <c:catAx>
        <c:axId val="7985347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38112"/>
        <c:crosses val="autoZero"/>
        <c:auto val="1"/>
        <c:lblAlgn val="ctr"/>
        <c:lblOffset val="100"/>
        <c:noMultiLvlLbl val="0"/>
      </c:catAx>
      <c:valAx>
        <c:axId val="79838112"/>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85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[Employee.xlsx]EAtt_Pivot!PivotTable5</c:name>
    <c:fmtId val="9"/>
  </c:pivotSource>
  <c:chart>
    <c:title>
      <c:tx>
        <c:strRef>
          <c:f>EAtt_Pivot!$AM$2</c:f>
          <c:strCache>
            <c:ptCount val="1"/>
            <c:pt idx="0">
              <c:v>Tenure</c:v>
            </c:pt>
          </c:strCache>
        </c:strRef>
      </c:tx>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4369"/>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EAtt_Pivot!$AM$2</c:f>
              <c:strCache>
                <c:ptCount val="1"/>
                <c:pt idx="0">
                  <c:v>Total</c:v>
                </c:pt>
              </c:strCache>
            </c:strRef>
          </c:tx>
          <c:spPr>
            <a:solidFill>
              <a:srgbClr val="004369"/>
            </a:solidFill>
            <a:ln w="19050">
              <a:solidFill>
                <a:schemeClr val="lt1"/>
              </a:solidFill>
            </a:ln>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EAtt_Pivot!$AM$2</c:f>
              <c:strCache>
                <c:ptCount val="3"/>
                <c:pt idx="0">
                  <c:v>2 Years or Less</c:v>
                </c:pt>
                <c:pt idx="1">
                  <c:v>3-5 Years</c:v>
                </c:pt>
                <c:pt idx="2">
                  <c:v>6-8 Years</c:v>
                </c:pt>
              </c:strCache>
            </c:strRef>
          </c:cat>
          <c:val>
            <c:numRef>
              <c:f>EAtt_Pivot!$AM$2</c:f>
              <c:numCache>
                <c:formatCode>General</c:formatCode>
                <c:ptCount val="3"/>
                <c:pt idx="0">
                  <c:v>243</c:v>
                </c:pt>
                <c:pt idx="1">
                  <c:v>262</c:v>
                </c:pt>
                <c:pt idx="2">
                  <c:v>153</c:v>
                </c:pt>
              </c:numCache>
            </c:numRef>
          </c:val>
          <c:extLst>
            <c:ext xmlns:c16="http://schemas.microsoft.com/office/drawing/2014/chart" uri="{C3380CC4-5D6E-409C-BE32-E72D297353CC}">
              <c16:uniqueId val="{00000000-9A88-4BC1-8829-E4EEDC507243}"/>
            </c:ext>
          </c:extLst>
        </c:ser>
        <c:dLbls>
          <c:showLegendKey val="0"/>
          <c:showVal val="0"/>
          <c:showCatName val="0"/>
          <c:showSerName val="0"/>
          <c:showPercent val="0"/>
          <c:showBubbleSize val="0"/>
        </c:dLbls>
        <c:gapWidth val="150"/>
        <c:axId val="510706784"/>
        <c:axId val="510707744"/>
      </c:barChart>
      <c:valAx>
        <c:axId val="5107077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0706784"/>
        <c:crosses val="autoZero"/>
        <c:crossBetween val="between"/>
      </c:valAx>
      <c:catAx>
        <c:axId val="5107067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70774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[Employee.xlsx]EAtt_Pivot!PivotTable7</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1949A"/>
          </a:solidFill>
          <a:ln w="19050">
            <a:solidFill>
              <a:schemeClr val="lt1"/>
            </a:solidFill>
          </a:ln>
          <a:effectLst/>
        </c:spPr>
      </c:pivotFmt>
      <c:pivotFmt>
        <c:idx val="7"/>
        <c:spPr>
          <a:solidFill>
            <a:srgbClr val="004369"/>
          </a:solidFill>
          <a:ln w="19050">
            <a:solidFill>
              <a:schemeClr val="lt1"/>
            </a:solidFill>
          </a:ln>
          <a:effectLst/>
        </c:spPr>
      </c:pivotFmt>
      <c:pivotFmt>
        <c:idx val="8"/>
        <c:spPr>
          <a:solidFill>
            <a:srgbClr val="E5DDC8"/>
          </a:solidFill>
          <a:ln w="19050">
            <a:solidFill>
              <a:schemeClr val="lt1"/>
            </a:solidFill>
          </a:ln>
          <a:effectLst/>
        </c:spPr>
      </c:pivotFmt>
    </c:pivotFmts>
    <c:plotArea>
      <c:layout/>
      <c:doughnutChart>
        <c:varyColors val="1"/>
        <c:ser>
          <c:idx val="0"/>
          <c:order val="0"/>
          <c:tx>
            <c:strRef>
              <c:f>EAtt_Pivot!$AB$1</c:f>
              <c:strCache>
                <c:ptCount val="1"/>
                <c:pt idx="0">
                  <c:v>Total</c:v>
                </c:pt>
              </c:strCache>
            </c:strRef>
          </c:tx>
          <c:dPt>
            <c:idx val="0"/>
            <c:bubble3D val="0"/>
            <c:spPr>
              <a:solidFill>
                <a:srgbClr val="004369"/>
              </a:solidFill>
              <a:ln w="19050">
                <a:solidFill>
                  <a:schemeClr val="lt1"/>
                </a:solidFill>
              </a:ln>
              <a:effectLst/>
            </c:spPr>
            <c:extLst>
              <c:ext xmlns:c16="http://schemas.microsoft.com/office/drawing/2014/chart" uri="{C3380CC4-5D6E-409C-BE32-E72D297353CC}">
                <c16:uniqueId val="{00000001-2359-4DA5-A005-31FDB3794D1D}"/>
              </c:ext>
            </c:extLst>
          </c:dPt>
          <c:dPt>
            <c:idx val="1"/>
            <c:bubble3D val="0"/>
            <c:spPr>
              <a:solidFill>
                <a:srgbClr val="01949A"/>
              </a:solidFill>
              <a:ln w="19050">
                <a:solidFill>
                  <a:schemeClr val="lt1"/>
                </a:solidFill>
              </a:ln>
              <a:effectLst/>
            </c:spPr>
            <c:extLst>
              <c:ext xmlns:c16="http://schemas.microsoft.com/office/drawing/2014/chart" uri="{C3380CC4-5D6E-409C-BE32-E72D297353CC}">
                <c16:uniqueId val="{00000003-2359-4DA5-A005-31FDB3794D1D}"/>
              </c:ext>
            </c:extLst>
          </c:dPt>
          <c:dPt>
            <c:idx val="2"/>
            <c:bubble3D val="0"/>
            <c:spPr>
              <a:solidFill>
                <a:srgbClr val="E5DDC8"/>
              </a:solidFill>
              <a:ln w="19050">
                <a:solidFill>
                  <a:schemeClr val="lt1"/>
                </a:solidFill>
              </a:ln>
              <a:effectLst/>
            </c:spPr>
            <c:extLst>
              <c:ext xmlns:c16="http://schemas.microsoft.com/office/drawing/2014/chart" uri="{C3380CC4-5D6E-409C-BE32-E72D297353CC}">
                <c16:uniqueId val="{00000005-2359-4DA5-A005-31FDB3794D1D}"/>
              </c:ext>
            </c:extLst>
          </c:dPt>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EAtt_Pivot!$AA$2:$AA$5</c:f>
              <c:strCache>
                <c:ptCount val="3"/>
                <c:pt idx="0">
                  <c:v>ACME NA Corp.</c:v>
                </c:pt>
                <c:pt idx="1">
                  <c:v>ACME LA Corp.</c:v>
                </c:pt>
                <c:pt idx="2">
                  <c:v>ACME Western EU SE</c:v>
                </c:pt>
              </c:strCache>
            </c:strRef>
          </c:cat>
          <c:val>
            <c:numRef>
              <c:f>EAtt_Pivot!$AB$2:$AB$5</c:f>
              <c:numCache>
                <c:formatCode>0%</c:formatCode>
                <c:ptCount val="3"/>
                <c:pt idx="0">
                  <c:v>0.46960486322188449</c:v>
                </c:pt>
                <c:pt idx="1">
                  <c:v>0.27811550151975684</c:v>
                </c:pt>
                <c:pt idx="2">
                  <c:v>0.25227963525835867</c:v>
                </c:pt>
              </c:numCache>
            </c:numRef>
          </c:val>
          <c:extLst>
            <c:ext xmlns:c16="http://schemas.microsoft.com/office/drawing/2014/chart" uri="{C3380CC4-5D6E-409C-BE32-E72D297353CC}">
              <c16:uniqueId val="{00000006-2359-4DA5-A005-31FDB3794D1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12</xdr:col>
      <xdr:colOff>221736</xdr:colOff>
      <xdr:row>0</xdr:row>
      <xdr:rowOff>89647</xdr:rowOff>
    </xdr:from>
    <xdr:to>
      <xdr:col>14</xdr:col>
      <xdr:colOff>851976</xdr:colOff>
      <xdr:row>22</xdr:row>
      <xdr:rowOff>242047</xdr:rowOff>
    </xdr:to>
    <xdr:grpSp>
      <xdr:nvGrpSpPr>
        <xdr:cNvPr id="41" name="Group 40">
          <a:extLst>
            <a:ext uri="{FF2B5EF4-FFF2-40B4-BE49-F238E27FC236}">
              <a16:creationId xmlns:a16="http://schemas.microsoft.com/office/drawing/2014/main" id="{768ECDAB-896A-4B6D-3CC1-C1EDF4C8B617}"/>
            </a:ext>
          </a:extLst>
        </xdr:cNvPr>
        <xdr:cNvGrpSpPr/>
      </xdr:nvGrpSpPr>
      <xdr:grpSpPr>
        <a:xfrm>
          <a:off x="11194536" y="89647"/>
          <a:ext cx="2459040" cy="6229350"/>
          <a:chOff x="11560296" y="89647"/>
          <a:chExt cx="2520000" cy="6187440"/>
        </a:xfrm>
      </xdr:grpSpPr>
      <xdr:sp macro="" textlink="">
        <xdr:nvSpPr>
          <xdr:cNvPr id="40" name="Rectangle: Rounded Corners 39">
            <a:extLst>
              <a:ext uri="{FF2B5EF4-FFF2-40B4-BE49-F238E27FC236}">
                <a16:creationId xmlns:a16="http://schemas.microsoft.com/office/drawing/2014/main" id="{DF894125-5D6D-4EA3-8981-E4FCE8D03821}"/>
              </a:ext>
            </a:extLst>
          </xdr:cNvPr>
          <xdr:cNvSpPr/>
        </xdr:nvSpPr>
        <xdr:spPr>
          <a:xfrm>
            <a:off x="11560296" y="89647"/>
            <a:ext cx="2520000" cy="6187440"/>
          </a:xfrm>
          <a:prstGeom prst="roundRect">
            <a:avLst>
              <a:gd name="adj" fmla="val 750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mc:AlternateContent xmlns:mc="http://schemas.openxmlformats.org/markup-compatibility/2006" xmlns:a14="http://schemas.microsoft.com/office/drawing/2010/main">
        <mc:Choice Requires="a14">
          <xdr:graphicFrame macro="">
            <xdr:nvGraphicFramePr>
              <xdr:cNvPr id="3" name="COMPANYCODE">
                <a:extLst>
                  <a:ext uri="{FF2B5EF4-FFF2-40B4-BE49-F238E27FC236}">
                    <a16:creationId xmlns:a16="http://schemas.microsoft.com/office/drawing/2014/main" id="{C7884654-5995-4BB4-92C0-824C6381A979}"/>
                  </a:ext>
                </a:extLst>
              </xdr:cNvPr>
              <xdr:cNvGraphicFramePr/>
            </xdr:nvGraphicFramePr>
            <xdr:xfrm>
              <a:off x="11593605" y="208877"/>
              <a:ext cx="2448000" cy="1242060"/>
            </xdr:xfrm>
            <a:graphic>
              <a:graphicData uri="http://schemas.microsoft.com/office/drawing/2010/slicer">
                <sle:slicer xmlns:sle="http://schemas.microsoft.com/office/drawing/2010/slicer" name="COMPANYCODE"/>
              </a:graphicData>
            </a:graphic>
          </xdr:graphicFrame>
        </mc:Choice>
        <mc:Fallback xmlns="">
          <xdr:sp macro="" textlink="">
            <xdr:nvSpPr>
              <xdr:cNvPr id="0" name=""/>
              <xdr:cNvSpPr>
                <a:spLocks noTextEdit="1"/>
              </xdr:cNvSpPr>
            </xdr:nvSpPr>
            <xdr:spPr>
              <a:xfrm>
                <a:off x="11593605" y="208877"/>
                <a:ext cx="2448000" cy="124206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EC648422-97A2-403F-A336-9CE6C2332C46}"/>
                  </a:ext>
                </a:extLst>
              </xdr:cNvPr>
              <xdr:cNvGraphicFramePr/>
            </xdr:nvGraphicFramePr>
            <xdr:xfrm>
              <a:off x="11593605" y="4552277"/>
              <a:ext cx="2448000" cy="162000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1593605" y="4552277"/>
                <a:ext cx="2448000" cy="1620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DIVISION">
                <a:extLst>
                  <a:ext uri="{FF2B5EF4-FFF2-40B4-BE49-F238E27FC236}">
                    <a16:creationId xmlns:a16="http://schemas.microsoft.com/office/drawing/2014/main" id="{90B1D674-B586-4E21-AC3C-99AB5F923A8D}"/>
                  </a:ext>
                </a:extLst>
              </xdr:cNvPr>
              <xdr:cNvGraphicFramePr/>
            </xdr:nvGraphicFramePr>
            <xdr:xfrm>
              <a:off x="11593605" y="3165437"/>
              <a:ext cx="2448000" cy="1368000"/>
            </xdr:xfrm>
            <a:graphic>
              <a:graphicData uri="http://schemas.microsoft.com/office/drawing/2010/slicer">
                <sle:slicer xmlns:sle="http://schemas.microsoft.com/office/drawing/2010/slicer" name="DIVISION"/>
              </a:graphicData>
            </a:graphic>
          </xdr:graphicFrame>
        </mc:Choice>
        <mc:Fallback xmlns="">
          <xdr:sp macro="" textlink="">
            <xdr:nvSpPr>
              <xdr:cNvPr id="0" name=""/>
              <xdr:cNvSpPr>
                <a:spLocks noTextEdit="1"/>
              </xdr:cNvSpPr>
            </xdr:nvSpPr>
            <xdr:spPr>
              <a:xfrm>
                <a:off x="11593605" y="3165437"/>
                <a:ext cx="2448000" cy="1368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BAFD259C-103C-4DFB-BDAB-61ED771A35B2}"/>
                  </a:ext>
                </a:extLst>
              </xdr:cNvPr>
              <xdr:cNvGraphicFramePr/>
            </xdr:nvGraphicFramePr>
            <xdr:xfrm>
              <a:off x="11595398" y="1453628"/>
              <a:ext cx="2448000" cy="64770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595398" y="1453628"/>
                <a:ext cx="2448000" cy="6477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JOBCLASSIFICATION">
                <a:extLst>
                  <a:ext uri="{FF2B5EF4-FFF2-40B4-BE49-F238E27FC236}">
                    <a16:creationId xmlns:a16="http://schemas.microsoft.com/office/drawing/2014/main" id="{D0BD7B04-4FC9-4801-83D0-250014DD4097}"/>
                  </a:ext>
                </a:extLst>
              </xdr:cNvPr>
              <xdr:cNvGraphicFramePr/>
            </xdr:nvGraphicFramePr>
            <xdr:xfrm>
              <a:off x="11593605" y="2098638"/>
              <a:ext cx="2448000" cy="1080000"/>
            </xdr:xfrm>
            <a:graphic>
              <a:graphicData uri="http://schemas.microsoft.com/office/drawing/2010/slicer">
                <sle:slicer xmlns:sle="http://schemas.microsoft.com/office/drawing/2010/slicer" name="JOBCLASSIFICATION"/>
              </a:graphicData>
            </a:graphic>
          </xdr:graphicFrame>
        </mc:Choice>
        <mc:Fallback xmlns="">
          <xdr:sp macro="" textlink="">
            <xdr:nvSpPr>
              <xdr:cNvPr id="0" name=""/>
              <xdr:cNvSpPr>
                <a:spLocks noTextEdit="1"/>
              </xdr:cNvSpPr>
            </xdr:nvSpPr>
            <xdr:spPr>
              <a:xfrm>
                <a:off x="11593605" y="2098638"/>
                <a:ext cx="2448000" cy="1080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46476</xdr:colOff>
      <xdr:row>0</xdr:row>
      <xdr:rowOff>89647</xdr:rowOff>
    </xdr:from>
    <xdr:to>
      <xdr:col>2</xdr:col>
      <xdr:colOff>319250</xdr:colOff>
      <xdr:row>22</xdr:row>
      <xdr:rowOff>242047</xdr:rowOff>
    </xdr:to>
    <xdr:sp macro="" textlink="">
      <xdr:nvSpPr>
        <xdr:cNvPr id="11" name="Rectangle: Rounded Corners 10">
          <a:extLst>
            <a:ext uri="{FF2B5EF4-FFF2-40B4-BE49-F238E27FC236}">
              <a16:creationId xmlns:a16="http://schemas.microsoft.com/office/drawing/2014/main" id="{6BDE0395-56D4-4CC5-A1C8-B02987DC3AA4}"/>
            </a:ext>
          </a:extLst>
        </xdr:cNvPr>
        <xdr:cNvSpPr/>
      </xdr:nvSpPr>
      <xdr:spPr>
        <a:xfrm>
          <a:off x="46476" y="89647"/>
          <a:ext cx="2162534" cy="6187440"/>
        </a:xfrm>
        <a:prstGeom prst="roundRect">
          <a:avLst>
            <a:gd name="adj" fmla="val 750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344549</xdr:colOff>
      <xdr:row>9</xdr:row>
      <xdr:rowOff>45182</xdr:rowOff>
    </xdr:from>
    <xdr:to>
      <xdr:col>2</xdr:col>
      <xdr:colOff>96923</xdr:colOff>
      <xdr:row>12</xdr:row>
      <xdr:rowOff>86499</xdr:rowOff>
    </xdr:to>
    <xdr:grpSp>
      <xdr:nvGrpSpPr>
        <xdr:cNvPr id="13" name="Group 12">
          <a:extLst>
            <a:ext uri="{FF2B5EF4-FFF2-40B4-BE49-F238E27FC236}">
              <a16:creationId xmlns:a16="http://schemas.microsoft.com/office/drawing/2014/main" id="{D1E721E3-024B-41D1-93A3-98622C843D28}"/>
            </a:ext>
          </a:extLst>
        </xdr:cNvPr>
        <xdr:cNvGrpSpPr/>
      </xdr:nvGrpSpPr>
      <xdr:grpSpPr>
        <a:xfrm>
          <a:off x="344549" y="2531207"/>
          <a:ext cx="1581174" cy="869992"/>
          <a:chOff x="6134658" y="3105299"/>
          <a:chExt cx="1635828" cy="877265"/>
        </a:xfrm>
      </xdr:grpSpPr>
      <xdr:sp macro="" textlink="EAct_Pivot!H8">
        <xdr:nvSpPr>
          <xdr:cNvPr id="16" name="TextBox 15">
            <a:extLst>
              <a:ext uri="{FF2B5EF4-FFF2-40B4-BE49-F238E27FC236}">
                <a16:creationId xmlns:a16="http://schemas.microsoft.com/office/drawing/2014/main" id="{9F403E5F-A8E0-3736-1C9C-AC3E631FBB3B}"/>
              </a:ext>
            </a:extLst>
          </xdr:cNvPr>
          <xdr:cNvSpPr txBox="1"/>
        </xdr:nvSpPr>
        <xdr:spPr>
          <a:xfrm>
            <a:off x="7051451" y="3107049"/>
            <a:ext cx="717200" cy="345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75FCE0-EC86-493D-99E5-335C327A76BC}" type="TxLink">
              <a:rPr lang="en-US" sz="1400" b="1" i="0" u="none" strike="noStrike">
                <a:solidFill>
                  <a:srgbClr val="000000"/>
                </a:solidFill>
                <a:latin typeface="Aptos Narrow"/>
              </a:rPr>
              <a:pPr algn="ctr"/>
              <a:t>75%</a:t>
            </a:fld>
            <a:endParaRPr lang="en-ID" sz="2400" b="1"/>
          </a:p>
        </xdr:txBody>
      </xdr:sp>
      <xdr:sp macro="" textlink="EAct_Pivot!I8">
        <xdr:nvSpPr>
          <xdr:cNvPr id="17" name="TextBox 16">
            <a:extLst>
              <a:ext uri="{FF2B5EF4-FFF2-40B4-BE49-F238E27FC236}">
                <a16:creationId xmlns:a16="http://schemas.microsoft.com/office/drawing/2014/main" id="{B14AD042-69B4-E260-AC3F-F43F99D7E089}"/>
              </a:ext>
            </a:extLst>
          </xdr:cNvPr>
          <xdr:cNvSpPr txBox="1"/>
        </xdr:nvSpPr>
        <xdr:spPr>
          <a:xfrm>
            <a:off x="6170978" y="3107051"/>
            <a:ext cx="504000" cy="345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500504-A7DA-48F7-9554-8FABD980DCF8}" type="TxLink">
              <a:rPr lang="en-US" sz="1400" b="1" i="0" u="none" strike="noStrike">
                <a:solidFill>
                  <a:srgbClr val="000000"/>
                </a:solidFill>
                <a:latin typeface="Aptos Narrow"/>
              </a:rPr>
              <a:pPr algn="ctr"/>
              <a:t> 873 </a:t>
            </a:fld>
            <a:endParaRPr lang="en-ID" sz="2400" b="1"/>
          </a:p>
        </xdr:txBody>
      </xdr:sp>
      <xdr:sp macro="" textlink="EAct_Pivot!H7">
        <xdr:nvSpPr>
          <xdr:cNvPr id="18" name="TextBox 17">
            <a:extLst>
              <a:ext uri="{FF2B5EF4-FFF2-40B4-BE49-F238E27FC236}">
                <a16:creationId xmlns:a16="http://schemas.microsoft.com/office/drawing/2014/main" id="{4E27A17E-539E-CBEC-FD88-A19F8007858B}"/>
              </a:ext>
            </a:extLst>
          </xdr:cNvPr>
          <xdr:cNvSpPr txBox="1"/>
        </xdr:nvSpPr>
        <xdr:spPr>
          <a:xfrm>
            <a:off x="7053285" y="3616031"/>
            <a:ext cx="717201" cy="3455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88177A-DF74-44C0-B7A1-FB164C848FB1}" type="TxLink">
              <a:rPr lang="en-US" sz="1400" b="1" i="0" u="none" strike="noStrike">
                <a:solidFill>
                  <a:srgbClr val="000000"/>
                </a:solidFill>
                <a:latin typeface="Aptos Narrow"/>
              </a:rPr>
              <a:pPr algn="ctr"/>
              <a:t>25%</a:t>
            </a:fld>
            <a:endParaRPr lang="en-ID" sz="1800" b="1"/>
          </a:p>
        </xdr:txBody>
      </xdr:sp>
      <xdr:sp macro="" textlink="EAct_Pivot!I7">
        <xdr:nvSpPr>
          <xdr:cNvPr id="19" name="TextBox 18">
            <a:extLst>
              <a:ext uri="{FF2B5EF4-FFF2-40B4-BE49-F238E27FC236}">
                <a16:creationId xmlns:a16="http://schemas.microsoft.com/office/drawing/2014/main" id="{000AC1F1-2778-EB6B-A5BA-D9275453F176}"/>
              </a:ext>
            </a:extLst>
          </xdr:cNvPr>
          <xdr:cNvSpPr txBox="1"/>
        </xdr:nvSpPr>
        <xdr:spPr>
          <a:xfrm>
            <a:off x="6170978" y="3637046"/>
            <a:ext cx="504000" cy="3455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E0F7A9-0F83-44F2-A7EA-D8DCEDD48F47}" type="TxLink">
              <a:rPr lang="en-US" sz="1400" b="1" i="0" u="none" strike="noStrike">
                <a:solidFill>
                  <a:srgbClr val="000000"/>
                </a:solidFill>
                <a:latin typeface="Aptos Narrow"/>
              </a:rPr>
              <a:pPr algn="ctr"/>
              <a:t> 296 </a:t>
            </a:fld>
            <a:endParaRPr lang="en-ID" sz="1800" b="1"/>
          </a:p>
        </xdr:txBody>
      </xdr:sp>
      <xdr:cxnSp macro="">
        <xdr:nvCxnSpPr>
          <xdr:cNvPr id="20" name="Straight Connector 19">
            <a:extLst>
              <a:ext uri="{FF2B5EF4-FFF2-40B4-BE49-F238E27FC236}">
                <a16:creationId xmlns:a16="http://schemas.microsoft.com/office/drawing/2014/main" id="{3C761393-DB15-18BB-9D3C-38E54C9281CF}"/>
              </a:ext>
            </a:extLst>
          </xdr:cNvPr>
          <xdr:cNvCxnSpPr/>
        </xdr:nvCxnSpPr>
        <xdr:spPr>
          <a:xfrm flipV="1">
            <a:off x="6134658" y="3548315"/>
            <a:ext cx="1519052" cy="241"/>
          </a:xfrm>
          <a:prstGeom prst="line">
            <a:avLst/>
          </a:prstGeom>
          <a:ln>
            <a:solidFill>
              <a:sysClr val="windowText" lastClr="000000"/>
            </a:solidFill>
          </a:ln>
        </xdr:spPr>
        <xdr:style>
          <a:lnRef idx="2">
            <a:schemeClr val="accent1"/>
          </a:lnRef>
          <a:fillRef idx="0">
            <a:schemeClr val="accent1"/>
          </a:fillRef>
          <a:effectRef idx="1">
            <a:schemeClr val="accent1"/>
          </a:effectRef>
          <a:fontRef idx="minor">
            <a:schemeClr val="tx1"/>
          </a:fontRef>
        </xdr:style>
      </xdr:cxnSp>
      <xdr:grpSp>
        <xdr:nvGrpSpPr>
          <xdr:cNvPr id="21" name="Google Shape;11743;p42">
            <a:extLst>
              <a:ext uri="{FF2B5EF4-FFF2-40B4-BE49-F238E27FC236}">
                <a16:creationId xmlns:a16="http://schemas.microsoft.com/office/drawing/2014/main" id="{74EDF625-84D0-4F9F-F4A8-79F6C1BBA18A}"/>
              </a:ext>
            </a:extLst>
          </xdr:cNvPr>
          <xdr:cNvGrpSpPr/>
        </xdr:nvGrpSpPr>
        <xdr:grpSpPr>
          <a:xfrm>
            <a:off x="6763590" y="3105299"/>
            <a:ext cx="255161" cy="326986"/>
            <a:chOff x="6974158" y="2789537"/>
            <a:chExt cx="255247" cy="327458"/>
          </a:xfrm>
          <a:solidFill>
            <a:srgbClr val="004369"/>
          </a:solidFill>
        </xdr:grpSpPr>
        <xdr:sp macro="" textlink="">
          <xdr:nvSpPr>
            <xdr:cNvPr id="29" name="Google Shape;11744;p42">
              <a:extLst>
                <a:ext uri="{FF2B5EF4-FFF2-40B4-BE49-F238E27FC236}">
                  <a16:creationId xmlns:a16="http://schemas.microsoft.com/office/drawing/2014/main" id="{9403D2F7-0884-7F36-FE11-F0693C07AD21}"/>
                </a:ext>
              </a:extLst>
            </xdr:cNvPr>
            <xdr:cNvSpPr/>
          </xdr:nvSpPr>
          <xdr:spPr>
            <a:xfrm>
              <a:off x="7066407" y="2897282"/>
              <a:ext cx="9876" cy="14798"/>
            </a:xfrm>
            <a:custGeom>
              <a:avLst/>
              <a:gdLst/>
              <a:ahLst/>
              <a:cxnLst/>
              <a:rect l="l" t="t" r="r" b="b"/>
              <a:pathLst>
                <a:path w="311" h="466" extrusionOk="0">
                  <a:moveTo>
                    <a:pt x="144" y="1"/>
                  </a:moveTo>
                  <a:cubicBezTo>
                    <a:pt x="60" y="1"/>
                    <a:pt x="1" y="84"/>
                    <a:pt x="1" y="155"/>
                  </a:cubicBezTo>
                  <a:lnTo>
                    <a:pt x="1" y="322"/>
                  </a:lnTo>
                  <a:cubicBezTo>
                    <a:pt x="1" y="405"/>
                    <a:pt x="72" y="465"/>
                    <a:pt x="144" y="465"/>
                  </a:cubicBezTo>
                  <a:cubicBezTo>
                    <a:pt x="227" y="465"/>
                    <a:pt x="299" y="394"/>
                    <a:pt x="299" y="322"/>
                  </a:cubicBezTo>
                  <a:lnTo>
                    <a:pt x="299" y="155"/>
                  </a:lnTo>
                  <a:cubicBezTo>
                    <a:pt x="310" y="60"/>
                    <a:pt x="239" y="1"/>
                    <a:pt x="144"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30" name="Google Shape;11745;p42">
              <a:extLst>
                <a:ext uri="{FF2B5EF4-FFF2-40B4-BE49-F238E27FC236}">
                  <a16:creationId xmlns:a16="http://schemas.microsoft.com/office/drawing/2014/main" id="{3B8D2B17-D3E7-8618-E2B2-2B0935517EE0}"/>
                </a:ext>
              </a:extLst>
            </xdr:cNvPr>
            <xdr:cNvSpPr/>
          </xdr:nvSpPr>
          <xdr:spPr>
            <a:xfrm>
              <a:off x="7127662" y="2897282"/>
              <a:ext cx="9495" cy="14798"/>
            </a:xfrm>
            <a:custGeom>
              <a:avLst/>
              <a:gdLst/>
              <a:ahLst/>
              <a:cxnLst/>
              <a:rect l="l" t="t" r="r" b="b"/>
              <a:pathLst>
                <a:path w="299" h="466" extrusionOk="0">
                  <a:moveTo>
                    <a:pt x="155" y="1"/>
                  </a:moveTo>
                  <a:cubicBezTo>
                    <a:pt x="60" y="1"/>
                    <a:pt x="1" y="84"/>
                    <a:pt x="1" y="155"/>
                  </a:cubicBezTo>
                  <a:lnTo>
                    <a:pt x="1" y="322"/>
                  </a:lnTo>
                  <a:cubicBezTo>
                    <a:pt x="1" y="405"/>
                    <a:pt x="84" y="465"/>
                    <a:pt x="155" y="465"/>
                  </a:cubicBezTo>
                  <a:cubicBezTo>
                    <a:pt x="227" y="465"/>
                    <a:pt x="298" y="394"/>
                    <a:pt x="298" y="322"/>
                  </a:cubicBezTo>
                  <a:lnTo>
                    <a:pt x="298" y="155"/>
                  </a:lnTo>
                  <a:cubicBezTo>
                    <a:pt x="298" y="60"/>
                    <a:pt x="239" y="1"/>
                    <a:pt x="155"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31" name="Google Shape;11746;p42">
              <a:extLst>
                <a:ext uri="{FF2B5EF4-FFF2-40B4-BE49-F238E27FC236}">
                  <a16:creationId xmlns:a16="http://schemas.microsoft.com/office/drawing/2014/main" id="{8F5D53FC-364C-E06C-689F-DE5F05A99FD9}"/>
                </a:ext>
              </a:extLst>
            </xdr:cNvPr>
            <xdr:cNvSpPr/>
          </xdr:nvSpPr>
          <xdr:spPr>
            <a:xfrm>
              <a:off x="7081935" y="2933292"/>
              <a:ext cx="40837" cy="14703"/>
            </a:xfrm>
            <a:custGeom>
              <a:avLst/>
              <a:gdLst/>
              <a:ahLst/>
              <a:cxnLst/>
              <a:rect l="l" t="t" r="r" b="b"/>
              <a:pathLst>
                <a:path w="1286" h="463" extrusionOk="0">
                  <a:moveTo>
                    <a:pt x="162" y="1"/>
                  </a:moveTo>
                  <a:cubicBezTo>
                    <a:pt x="125" y="1"/>
                    <a:pt x="89" y="16"/>
                    <a:pt x="60" y="45"/>
                  </a:cubicBezTo>
                  <a:cubicBezTo>
                    <a:pt x="0" y="105"/>
                    <a:pt x="0" y="200"/>
                    <a:pt x="60" y="260"/>
                  </a:cubicBezTo>
                  <a:cubicBezTo>
                    <a:pt x="191" y="391"/>
                    <a:pt x="417" y="462"/>
                    <a:pt x="655" y="462"/>
                  </a:cubicBezTo>
                  <a:cubicBezTo>
                    <a:pt x="893" y="462"/>
                    <a:pt x="1119" y="391"/>
                    <a:pt x="1250" y="260"/>
                  </a:cubicBezTo>
                  <a:cubicBezTo>
                    <a:pt x="1286" y="200"/>
                    <a:pt x="1286" y="105"/>
                    <a:pt x="1226" y="45"/>
                  </a:cubicBezTo>
                  <a:cubicBezTo>
                    <a:pt x="1197" y="16"/>
                    <a:pt x="1158" y="1"/>
                    <a:pt x="1119" y="1"/>
                  </a:cubicBezTo>
                  <a:cubicBezTo>
                    <a:pt x="1081" y="1"/>
                    <a:pt x="1042" y="16"/>
                    <a:pt x="1012" y="45"/>
                  </a:cubicBezTo>
                  <a:cubicBezTo>
                    <a:pt x="953" y="105"/>
                    <a:pt x="822" y="164"/>
                    <a:pt x="643" y="164"/>
                  </a:cubicBezTo>
                  <a:cubicBezTo>
                    <a:pt x="464" y="164"/>
                    <a:pt x="310" y="105"/>
                    <a:pt x="274" y="45"/>
                  </a:cubicBezTo>
                  <a:cubicBezTo>
                    <a:pt x="238" y="16"/>
                    <a:pt x="199" y="1"/>
                    <a:pt x="162"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32" name="Google Shape;11747;p42">
              <a:extLst>
                <a:ext uri="{FF2B5EF4-FFF2-40B4-BE49-F238E27FC236}">
                  <a16:creationId xmlns:a16="http://schemas.microsoft.com/office/drawing/2014/main" id="{74F585C4-584E-EB12-BA09-8F5BF16C0294}"/>
                </a:ext>
              </a:extLst>
            </xdr:cNvPr>
            <xdr:cNvSpPr/>
          </xdr:nvSpPr>
          <xdr:spPr>
            <a:xfrm>
              <a:off x="6974158" y="2789537"/>
              <a:ext cx="255247" cy="327458"/>
            </a:xfrm>
            <a:custGeom>
              <a:avLst/>
              <a:gdLst/>
              <a:ahLst/>
              <a:cxnLst/>
              <a:rect l="l" t="t" r="r" b="b"/>
              <a:pathLst>
                <a:path w="8038" h="10312" extrusionOk="0">
                  <a:moveTo>
                    <a:pt x="6228" y="2167"/>
                  </a:moveTo>
                  <a:lnTo>
                    <a:pt x="6132" y="3239"/>
                  </a:lnTo>
                  <a:lnTo>
                    <a:pt x="6121" y="3239"/>
                  </a:lnTo>
                  <a:cubicBezTo>
                    <a:pt x="6025" y="3239"/>
                    <a:pt x="5942" y="3156"/>
                    <a:pt x="5942" y="3060"/>
                  </a:cubicBezTo>
                  <a:lnTo>
                    <a:pt x="5942" y="2227"/>
                  </a:lnTo>
                  <a:cubicBezTo>
                    <a:pt x="6049" y="2227"/>
                    <a:pt x="6132" y="2191"/>
                    <a:pt x="6228" y="2167"/>
                  </a:cubicBezTo>
                  <a:close/>
                  <a:moveTo>
                    <a:pt x="5787" y="322"/>
                  </a:moveTo>
                  <a:cubicBezTo>
                    <a:pt x="6240" y="322"/>
                    <a:pt x="6609" y="691"/>
                    <a:pt x="6609" y="1131"/>
                  </a:cubicBezTo>
                  <a:cubicBezTo>
                    <a:pt x="6609" y="1584"/>
                    <a:pt x="6240" y="1953"/>
                    <a:pt x="5787" y="1953"/>
                  </a:cubicBezTo>
                  <a:cubicBezTo>
                    <a:pt x="5490" y="1953"/>
                    <a:pt x="5228" y="1786"/>
                    <a:pt x="5073" y="1536"/>
                  </a:cubicBezTo>
                  <a:cubicBezTo>
                    <a:pt x="5048" y="1487"/>
                    <a:pt x="4996" y="1455"/>
                    <a:pt x="4942" y="1455"/>
                  </a:cubicBezTo>
                  <a:cubicBezTo>
                    <a:pt x="4918" y="1455"/>
                    <a:pt x="4893" y="1462"/>
                    <a:pt x="4870" y="1477"/>
                  </a:cubicBezTo>
                  <a:cubicBezTo>
                    <a:pt x="4799" y="1524"/>
                    <a:pt x="4763" y="1608"/>
                    <a:pt x="4811" y="1691"/>
                  </a:cubicBezTo>
                  <a:cubicBezTo>
                    <a:pt x="4823" y="1703"/>
                    <a:pt x="4823" y="1715"/>
                    <a:pt x="4835" y="1727"/>
                  </a:cubicBezTo>
                  <a:cubicBezTo>
                    <a:pt x="4775" y="1763"/>
                    <a:pt x="4716" y="1786"/>
                    <a:pt x="4656" y="1786"/>
                  </a:cubicBezTo>
                  <a:cubicBezTo>
                    <a:pt x="4477" y="1786"/>
                    <a:pt x="4335" y="1643"/>
                    <a:pt x="4335" y="1465"/>
                  </a:cubicBezTo>
                  <a:cubicBezTo>
                    <a:pt x="4335" y="1370"/>
                    <a:pt x="4263" y="1310"/>
                    <a:pt x="4180" y="1310"/>
                  </a:cubicBezTo>
                  <a:cubicBezTo>
                    <a:pt x="4108" y="1310"/>
                    <a:pt x="4037" y="1393"/>
                    <a:pt x="4037" y="1465"/>
                  </a:cubicBezTo>
                  <a:cubicBezTo>
                    <a:pt x="4037" y="1810"/>
                    <a:pt x="4323" y="2108"/>
                    <a:pt x="4680" y="2108"/>
                  </a:cubicBezTo>
                  <a:cubicBezTo>
                    <a:pt x="4811" y="2108"/>
                    <a:pt x="4942" y="2060"/>
                    <a:pt x="5061" y="1965"/>
                  </a:cubicBezTo>
                  <a:cubicBezTo>
                    <a:pt x="5228" y="2120"/>
                    <a:pt x="5442" y="2227"/>
                    <a:pt x="5668" y="2251"/>
                  </a:cubicBezTo>
                  <a:lnTo>
                    <a:pt x="5668" y="3072"/>
                  </a:lnTo>
                  <a:cubicBezTo>
                    <a:pt x="5668" y="3334"/>
                    <a:pt x="5882" y="3548"/>
                    <a:pt x="6144" y="3548"/>
                  </a:cubicBezTo>
                  <a:lnTo>
                    <a:pt x="6382" y="3548"/>
                  </a:lnTo>
                  <a:cubicBezTo>
                    <a:pt x="6454" y="3548"/>
                    <a:pt x="6513" y="3572"/>
                    <a:pt x="6573" y="3632"/>
                  </a:cubicBezTo>
                  <a:cubicBezTo>
                    <a:pt x="6621" y="3691"/>
                    <a:pt x="6656" y="3751"/>
                    <a:pt x="6633" y="3834"/>
                  </a:cubicBezTo>
                  <a:cubicBezTo>
                    <a:pt x="6621" y="3953"/>
                    <a:pt x="6502" y="4049"/>
                    <a:pt x="6371" y="4049"/>
                  </a:cubicBezTo>
                  <a:lnTo>
                    <a:pt x="6299" y="4049"/>
                  </a:lnTo>
                  <a:lnTo>
                    <a:pt x="6299" y="4037"/>
                  </a:lnTo>
                  <a:cubicBezTo>
                    <a:pt x="6299" y="3953"/>
                    <a:pt x="6216" y="3894"/>
                    <a:pt x="6144" y="3894"/>
                  </a:cubicBezTo>
                  <a:cubicBezTo>
                    <a:pt x="6061" y="3894"/>
                    <a:pt x="6001" y="3965"/>
                    <a:pt x="6001" y="4037"/>
                  </a:cubicBezTo>
                  <a:cubicBezTo>
                    <a:pt x="6001" y="5108"/>
                    <a:pt x="5120" y="5977"/>
                    <a:pt x="4049" y="5977"/>
                  </a:cubicBezTo>
                  <a:cubicBezTo>
                    <a:pt x="2953" y="5977"/>
                    <a:pt x="2084" y="5096"/>
                    <a:pt x="2084" y="4025"/>
                  </a:cubicBezTo>
                  <a:cubicBezTo>
                    <a:pt x="2084" y="3929"/>
                    <a:pt x="2013" y="3870"/>
                    <a:pt x="1941" y="3870"/>
                  </a:cubicBezTo>
                  <a:cubicBezTo>
                    <a:pt x="1858" y="3870"/>
                    <a:pt x="1787" y="3953"/>
                    <a:pt x="1787" y="4025"/>
                  </a:cubicBezTo>
                  <a:lnTo>
                    <a:pt x="1787" y="4037"/>
                  </a:lnTo>
                  <a:lnTo>
                    <a:pt x="1703" y="4037"/>
                  </a:lnTo>
                  <a:cubicBezTo>
                    <a:pt x="1620" y="4037"/>
                    <a:pt x="1560" y="4013"/>
                    <a:pt x="1501" y="3953"/>
                  </a:cubicBezTo>
                  <a:cubicBezTo>
                    <a:pt x="1465" y="3894"/>
                    <a:pt x="1429" y="3834"/>
                    <a:pt x="1441" y="3751"/>
                  </a:cubicBezTo>
                  <a:cubicBezTo>
                    <a:pt x="1465" y="3632"/>
                    <a:pt x="1584" y="3537"/>
                    <a:pt x="1715" y="3537"/>
                  </a:cubicBezTo>
                  <a:lnTo>
                    <a:pt x="1941" y="3537"/>
                  </a:lnTo>
                  <a:cubicBezTo>
                    <a:pt x="2203" y="3537"/>
                    <a:pt x="2418" y="3322"/>
                    <a:pt x="2418" y="3060"/>
                  </a:cubicBezTo>
                  <a:lnTo>
                    <a:pt x="2418" y="2358"/>
                  </a:lnTo>
                  <a:cubicBezTo>
                    <a:pt x="2418" y="2084"/>
                    <a:pt x="2632" y="1870"/>
                    <a:pt x="2906" y="1870"/>
                  </a:cubicBezTo>
                  <a:lnTo>
                    <a:pt x="3525" y="1870"/>
                  </a:lnTo>
                  <a:cubicBezTo>
                    <a:pt x="3620" y="1870"/>
                    <a:pt x="3680" y="1786"/>
                    <a:pt x="3680" y="1715"/>
                  </a:cubicBezTo>
                  <a:cubicBezTo>
                    <a:pt x="3680" y="1632"/>
                    <a:pt x="3608" y="1572"/>
                    <a:pt x="3525" y="1572"/>
                  </a:cubicBezTo>
                  <a:lnTo>
                    <a:pt x="2906" y="1572"/>
                  </a:lnTo>
                  <a:cubicBezTo>
                    <a:pt x="2477" y="1572"/>
                    <a:pt x="2120" y="1929"/>
                    <a:pt x="2120" y="2358"/>
                  </a:cubicBezTo>
                  <a:lnTo>
                    <a:pt x="2120" y="3060"/>
                  </a:lnTo>
                  <a:cubicBezTo>
                    <a:pt x="2120" y="3144"/>
                    <a:pt x="2037" y="3239"/>
                    <a:pt x="1941" y="3239"/>
                  </a:cubicBezTo>
                  <a:lnTo>
                    <a:pt x="1906" y="3239"/>
                  </a:lnTo>
                  <a:lnTo>
                    <a:pt x="1739" y="1572"/>
                  </a:lnTo>
                  <a:cubicBezTo>
                    <a:pt x="1715" y="1251"/>
                    <a:pt x="1822" y="929"/>
                    <a:pt x="2025" y="691"/>
                  </a:cubicBezTo>
                  <a:cubicBezTo>
                    <a:pt x="2239" y="453"/>
                    <a:pt x="2549" y="322"/>
                    <a:pt x="2870" y="322"/>
                  </a:cubicBezTo>
                  <a:close/>
                  <a:moveTo>
                    <a:pt x="5013" y="6013"/>
                  </a:moveTo>
                  <a:lnTo>
                    <a:pt x="5013" y="6537"/>
                  </a:lnTo>
                  <a:cubicBezTo>
                    <a:pt x="5013" y="6823"/>
                    <a:pt x="5204" y="7073"/>
                    <a:pt x="5478" y="7144"/>
                  </a:cubicBezTo>
                  <a:lnTo>
                    <a:pt x="5740" y="7227"/>
                  </a:lnTo>
                  <a:cubicBezTo>
                    <a:pt x="5668" y="7478"/>
                    <a:pt x="5537" y="7716"/>
                    <a:pt x="5370" y="7906"/>
                  </a:cubicBezTo>
                  <a:cubicBezTo>
                    <a:pt x="5311" y="7966"/>
                    <a:pt x="5323" y="8073"/>
                    <a:pt x="5382" y="8120"/>
                  </a:cubicBezTo>
                  <a:cubicBezTo>
                    <a:pt x="5418" y="8144"/>
                    <a:pt x="5442" y="8156"/>
                    <a:pt x="5490" y="8156"/>
                  </a:cubicBezTo>
                  <a:cubicBezTo>
                    <a:pt x="5537" y="8156"/>
                    <a:pt x="5585" y="8144"/>
                    <a:pt x="5609" y="8120"/>
                  </a:cubicBezTo>
                  <a:cubicBezTo>
                    <a:pt x="5823" y="7882"/>
                    <a:pt x="5966" y="7608"/>
                    <a:pt x="6061" y="7311"/>
                  </a:cubicBezTo>
                  <a:lnTo>
                    <a:pt x="6382" y="7418"/>
                  </a:lnTo>
                  <a:cubicBezTo>
                    <a:pt x="6204" y="7906"/>
                    <a:pt x="5930" y="8335"/>
                    <a:pt x="5525" y="8668"/>
                  </a:cubicBezTo>
                  <a:cubicBezTo>
                    <a:pt x="5085" y="9013"/>
                    <a:pt x="4573" y="9204"/>
                    <a:pt x="4001" y="9204"/>
                  </a:cubicBezTo>
                  <a:cubicBezTo>
                    <a:pt x="3442" y="9204"/>
                    <a:pt x="2918" y="9025"/>
                    <a:pt x="2489" y="8668"/>
                  </a:cubicBezTo>
                  <a:cubicBezTo>
                    <a:pt x="2096" y="8359"/>
                    <a:pt x="1810" y="7918"/>
                    <a:pt x="1668" y="7442"/>
                  </a:cubicBezTo>
                  <a:lnTo>
                    <a:pt x="2001" y="7347"/>
                  </a:lnTo>
                  <a:cubicBezTo>
                    <a:pt x="2108" y="7739"/>
                    <a:pt x="2358" y="8097"/>
                    <a:pt x="2680" y="8370"/>
                  </a:cubicBezTo>
                  <a:cubicBezTo>
                    <a:pt x="3049" y="8668"/>
                    <a:pt x="3513" y="8847"/>
                    <a:pt x="4001" y="8847"/>
                  </a:cubicBezTo>
                  <a:cubicBezTo>
                    <a:pt x="4382" y="8847"/>
                    <a:pt x="4739" y="8751"/>
                    <a:pt x="5049" y="8561"/>
                  </a:cubicBezTo>
                  <a:cubicBezTo>
                    <a:pt x="5120" y="8513"/>
                    <a:pt x="5132" y="8430"/>
                    <a:pt x="5109" y="8359"/>
                  </a:cubicBezTo>
                  <a:cubicBezTo>
                    <a:pt x="5077" y="8304"/>
                    <a:pt x="5031" y="8280"/>
                    <a:pt x="4979" y="8280"/>
                  </a:cubicBezTo>
                  <a:cubicBezTo>
                    <a:pt x="4952" y="8280"/>
                    <a:pt x="4923" y="8287"/>
                    <a:pt x="4894" y="8299"/>
                  </a:cubicBezTo>
                  <a:cubicBezTo>
                    <a:pt x="4632" y="8442"/>
                    <a:pt x="4311" y="8537"/>
                    <a:pt x="4001" y="8537"/>
                  </a:cubicBezTo>
                  <a:cubicBezTo>
                    <a:pt x="3215" y="8537"/>
                    <a:pt x="2513" y="8001"/>
                    <a:pt x="2299" y="7239"/>
                  </a:cubicBezTo>
                  <a:lnTo>
                    <a:pt x="2596" y="7144"/>
                  </a:lnTo>
                  <a:cubicBezTo>
                    <a:pt x="2858" y="7073"/>
                    <a:pt x="3049" y="6823"/>
                    <a:pt x="3049" y="6537"/>
                  </a:cubicBezTo>
                  <a:lnTo>
                    <a:pt x="3049" y="6013"/>
                  </a:lnTo>
                  <a:cubicBezTo>
                    <a:pt x="3346" y="6168"/>
                    <a:pt x="3680" y="6239"/>
                    <a:pt x="4037" y="6239"/>
                  </a:cubicBezTo>
                  <a:cubicBezTo>
                    <a:pt x="4394" y="6239"/>
                    <a:pt x="4716" y="6168"/>
                    <a:pt x="5013" y="6013"/>
                  </a:cubicBezTo>
                  <a:close/>
                  <a:moveTo>
                    <a:pt x="2870" y="0"/>
                  </a:moveTo>
                  <a:cubicBezTo>
                    <a:pt x="2477" y="0"/>
                    <a:pt x="2084" y="179"/>
                    <a:pt x="1799" y="477"/>
                  </a:cubicBezTo>
                  <a:cubicBezTo>
                    <a:pt x="1537" y="774"/>
                    <a:pt x="1406" y="1179"/>
                    <a:pt x="1429" y="1596"/>
                  </a:cubicBezTo>
                  <a:lnTo>
                    <a:pt x="1596" y="3251"/>
                  </a:lnTo>
                  <a:cubicBezTo>
                    <a:pt x="1358" y="3298"/>
                    <a:pt x="1144" y="3489"/>
                    <a:pt x="1132" y="3739"/>
                  </a:cubicBezTo>
                  <a:cubicBezTo>
                    <a:pt x="1120" y="3894"/>
                    <a:pt x="1168" y="4049"/>
                    <a:pt x="1263" y="4168"/>
                  </a:cubicBezTo>
                  <a:cubicBezTo>
                    <a:pt x="1370" y="4287"/>
                    <a:pt x="1525" y="4346"/>
                    <a:pt x="1680" y="4346"/>
                  </a:cubicBezTo>
                  <a:lnTo>
                    <a:pt x="1799" y="4346"/>
                  </a:lnTo>
                  <a:cubicBezTo>
                    <a:pt x="1894" y="4989"/>
                    <a:pt x="2251" y="5525"/>
                    <a:pt x="2739" y="5882"/>
                  </a:cubicBezTo>
                  <a:lnTo>
                    <a:pt x="2739" y="6585"/>
                  </a:lnTo>
                  <a:cubicBezTo>
                    <a:pt x="2739" y="6727"/>
                    <a:pt x="2632" y="6870"/>
                    <a:pt x="2501" y="6894"/>
                  </a:cubicBezTo>
                  <a:lnTo>
                    <a:pt x="810" y="7406"/>
                  </a:lnTo>
                  <a:cubicBezTo>
                    <a:pt x="322" y="7537"/>
                    <a:pt x="1" y="7978"/>
                    <a:pt x="1" y="8478"/>
                  </a:cubicBezTo>
                  <a:lnTo>
                    <a:pt x="1" y="10168"/>
                  </a:lnTo>
                  <a:cubicBezTo>
                    <a:pt x="1" y="10252"/>
                    <a:pt x="72" y="10311"/>
                    <a:pt x="144" y="10311"/>
                  </a:cubicBezTo>
                  <a:cubicBezTo>
                    <a:pt x="227" y="10311"/>
                    <a:pt x="298" y="10240"/>
                    <a:pt x="298" y="10168"/>
                  </a:cubicBezTo>
                  <a:lnTo>
                    <a:pt x="298" y="8466"/>
                  </a:lnTo>
                  <a:cubicBezTo>
                    <a:pt x="298" y="8109"/>
                    <a:pt x="537" y="7787"/>
                    <a:pt x="882" y="7680"/>
                  </a:cubicBezTo>
                  <a:lnTo>
                    <a:pt x="1370" y="7537"/>
                  </a:lnTo>
                  <a:cubicBezTo>
                    <a:pt x="1513" y="8073"/>
                    <a:pt x="1846" y="8549"/>
                    <a:pt x="2275" y="8906"/>
                  </a:cubicBezTo>
                  <a:cubicBezTo>
                    <a:pt x="2751" y="9287"/>
                    <a:pt x="3358" y="9502"/>
                    <a:pt x="3989" y="9502"/>
                  </a:cubicBezTo>
                  <a:cubicBezTo>
                    <a:pt x="4608" y="9502"/>
                    <a:pt x="5204" y="9287"/>
                    <a:pt x="5704" y="8906"/>
                  </a:cubicBezTo>
                  <a:cubicBezTo>
                    <a:pt x="6144" y="8549"/>
                    <a:pt x="6454" y="8073"/>
                    <a:pt x="6621" y="7537"/>
                  </a:cubicBezTo>
                  <a:lnTo>
                    <a:pt x="7144" y="7680"/>
                  </a:lnTo>
                  <a:cubicBezTo>
                    <a:pt x="7490" y="7787"/>
                    <a:pt x="7728" y="8097"/>
                    <a:pt x="7728" y="8466"/>
                  </a:cubicBezTo>
                  <a:lnTo>
                    <a:pt x="7728" y="10168"/>
                  </a:lnTo>
                  <a:cubicBezTo>
                    <a:pt x="7728" y="10252"/>
                    <a:pt x="7799" y="10311"/>
                    <a:pt x="7871" y="10311"/>
                  </a:cubicBezTo>
                  <a:cubicBezTo>
                    <a:pt x="7966" y="10311"/>
                    <a:pt x="8026" y="10240"/>
                    <a:pt x="8026" y="10168"/>
                  </a:cubicBezTo>
                  <a:lnTo>
                    <a:pt x="8026" y="8466"/>
                  </a:lnTo>
                  <a:cubicBezTo>
                    <a:pt x="8037" y="7966"/>
                    <a:pt x="7716" y="7525"/>
                    <a:pt x="7240" y="7382"/>
                  </a:cubicBezTo>
                  <a:lnTo>
                    <a:pt x="5537" y="6882"/>
                  </a:lnTo>
                  <a:cubicBezTo>
                    <a:pt x="5406" y="6835"/>
                    <a:pt x="5299" y="6704"/>
                    <a:pt x="5299" y="6573"/>
                  </a:cubicBezTo>
                  <a:lnTo>
                    <a:pt x="5299" y="5870"/>
                  </a:lnTo>
                  <a:cubicBezTo>
                    <a:pt x="5811" y="5525"/>
                    <a:pt x="6168" y="4977"/>
                    <a:pt x="6240" y="4334"/>
                  </a:cubicBezTo>
                  <a:lnTo>
                    <a:pt x="6323" y="4334"/>
                  </a:lnTo>
                  <a:cubicBezTo>
                    <a:pt x="6621" y="4334"/>
                    <a:pt x="6871" y="4108"/>
                    <a:pt x="6906" y="3846"/>
                  </a:cubicBezTo>
                  <a:cubicBezTo>
                    <a:pt x="6918" y="3691"/>
                    <a:pt x="6871" y="3525"/>
                    <a:pt x="6775" y="3417"/>
                  </a:cubicBezTo>
                  <a:cubicBezTo>
                    <a:pt x="6680" y="3322"/>
                    <a:pt x="6561" y="3251"/>
                    <a:pt x="6442" y="3239"/>
                  </a:cubicBezTo>
                  <a:lnTo>
                    <a:pt x="6549" y="1941"/>
                  </a:lnTo>
                  <a:cubicBezTo>
                    <a:pt x="6775" y="1727"/>
                    <a:pt x="6906" y="1453"/>
                    <a:pt x="6906" y="1120"/>
                  </a:cubicBezTo>
                  <a:cubicBezTo>
                    <a:pt x="6906" y="512"/>
                    <a:pt x="6394" y="0"/>
                    <a:pt x="5787"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33" name="Google Shape;11748;p42">
              <a:extLst>
                <a:ext uri="{FF2B5EF4-FFF2-40B4-BE49-F238E27FC236}">
                  <a16:creationId xmlns:a16="http://schemas.microsoft.com/office/drawing/2014/main" id="{373211D0-0D58-23D5-29BC-9C5EF624B7BA}"/>
                </a:ext>
              </a:extLst>
            </xdr:cNvPr>
            <xdr:cNvSpPr/>
          </xdr:nvSpPr>
          <xdr:spPr>
            <a:xfrm>
              <a:off x="7061135" y="2881785"/>
              <a:ext cx="20069" cy="9495"/>
            </a:xfrm>
            <a:custGeom>
              <a:avLst/>
              <a:gdLst/>
              <a:ahLst/>
              <a:cxnLst/>
              <a:rect l="l" t="t" r="r" b="b"/>
              <a:pathLst>
                <a:path w="632" h="299" extrusionOk="0">
                  <a:moveTo>
                    <a:pt x="155" y="1"/>
                  </a:moveTo>
                  <a:cubicBezTo>
                    <a:pt x="60" y="1"/>
                    <a:pt x="0" y="72"/>
                    <a:pt x="0" y="155"/>
                  </a:cubicBezTo>
                  <a:cubicBezTo>
                    <a:pt x="0" y="227"/>
                    <a:pt x="72" y="298"/>
                    <a:pt x="155" y="298"/>
                  </a:cubicBezTo>
                  <a:lnTo>
                    <a:pt x="476" y="298"/>
                  </a:lnTo>
                  <a:cubicBezTo>
                    <a:pt x="560" y="298"/>
                    <a:pt x="631" y="227"/>
                    <a:pt x="631" y="155"/>
                  </a:cubicBezTo>
                  <a:cubicBezTo>
                    <a:pt x="631" y="72"/>
                    <a:pt x="572" y="1"/>
                    <a:pt x="476"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34" name="Google Shape;11749;p42">
              <a:extLst>
                <a:ext uri="{FF2B5EF4-FFF2-40B4-BE49-F238E27FC236}">
                  <a16:creationId xmlns:a16="http://schemas.microsoft.com/office/drawing/2014/main" id="{4A9445FB-688A-130C-7742-B5215E3D504D}"/>
                </a:ext>
              </a:extLst>
            </xdr:cNvPr>
            <xdr:cNvSpPr/>
          </xdr:nvSpPr>
          <xdr:spPr>
            <a:xfrm>
              <a:off x="7122740" y="2881785"/>
              <a:ext cx="19688" cy="9495"/>
            </a:xfrm>
            <a:custGeom>
              <a:avLst/>
              <a:gdLst/>
              <a:ahLst/>
              <a:cxnLst/>
              <a:rect l="l" t="t" r="r" b="b"/>
              <a:pathLst>
                <a:path w="620" h="299" extrusionOk="0">
                  <a:moveTo>
                    <a:pt x="144" y="1"/>
                  </a:moveTo>
                  <a:cubicBezTo>
                    <a:pt x="60" y="1"/>
                    <a:pt x="1" y="72"/>
                    <a:pt x="1" y="155"/>
                  </a:cubicBezTo>
                  <a:cubicBezTo>
                    <a:pt x="1" y="227"/>
                    <a:pt x="72" y="298"/>
                    <a:pt x="144" y="298"/>
                  </a:cubicBezTo>
                  <a:lnTo>
                    <a:pt x="477" y="298"/>
                  </a:lnTo>
                  <a:cubicBezTo>
                    <a:pt x="560" y="298"/>
                    <a:pt x="620" y="227"/>
                    <a:pt x="620" y="155"/>
                  </a:cubicBezTo>
                  <a:cubicBezTo>
                    <a:pt x="620" y="72"/>
                    <a:pt x="560" y="1"/>
                    <a:pt x="477"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grpSp>
      <xdr:grpSp>
        <xdr:nvGrpSpPr>
          <xdr:cNvPr id="22" name="Google Shape;11750;p42">
            <a:extLst>
              <a:ext uri="{FF2B5EF4-FFF2-40B4-BE49-F238E27FC236}">
                <a16:creationId xmlns:a16="http://schemas.microsoft.com/office/drawing/2014/main" id="{D90892D9-646D-14D4-5443-6A127EF8BFD8}"/>
              </a:ext>
            </a:extLst>
          </xdr:cNvPr>
          <xdr:cNvGrpSpPr/>
        </xdr:nvGrpSpPr>
        <xdr:grpSpPr>
          <a:xfrm>
            <a:off x="6785809" y="3639424"/>
            <a:ext cx="244209" cy="325839"/>
            <a:chOff x="7530697" y="2790299"/>
            <a:chExt cx="244291" cy="326314"/>
          </a:xfrm>
          <a:solidFill>
            <a:srgbClr val="C00000"/>
          </a:solidFill>
        </xdr:grpSpPr>
        <xdr:sp macro="" textlink="">
          <xdr:nvSpPr>
            <xdr:cNvPr id="23" name="Google Shape;11751;p42">
              <a:extLst>
                <a:ext uri="{FF2B5EF4-FFF2-40B4-BE49-F238E27FC236}">
                  <a16:creationId xmlns:a16="http://schemas.microsoft.com/office/drawing/2014/main" id="{F8C402F9-7118-6C4D-4558-E530A4A268F4}"/>
                </a:ext>
              </a:extLst>
            </xdr:cNvPr>
            <xdr:cNvSpPr/>
          </xdr:nvSpPr>
          <xdr:spPr>
            <a:xfrm>
              <a:off x="7616911" y="2907507"/>
              <a:ext cx="9463" cy="14385"/>
            </a:xfrm>
            <a:custGeom>
              <a:avLst/>
              <a:gdLst/>
              <a:ahLst/>
              <a:cxnLst/>
              <a:rect l="l" t="t" r="r" b="b"/>
              <a:pathLst>
                <a:path w="298" h="453" extrusionOk="0">
                  <a:moveTo>
                    <a:pt x="155" y="0"/>
                  </a:moveTo>
                  <a:cubicBezTo>
                    <a:pt x="60" y="0"/>
                    <a:pt x="0" y="72"/>
                    <a:pt x="0" y="143"/>
                  </a:cubicBezTo>
                  <a:lnTo>
                    <a:pt x="0" y="310"/>
                  </a:lnTo>
                  <a:cubicBezTo>
                    <a:pt x="0" y="393"/>
                    <a:pt x="72" y="453"/>
                    <a:pt x="155" y="453"/>
                  </a:cubicBezTo>
                  <a:cubicBezTo>
                    <a:pt x="227" y="453"/>
                    <a:pt x="298" y="381"/>
                    <a:pt x="298" y="310"/>
                  </a:cubicBezTo>
                  <a:lnTo>
                    <a:pt x="298" y="143"/>
                  </a:lnTo>
                  <a:cubicBezTo>
                    <a:pt x="298" y="72"/>
                    <a:pt x="238" y="0"/>
                    <a:pt x="155"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4" name="Google Shape;11752;p42">
              <a:extLst>
                <a:ext uri="{FF2B5EF4-FFF2-40B4-BE49-F238E27FC236}">
                  <a16:creationId xmlns:a16="http://schemas.microsoft.com/office/drawing/2014/main" id="{6CB70EA9-0956-A783-7828-8A5C9297101A}"/>
                </a:ext>
              </a:extLst>
            </xdr:cNvPr>
            <xdr:cNvSpPr/>
          </xdr:nvSpPr>
          <xdr:spPr>
            <a:xfrm>
              <a:off x="7678548" y="2907507"/>
              <a:ext cx="9463" cy="14385"/>
            </a:xfrm>
            <a:custGeom>
              <a:avLst/>
              <a:gdLst/>
              <a:ahLst/>
              <a:cxnLst/>
              <a:rect l="l" t="t" r="r" b="b"/>
              <a:pathLst>
                <a:path w="298" h="453" extrusionOk="0">
                  <a:moveTo>
                    <a:pt x="143" y="0"/>
                  </a:moveTo>
                  <a:cubicBezTo>
                    <a:pt x="60" y="0"/>
                    <a:pt x="0" y="72"/>
                    <a:pt x="0" y="143"/>
                  </a:cubicBezTo>
                  <a:lnTo>
                    <a:pt x="0" y="310"/>
                  </a:lnTo>
                  <a:cubicBezTo>
                    <a:pt x="0" y="393"/>
                    <a:pt x="72" y="453"/>
                    <a:pt x="143" y="453"/>
                  </a:cubicBezTo>
                  <a:cubicBezTo>
                    <a:pt x="214" y="453"/>
                    <a:pt x="298" y="381"/>
                    <a:pt x="298" y="310"/>
                  </a:cubicBezTo>
                  <a:lnTo>
                    <a:pt x="298" y="143"/>
                  </a:lnTo>
                  <a:cubicBezTo>
                    <a:pt x="298" y="72"/>
                    <a:pt x="238" y="0"/>
                    <a:pt x="143"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5" name="Google Shape;11753;p42">
              <a:extLst>
                <a:ext uri="{FF2B5EF4-FFF2-40B4-BE49-F238E27FC236}">
                  <a16:creationId xmlns:a16="http://schemas.microsoft.com/office/drawing/2014/main" id="{42D3F612-58BB-5EB7-5D65-1D535BC90346}"/>
                </a:ext>
              </a:extLst>
            </xdr:cNvPr>
            <xdr:cNvSpPr/>
          </xdr:nvSpPr>
          <xdr:spPr>
            <a:xfrm>
              <a:off x="7632408" y="2943136"/>
              <a:ext cx="40869" cy="14671"/>
            </a:xfrm>
            <a:custGeom>
              <a:avLst/>
              <a:gdLst/>
              <a:ahLst/>
              <a:cxnLst/>
              <a:rect l="l" t="t" r="r" b="b"/>
              <a:pathLst>
                <a:path w="1287" h="462" extrusionOk="0">
                  <a:moveTo>
                    <a:pt x="167" y="0"/>
                  </a:moveTo>
                  <a:cubicBezTo>
                    <a:pt x="129" y="0"/>
                    <a:pt x="90" y="15"/>
                    <a:pt x="60" y="45"/>
                  </a:cubicBezTo>
                  <a:cubicBezTo>
                    <a:pt x="1" y="104"/>
                    <a:pt x="1" y="200"/>
                    <a:pt x="60" y="259"/>
                  </a:cubicBezTo>
                  <a:cubicBezTo>
                    <a:pt x="203" y="390"/>
                    <a:pt x="417" y="462"/>
                    <a:pt x="655" y="462"/>
                  </a:cubicBezTo>
                  <a:cubicBezTo>
                    <a:pt x="893" y="462"/>
                    <a:pt x="1120" y="390"/>
                    <a:pt x="1251" y="259"/>
                  </a:cubicBezTo>
                  <a:cubicBezTo>
                    <a:pt x="1286" y="212"/>
                    <a:pt x="1286" y="104"/>
                    <a:pt x="1227" y="45"/>
                  </a:cubicBezTo>
                  <a:cubicBezTo>
                    <a:pt x="1197" y="15"/>
                    <a:pt x="1158" y="0"/>
                    <a:pt x="1120" y="0"/>
                  </a:cubicBezTo>
                  <a:cubicBezTo>
                    <a:pt x="1081" y="0"/>
                    <a:pt x="1042" y="15"/>
                    <a:pt x="1013" y="45"/>
                  </a:cubicBezTo>
                  <a:cubicBezTo>
                    <a:pt x="953" y="104"/>
                    <a:pt x="822" y="164"/>
                    <a:pt x="643" y="164"/>
                  </a:cubicBezTo>
                  <a:cubicBezTo>
                    <a:pt x="465" y="164"/>
                    <a:pt x="322" y="104"/>
                    <a:pt x="274" y="45"/>
                  </a:cubicBezTo>
                  <a:cubicBezTo>
                    <a:pt x="245" y="15"/>
                    <a:pt x="206" y="0"/>
                    <a:pt x="167"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6" name="Google Shape;11754;p42">
              <a:extLst>
                <a:ext uri="{FF2B5EF4-FFF2-40B4-BE49-F238E27FC236}">
                  <a16:creationId xmlns:a16="http://schemas.microsoft.com/office/drawing/2014/main" id="{92BAF0BA-4CC0-5DE1-F8AC-C371547052BF}"/>
                </a:ext>
              </a:extLst>
            </xdr:cNvPr>
            <xdr:cNvSpPr/>
          </xdr:nvSpPr>
          <xdr:spPr>
            <a:xfrm>
              <a:off x="7530697" y="2790299"/>
              <a:ext cx="244291" cy="326314"/>
            </a:xfrm>
            <a:custGeom>
              <a:avLst/>
              <a:gdLst/>
              <a:ahLst/>
              <a:cxnLst/>
              <a:rect l="l" t="t" r="r" b="b"/>
              <a:pathLst>
                <a:path w="7693" h="10276" extrusionOk="0">
                  <a:moveTo>
                    <a:pt x="3846" y="298"/>
                  </a:moveTo>
                  <a:cubicBezTo>
                    <a:pt x="5275" y="298"/>
                    <a:pt x="6442" y="1453"/>
                    <a:pt x="6442" y="2882"/>
                  </a:cubicBezTo>
                  <a:lnTo>
                    <a:pt x="6442" y="4013"/>
                  </a:lnTo>
                  <a:cubicBezTo>
                    <a:pt x="6442" y="4846"/>
                    <a:pt x="6633" y="5489"/>
                    <a:pt x="6799" y="5870"/>
                  </a:cubicBezTo>
                  <a:cubicBezTo>
                    <a:pt x="6811" y="5918"/>
                    <a:pt x="6811" y="5965"/>
                    <a:pt x="6799" y="6001"/>
                  </a:cubicBezTo>
                  <a:cubicBezTo>
                    <a:pt x="6775" y="6049"/>
                    <a:pt x="6752" y="6084"/>
                    <a:pt x="6704" y="6096"/>
                  </a:cubicBezTo>
                  <a:cubicBezTo>
                    <a:pt x="6359" y="6227"/>
                    <a:pt x="5692" y="6489"/>
                    <a:pt x="4978" y="6632"/>
                  </a:cubicBezTo>
                  <a:lnTo>
                    <a:pt x="4978" y="6132"/>
                  </a:lnTo>
                  <a:cubicBezTo>
                    <a:pt x="5644" y="5739"/>
                    <a:pt x="6109" y="5013"/>
                    <a:pt x="6109" y="4179"/>
                  </a:cubicBezTo>
                  <a:lnTo>
                    <a:pt x="6109" y="3536"/>
                  </a:lnTo>
                  <a:cubicBezTo>
                    <a:pt x="6109" y="3108"/>
                    <a:pt x="5751" y="2751"/>
                    <a:pt x="5323" y="2751"/>
                  </a:cubicBezTo>
                  <a:lnTo>
                    <a:pt x="5073" y="2751"/>
                  </a:lnTo>
                  <a:lnTo>
                    <a:pt x="4311" y="1989"/>
                  </a:lnTo>
                  <a:cubicBezTo>
                    <a:pt x="4282" y="1960"/>
                    <a:pt x="4249" y="1944"/>
                    <a:pt x="4214" y="1944"/>
                  </a:cubicBezTo>
                  <a:cubicBezTo>
                    <a:pt x="4191" y="1944"/>
                    <a:pt x="4168" y="1951"/>
                    <a:pt x="4144" y="1965"/>
                  </a:cubicBezTo>
                  <a:cubicBezTo>
                    <a:pt x="4085" y="1989"/>
                    <a:pt x="4061" y="2036"/>
                    <a:pt x="4061" y="2096"/>
                  </a:cubicBezTo>
                  <a:lnTo>
                    <a:pt x="4061" y="2751"/>
                  </a:lnTo>
                  <a:lnTo>
                    <a:pt x="3239" y="2751"/>
                  </a:lnTo>
                  <a:cubicBezTo>
                    <a:pt x="3144" y="2751"/>
                    <a:pt x="3084" y="2822"/>
                    <a:pt x="3084" y="2893"/>
                  </a:cubicBezTo>
                  <a:cubicBezTo>
                    <a:pt x="3084" y="2965"/>
                    <a:pt x="3168" y="3048"/>
                    <a:pt x="3239" y="3048"/>
                  </a:cubicBezTo>
                  <a:lnTo>
                    <a:pt x="4204" y="3048"/>
                  </a:lnTo>
                  <a:cubicBezTo>
                    <a:pt x="4299" y="3048"/>
                    <a:pt x="4358" y="2965"/>
                    <a:pt x="4358" y="2893"/>
                  </a:cubicBezTo>
                  <a:lnTo>
                    <a:pt x="4358" y="2453"/>
                  </a:lnTo>
                  <a:lnTo>
                    <a:pt x="4906" y="3001"/>
                  </a:lnTo>
                  <a:cubicBezTo>
                    <a:pt x="4930" y="3024"/>
                    <a:pt x="4966" y="3048"/>
                    <a:pt x="5013" y="3048"/>
                  </a:cubicBezTo>
                  <a:lnTo>
                    <a:pt x="5335" y="3048"/>
                  </a:lnTo>
                  <a:cubicBezTo>
                    <a:pt x="5609" y="3048"/>
                    <a:pt x="5823" y="3263"/>
                    <a:pt x="5823" y="3536"/>
                  </a:cubicBezTo>
                  <a:lnTo>
                    <a:pt x="5823" y="4179"/>
                  </a:lnTo>
                  <a:cubicBezTo>
                    <a:pt x="5823" y="5251"/>
                    <a:pt x="4954" y="6132"/>
                    <a:pt x="3882" y="6132"/>
                  </a:cubicBezTo>
                  <a:cubicBezTo>
                    <a:pt x="2811" y="6132"/>
                    <a:pt x="1930" y="5251"/>
                    <a:pt x="1930" y="4179"/>
                  </a:cubicBezTo>
                  <a:lnTo>
                    <a:pt x="1930" y="3536"/>
                  </a:lnTo>
                  <a:cubicBezTo>
                    <a:pt x="1930" y="3263"/>
                    <a:pt x="2156" y="3048"/>
                    <a:pt x="2418" y="3048"/>
                  </a:cubicBezTo>
                  <a:lnTo>
                    <a:pt x="2584" y="3048"/>
                  </a:lnTo>
                  <a:cubicBezTo>
                    <a:pt x="2668" y="3048"/>
                    <a:pt x="2727" y="2965"/>
                    <a:pt x="2727" y="2893"/>
                  </a:cubicBezTo>
                  <a:cubicBezTo>
                    <a:pt x="2727" y="2822"/>
                    <a:pt x="2656" y="2751"/>
                    <a:pt x="2584" y="2751"/>
                  </a:cubicBezTo>
                  <a:lnTo>
                    <a:pt x="2418" y="2751"/>
                  </a:lnTo>
                  <a:cubicBezTo>
                    <a:pt x="1989" y="2751"/>
                    <a:pt x="1632" y="3108"/>
                    <a:pt x="1632" y="3536"/>
                  </a:cubicBezTo>
                  <a:lnTo>
                    <a:pt x="1632" y="4179"/>
                  </a:lnTo>
                  <a:cubicBezTo>
                    <a:pt x="1632" y="5013"/>
                    <a:pt x="2096" y="5739"/>
                    <a:pt x="2763" y="6132"/>
                  </a:cubicBezTo>
                  <a:lnTo>
                    <a:pt x="2763" y="6632"/>
                  </a:lnTo>
                  <a:cubicBezTo>
                    <a:pt x="2001" y="6465"/>
                    <a:pt x="1334" y="6227"/>
                    <a:pt x="989" y="6096"/>
                  </a:cubicBezTo>
                  <a:cubicBezTo>
                    <a:pt x="941" y="6084"/>
                    <a:pt x="918" y="6049"/>
                    <a:pt x="906" y="6001"/>
                  </a:cubicBezTo>
                  <a:cubicBezTo>
                    <a:pt x="882" y="5965"/>
                    <a:pt x="882" y="5918"/>
                    <a:pt x="906" y="5870"/>
                  </a:cubicBezTo>
                  <a:cubicBezTo>
                    <a:pt x="1060" y="5489"/>
                    <a:pt x="1263" y="4846"/>
                    <a:pt x="1263" y="4013"/>
                  </a:cubicBezTo>
                  <a:lnTo>
                    <a:pt x="1263" y="2882"/>
                  </a:lnTo>
                  <a:cubicBezTo>
                    <a:pt x="1263" y="1453"/>
                    <a:pt x="2418" y="298"/>
                    <a:pt x="3846" y="298"/>
                  </a:cubicBezTo>
                  <a:close/>
                  <a:moveTo>
                    <a:pt x="4632" y="6275"/>
                  </a:moveTo>
                  <a:lnTo>
                    <a:pt x="4632" y="6787"/>
                  </a:lnTo>
                  <a:cubicBezTo>
                    <a:pt x="4632" y="7025"/>
                    <a:pt x="4739" y="7239"/>
                    <a:pt x="4918" y="7394"/>
                  </a:cubicBezTo>
                  <a:cubicBezTo>
                    <a:pt x="4894" y="7442"/>
                    <a:pt x="4858" y="7477"/>
                    <a:pt x="4835" y="7513"/>
                  </a:cubicBezTo>
                  <a:cubicBezTo>
                    <a:pt x="4787" y="7573"/>
                    <a:pt x="4787" y="7680"/>
                    <a:pt x="4858" y="7715"/>
                  </a:cubicBezTo>
                  <a:cubicBezTo>
                    <a:pt x="4894" y="7739"/>
                    <a:pt x="4918" y="7751"/>
                    <a:pt x="4954" y="7751"/>
                  </a:cubicBezTo>
                  <a:cubicBezTo>
                    <a:pt x="4989" y="7751"/>
                    <a:pt x="5037" y="7739"/>
                    <a:pt x="5073" y="7692"/>
                  </a:cubicBezTo>
                  <a:cubicBezTo>
                    <a:pt x="5109" y="7632"/>
                    <a:pt x="5156" y="7584"/>
                    <a:pt x="5192" y="7525"/>
                  </a:cubicBezTo>
                  <a:lnTo>
                    <a:pt x="5525" y="7644"/>
                  </a:lnTo>
                  <a:cubicBezTo>
                    <a:pt x="4918" y="8573"/>
                    <a:pt x="4299" y="8894"/>
                    <a:pt x="3882" y="9001"/>
                  </a:cubicBezTo>
                  <a:cubicBezTo>
                    <a:pt x="3864" y="9007"/>
                    <a:pt x="3849" y="9010"/>
                    <a:pt x="3835" y="9010"/>
                  </a:cubicBezTo>
                  <a:cubicBezTo>
                    <a:pt x="3820" y="9010"/>
                    <a:pt x="3805" y="9007"/>
                    <a:pt x="3787" y="9001"/>
                  </a:cubicBezTo>
                  <a:cubicBezTo>
                    <a:pt x="3370" y="8882"/>
                    <a:pt x="2751" y="8549"/>
                    <a:pt x="2120" y="7644"/>
                  </a:cubicBezTo>
                  <a:lnTo>
                    <a:pt x="2465" y="7525"/>
                  </a:lnTo>
                  <a:cubicBezTo>
                    <a:pt x="2763" y="7942"/>
                    <a:pt x="3204" y="8442"/>
                    <a:pt x="3787" y="8644"/>
                  </a:cubicBezTo>
                  <a:cubicBezTo>
                    <a:pt x="3799" y="8644"/>
                    <a:pt x="3823" y="8656"/>
                    <a:pt x="3835" y="8656"/>
                  </a:cubicBezTo>
                  <a:cubicBezTo>
                    <a:pt x="3846" y="8656"/>
                    <a:pt x="3858" y="8656"/>
                    <a:pt x="3882" y="8644"/>
                  </a:cubicBezTo>
                  <a:cubicBezTo>
                    <a:pt x="4144" y="8549"/>
                    <a:pt x="4418" y="8382"/>
                    <a:pt x="4668" y="8132"/>
                  </a:cubicBezTo>
                  <a:cubicBezTo>
                    <a:pt x="4728" y="8073"/>
                    <a:pt x="4728" y="7989"/>
                    <a:pt x="4668" y="7930"/>
                  </a:cubicBezTo>
                  <a:cubicBezTo>
                    <a:pt x="4638" y="7900"/>
                    <a:pt x="4600" y="7885"/>
                    <a:pt x="4561" y="7885"/>
                  </a:cubicBezTo>
                  <a:cubicBezTo>
                    <a:pt x="4522" y="7885"/>
                    <a:pt x="4483" y="7900"/>
                    <a:pt x="4454" y="7930"/>
                  </a:cubicBezTo>
                  <a:cubicBezTo>
                    <a:pt x="4251" y="8120"/>
                    <a:pt x="4025" y="8275"/>
                    <a:pt x="3823" y="8346"/>
                  </a:cubicBezTo>
                  <a:cubicBezTo>
                    <a:pt x="3358" y="8168"/>
                    <a:pt x="2965" y="7751"/>
                    <a:pt x="2715" y="7394"/>
                  </a:cubicBezTo>
                  <a:cubicBezTo>
                    <a:pt x="2894" y="7239"/>
                    <a:pt x="3001" y="7025"/>
                    <a:pt x="3001" y="6787"/>
                  </a:cubicBezTo>
                  <a:lnTo>
                    <a:pt x="3001" y="6275"/>
                  </a:lnTo>
                  <a:cubicBezTo>
                    <a:pt x="3251" y="6382"/>
                    <a:pt x="3525" y="6430"/>
                    <a:pt x="3823" y="6430"/>
                  </a:cubicBezTo>
                  <a:cubicBezTo>
                    <a:pt x="4120" y="6430"/>
                    <a:pt x="4382" y="6370"/>
                    <a:pt x="4632" y="6275"/>
                  </a:cubicBezTo>
                  <a:close/>
                  <a:moveTo>
                    <a:pt x="3846" y="0"/>
                  </a:moveTo>
                  <a:cubicBezTo>
                    <a:pt x="2251" y="0"/>
                    <a:pt x="953" y="1286"/>
                    <a:pt x="953" y="2882"/>
                  </a:cubicBezTo>
                  <a:lnTo>
                    <a:pt x="953" y="4013"/>
                  </a:lnTo>
                  <a:cubicBezTo>
                    <a:pt x="953" y="4846"/>
                    <a:pt x="751" y="5453"/>
                    <a:pt x="632" y="5775"/>
                  </a:cubicBezTo>
                  <a:cubicBezTo>
                    <a:pt x="584" y="5894"/>
                    <a:pt x="584" y="6013"/>
                    <a:pt x="632" y="6132"/>
                  </a:cubicBezTo>
                  <a:cubicBezTo>
                    <a:pt x="679" y="6251"/>
                    <a:pt x="775" y="6334"/>
                    <a:pt x="894" y="6382"/>
                  </a:cubicBezTo>
                  <a:cubicBezTo>
                    <a:pt x="1251" y="6525"/>
                    <a:pt x="1965" y="6787"/>
                    <a:pt x="2715" y="6930"/>
                  </a:cubicBezTo>
                  <a:cubicBezTo>
                    <a:pt x="2668" y="7084"/>
                    <a:pt x="2549" y="7180"/>
                    <a:pt x="2418" y="7239"/>
                  </a:cubicBezTo>
                  <a:lnTo>
                    <a:pt x="751" y="7823"/>
                  </a:lnTo>
                  <a:cubicBezTo>
                    <a:pt x="298" y="7989"/>
                    <a:pt x="1" y="8406"/>
                    <a:pt x="1" y="8882"/>
                  </a:cubicBezTo>
                  <a:lnTo>
                    <a:pt x="1" y="10132"/>
                  </a:lnTo>
                  <a:cubicBezTo>
                    <a:pt x="1" y="10216"/>
                    <a:pt x="84" y="10275"/>
                    <a:pt x="156" y="10275"/>
                  </a:cubicBezTo>
                  <a:cubicBezTo>
                    <a:pt x="227" y="10275"/>
                    <a:pt x="298" y="10204"/>
                    <a:pt x="298" y="10132"/>
                  </a:cubicBezTo>
                  <a:lnTo>
                    <a:pt x="298" y="8882"/>
                  </a:lnTo>
                  <a:cubicBezTo>
                    <a:pt x="298" y="8775"/>
                    <a:pt x="322" y="8692"/>
                    <a:pt x="358" y="8597"/>
                  </a:cubicBezTo>
                  <a:lnTo>
                    <a:pt x="1120" y="9251"/>
                  </a:lnTo>
                  <a:cubicBezTo>
                    <a:pt x="1227" y="9347"/>
                    <a:pt x="1299" y="9478"/>
                    <a:pt x="1299" y="9620"/>
                  </a:cubicBezTo>
                  <a:lnTo>
                    <a:pt x="1299" y="10132"/>
                  </a:lnTo>
                  <a:cubicBezTo>
                    <a:pt x="1299" y="10216"/>
                    <a:pt x="1370" y="10275"/>
                    <a:pt x="1453" y="10275"/>
                  </a:cubicBezTo>
                  <a:cubicBezTo>
                    <a:pt x="1525" y="10275"/>
                    <a:pt x="1596" y="10204"/>
                    <a:pt x="1596" y="10132"/>
                  </a:cubicBezTo>
                  <a:lnTo>
                    <a:pt x="1596" y="9609"/>
                  </a:lnTo>
                  <a:cubicBezTo>
                    <a:pt x="1596" y="9370"/>
                    <a:pt x="1489" y="9168"/>
                    <a:pt x="1310" y="9001"/>
                  </a:cubicBezTo>
                  <a:lnTo>
                    <a:pt x="513" y="8311"/>
                  </a:lnTo>
                  <a:cubicBezTo>
                    <a:pt x="596" y="8216"/>
                    <a:pt x="715" y="8132"/>
                    <a:pt x="834" y="8085"/>
                  </a:cubicBezTo>
                  <a:lnTo>
                    <a:pt x="1846" y="7739"/>
                  </a:lnTo>
                  <a:cubicBezTo>
                    <a:pt x="2537" y="8775"/>
                    <a:pt x="3251" y="9144"/>
                    <a:pt x="3727" y="9275"/>
                  </a:cubicBezTo>
                  <a:cubicBezTo>
                    <a:pt x="3775" y="9299"/>
                    <a:pt x="3799" y="9299"/>
                    <a:pt x="3846" y="9299"/>
                  </a:cubicBezTo>
                  <a:cubicBezTo>
                    <a:pt x="3894" y="9299"/>
                    <a:pt x="3930" y="9299"/>
                    <a:pt x="3966" y="9275"/>
                  </a:cubicBezTo>
                  <a:cubicBezTo>
                    <a:pt x="4442" y="9144"/>
                    <a:pt x="5156" y="8775"/>
                    <a:pt x="5835" y="7739"/>
                  </a:cubicBezTo>
                  <a:lnTo>
                    <a:pt x="6847" y="8085"/>
                  </a:lnTo>
                  <a:cubicBezTo>
                    <a:pt x="6990" y="8132"/>
                    <a:pt x="7085" y="8216"/>
                    <a:pt x="7180" y="8311"/>
                  </a:cubicBezTo>
                  <a:lnTo>
                    <a:pt x="6371" y="9001"/>
                  </a:lnTo>
                  <a:cubicBezTo>
                    <a:pt x="6192" y="9144"/>
                    <a:pt x="6097" y="9370"/>
                    <a:pt x="6097" y="9609"/>
                  </a:cubicBezTo>
                  <a:lnTo>
                    <a:pt x="6097" y="10120"/>
                  </a:lnTo>
                  <a:cubicBezTo>
                    <a:pt x="6097" y="10204"/>
                    <a:pt x="6168" y="10263"/>
                    <a:pt x="6240" y="10263"/>
                  </a:cubicBezTo>
                  <a:cubicBezTo>
                    <a:pt x="6311" y="10263"/>
                    <a:pt x="6394" y="10192"/>
                    <a:pt x="6394" y="10120"/>
                  </a:cubicBezTo>
                  <a:lnTo>
                    <a:pt x="6394" y="9609"/>
                  </a:lnTo>
                  <a:cubicBezTo>
                    <a:pt x="6394" y="9466"/>
                    <a:pt x="6454" y="9323"/>
                    <a:pt x="6573" y="9239"/>
                  </a:cubicBezTo>
                  <a:lnTo>
                    <a:pt x="7323" y="8585"/>
                  </a:lnTo>
                  <a:cubicBezTo>
                    <a:pt x="7359" y="8668"/>
                    <a:pt x="7383" y="8775"/>
                    <a:pt x="7383" y="8870"/>
                  </a:cubicBezTo>
                  <a:lnTo>
                    <a:pt x="7383" y="10120"/>
                  </a:lnTo>
                  <a:cubicBezTo>
                    <a:pt x="7383" y="10204"/>
                    <a:pt x="7466" y="10263"/>
                    <a:pt x="7537" y="10263"/>
                  </a:cubicBezTo>
                  <a:cubicBezTo>
                    <a:pt x="7609" y="10263"/>
                    <a:pt x="7680" y="10192"/>
                    <a:pt x="7680" y="10120"/>
                  </a:cubicBezTo>
                  <a:lnTo>
                    <a:pt x="7680" y="8870"/>
                  </a:lnTo>
                  <a:cubicBezTo>
                    <a:pt x="7692" y="8406"/>
                    <a:pt x="7395" y="7977"/>
                    <a:pt x="6942" y="7823"/>
                  </a:cubicBezTo>
                  <a:lnTo>
                    <a:pt x="5275" y="7239"/>
                  </a:lnTo>
                  <a:cubicBezTo>
                    <a:pt x="5132" y="7203"/>
                    <a:pt x="5025" y="7084"/>
                    <a:pt x="4978" y="6930"/>
                  </a:cubicBezTo>
                  <a:cubicBezTo>
                    <a:pt x="5740" y="6787"/>
                    <a:pt x="6442" y="6513"/>
                    <a:pt x="6799" y="6382"/>
                  </a:cubicBezTo>
                  <a:cubicBezTo>
                    <a:pt x="6918" y="6334"/>
                    <a:pt x="7002" y="6251"/>
                    <a:pt x="7061" y="6132"/>
                  </a:cubicBezTo>
                  <a:cubicBezTo>
                    <a:pt x="7109" y="6013"/>
                    <a:pt x="7109" y="5894"/>
                    <a:pt x="7061" y="5775"/>
                  </a:cubicBezTo>
                  <a:cubicBezTo>
                    <a:pt x="6942" y="5477"/>
                    <a:pt x="6740" y="4846"/>
                    <a:pt x="6740" y="4013"/>
                  </a:cubicBezTo>
                  <a:lnTo>
                    <a:pt x="6740" y="2882"/>
                  </a:lnTo>
                  <a:cubicBezTo>
                    <a:pt x="6740" y="1286"/>
                    <a:pt x="5442" y="0"/>
                    <a:pt x="3846"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7" name="Google Shape;11755;p42">
              <a:extLst>
                <a:ext uri="{FF2B5EF4-FFF2-40B4-BE49-F238E27FC236}">
                  <a16:creationId xmlns:a16="http://schemas.microsoft.com/office/drawing/2014/main" id="{12BF196C-467D-42A5-ECD8-871203AFA11C}"/>
                </a:ext>
              </a:extLst>
            </xdr:cNvPr>
            <xdr:cNvSpPr/>
          </xdr:nvSpPr>
          <xdr:spPr>
            <a:xfrm>
              <a:off x="7611608" y="2891630"/>
              <a:ext cx="20069" cy="9463"/>
            </a:xfrm>
            <a:custGeom>
              <a:avLst/>
              <a:gdLst/>
              <a:ahLst/>
              <a:cxnLst/>
              <a:rect l="l" t="t" r="r" b="b"/>
              <a:pathLst>
                <a:path w="632" h="298" extrusionOk="0">
                  <a:moveTo>
                    <a:pt x="155" y="0"/>
                  </a:moveTo>
                  <a:cubicBezTo>
                    <a:pt x="60" y="0"/>
                    <a:pt x="1" y="83"/>
                    <a:pt x="1" y="155"/>
                  </a:cubicBezTo>
                  <a:cubicBezTo>
                    <a:pt x="1" y="226"/>
                    <a:pt x="84" y="298"/>
                    <a:pt x="155" y="298"/>
                  </a:cubicBezTo>
                  <a:lnTo>
                    <a:pt x="477" y="298"/>
                  </a:lnTo>
                  <a:cubicBezTo>
                    <a:pt x="572" y="298"/>
                    <a:pt x="632" y="226"/>
                    <a:pt x="632" y="155"/>
                  </a:cubicBezTo>
                  <a:cubicBezTo>
                    <a:pt x="632" y="83"/>
                    <a:pt x="572" y="0"/>
                    <a:pt x="477"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8" name="Google Shape;11756;p42">
              <a:extLst>
                <a:ext uri="{FF2B5EF4-FFF2-40B4-BE49-F238E27FC236}">
                  <a16:creationId xmlns:a16="http://schemas.microsoft.com/office/drawing/2014/main" id="{B657E3E5-1128-7355-9C76-2AF7DBAEBEBA}"/>
                </a:ext>
              </a:extLst>
            </xdr:cNvPr>
            <xdr:cNvSpPr/>
          </xdr:nvSpPr>
          <xdr:spPr>
            <a:xfrm>
              <a:off x="7673245" y="2891630"/>
              <a:ext cx="19688" cy="9463"/>
            </a:xfrm>
            <a:custGeom>
              <a:avLst/>
              <a:gdLst/>
              <a:ahLst/>
              <a:cxnLst/>
              <a:rect l="l" t="t" r="r" b="b"/>
              <a:pathLst>
                <a:path w="620" h="298" extrusionOk="0">
                  <a:moveTo>
                    <a:pt x="143" y="0"/>
                  </a:moveTo>
                  <a:cubicBezTo>
                    <a:pt x="60" y="0"/>
                    <a:pt x="0" y="83"/>
                    <a:pt x="0" y="155"/>
                  </a:cubicBezTo>
                  <a:cubicBezTo>
                    <a:pt x="0" y="226"/>
                    <a:pt x="72" y="298"/>
                    <a:pt x="143" y="298"/>
                  </a:cubicBezTo>
                  <a:lnTo>
                    <a:pt x="477" y="298"/>
                  </a:lnTo>
                  <a:cubicBezTo>
                    <a:pt x="560" y="298"/>
                    <a:pt x="620" y="226"/>
                    <a:pt x="620" y="155"/>
                  </a:cubicBezTo>
                  <a:cubicBezTo>
                    <a:pt x="620" y="83"/>
                    <a:pt x="548" y="0"/>
                    <a:pt x="477"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grpSp>
    </xdr:grpSp>
    <xdr:clientData/>
  </xdr:twoCellAnchor>
  <xdr:twoCellAnchor>
    <xdr:from>
      <xdr:col>0</xdr:col>
      <xdr:colOff>26897</xdr:colOff>
      <xdr:row>0</xdr:row>
      <xdr:rowOff>0</xdr:rowOff>
    </xdr:from>
    <xdr:to>
      <xdr:col>2</xdr:col>
      <xdr:colOff>313768</xdr:colOff>
      <xdr:row>8</xdr:row>
      <xdr:rowOff>233086</xdr:rowOff>
    </xdr:to>
    <xdr:grpSp>
      <xdr:nvGrpSpPr>
        <xdr:cNvPr id="35" name="Group 34">
          <a:extLst>
            <a:ext uri="{FF2B5EF4-FFF2-40B4-BE49-F238E27FC236}">
              <a16:creationId xmlns:a16="http://schemas.microsoft.com/office/drawing/2014/main" id="{14B8E78F-A81A-4E35-B022-B51DDEDBC0A0}"/>
            </a:ext>
          </a:extLst>
        </xdr:cNvPr>
        <xdr:cNvGrpSpPr/>
      </xdr:nvGrpSpPr>
      <xdr:grpSpPr>
        <a:xfrm>
          <a:off x="26897" y="0"/>
          <a:ext cx="2115671" cy="2442886"/>
          <a:chOff x="8203098" y="2716696"/>
          <a:chExt cx="1663148" cy="2605352"/>
        </a:xfrm>
        <a:noFill/>
      </xdr:grpSpPr>
      <xdr:graphicFrame macro="">
        <xdr:nvGraphicFramePr>
          <xdr:cNvPr id="36" name="Chart 35">
            <a:extLst>
              <a:ext uri="{FF2B5EF4-FFF2-40B4-BE49-F238E27FC236}">
                <a16:creationId xmlns:a16="http://schemas.microsoft.com/office/drawing/2014/main" id="{27C33F73-68ED-7373-0638-21EFE0BF2932}"/>
              </a:ext>
            </a:extLst>
          </xdr:cNvPr>
          <xdr:cNvGraphicFramePr>
            <a:graphicFrameLocks/>
          </xdr:cNvGraphicFramePr>
        </xdr:nvGraphicFramePr>
        <xdr:xfrm>
          <a:off x="8203098" y="2716696"/>
          <a:ext cx="1663148" cy="2605352"/>
        </xdr:xfrm>
        <a:graphic>
          <a:graphicData uri="http://schemas.openxmlformats.org/drawingml/2006/chart">
            <c:chart xmlns:c="http://schemas.openxmlformats.org/drawingml/2006/chart" xmlns:r="http://schemas.openxmlformats.org/officeDocument/2006/relationships" r:id="rId1"/>
          </a:graphicData>
        </a:graphic>
      </xdr:graphicFrame>
      <xdr:sp macro="" textlink="EAct_Pivot!B5">
        <xdr:nvSpPr>
          <xdr:cNvPr id="37" name="TextBox 36">
            <a:extLst>
              <a:ext uri="{FF2B5EF4-FFF2-40B4-BE49-F238E27FC236}">
                <a16:creationId xmlns:a16="http://schemas.microsoft.com/office/drawing/2014/main" id="{62B2C0F1-E04C-10E7-6260-D20BBFEEA904}"/>
              </a:ext>
            </a:extLst>
          </xdr:cNvPr>
          <xdr:cNvSpPr txBox="1"/>
        </xdr:nvSpPr>
        <xdr:spPr>
          <a:xfrm>
            <a:off x="8735671" y="3335847"/>
            <a:ext cx="576417" cy="62285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A141C5-15F0-4540-8225-884BA9C62476}" type="TxLink">
              <a:rPr lang="en-US" sz="1800" b="1" i="0" u="none" strike="noStrike">
                <a:solidFill>
                  <a:srgbClr val="000000"/>
                </a:solidFill>
                <a:latin typeface="Aptos Narrow"/>
              </a:rPr>
              <a:pPr algn="ctr"/>
              <a:t> 1.169 </a:t>
            </a:fld>
            <a:endParaRPr lang="en-ID" sz="2400" b="1"/>
          </a:p>
        </xdr:txBody>
      </xdr:sp>
    </xdr:grpSp>
    <xdr:clientData/>
  </xdr:twoCellAnchor>
  <xdr:twoCellAnchor>
    <xdr:from>
      <xdr:col>0</xdr:col>
      <xdr:colOff>44823</xdr:colOff>
      <xdr:row>12</xdr:row>
      <xdr:rowOff>183660</xdr:rowOff>
    </xdr:from>
    <xdr:to>
      <xdr:col>2</xdr:col>
      <xdr:colOff>317597</xdr:colOff>
      <xdr:row>23</xdr:row>
      <xdr:rowOff>53789</xdr:rowOff>
    </xdr:to>
    <xdr:graphicFrame macro="">
      <xdr:nvGraphicFramePr>
        <xdr:cNvPr id="38" name="Chart 37">
          <a:extLst>
            <a:ext uri="{FF2B5EF4-FFF2-40B4-BE49-F238E27FC236}">
              <a16:creationId xmlns:a16="http://schemas.microsoft.com/office/drawing/2014/main" id="{D5AC7AAF-B7C7-4361-A402-9885CC6E70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412236</xdr:colOff>
      <xdr:row>0</xdr:row>
      <xdr:rowOff>89647</xdr:rowOff>
    </xdr:from>
    <xdr:to>
      <xdr:col>12</xdr:col>
      <xdr:colOff>143436</xdr:colOff>
      <xdr:row>2</xdr:row>
      <xdr:rowOff>261007</xdr:rowOff>
    </xdr:to>
    <xdr:sp macro="" textlink="EAct_Pivot!AO2">
      <xdr:nvSpPr>
        <xdr:cNvPr id="42" name="Rectangle: Rounded Corners 41">
          <a:extLst>
            <a:ext uri="{FF2B5EF4-FFF2-40B4-BE49-F238E27FC236}">
              <a16:creationId xmlns:a16="http://schemas.microsoft.com/office/drawing/2014/main" id="{E667899F-AEF9-49C4-992A-0F2F4CE1EABC}"/>
            </a:ext>
          </a:extLst>
        </xdr:cNvPr>
        <xdr:cNvSpPr/>
      </xdr:nvSpPr>
      <xdr:spPr>
        <a:xfrm>
          <a:off x="2301996" y="89647"/>
          <a:ext cx="9180000" cy="720000"/>
        </a:xfrm>
        <a:prstGeom prst="roundRect">
          <a:avLst>
            <a:gd name="adj" fmla="val 1491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984E208-D9B8-4064-8163-D955BCDDC6A7}" type="TxLink">
            <a:rPr lang="en-US" sz="2000" b="1" i="0" u="none" strike="noStrike">
              <a:solidFill>
                <a:srgbClr val="000000"/>
              </a:solidFill>
              <a:latin typeface="Aptos Narrow"/>
            </a:rPr>
            <a:pPr algn="ctr"/>
            <a:t>Active Employee</a:t>
          </a:fld>
          <a:endParaRPr lang="en-ID" sz="2000" b="1"/>
        </a:p>
      </xdr:txBody>
    </xdr:sp>
    <xdr:clientData/>
  </xdr:twoCellAnchor>
  <xdr:twoCellAnchor>
    <xdr:from>
      <xdr:col>2</xdr:col>
      <xdr:colOff>412236</xdr:colOff>
      <xdr:row>3</xdr:row>
      <xdr:rowOff>51546</xdr:rowOff>
    </xdr:from>
    <xdr:to>
      <xdr:col>12</xdr:col>
      <xdr:colOff>143436</xdr:colOff>
      <xdr:row>22</xdr:row>
      <xdr:rowOff>236220</xdr:rowOff>
    </xdr:to>
    <xdr:grpSp>
      <xdr:nvGrpSpPr>
        <xdr:cNvPr id="45" name="Group 44">
          <a:extLst>
            <a:ext uri="{FF2B5EF4-FFF2-40B4-BE49-F238E27FC236}">
              <a16:creationId xmlns:a16="http://schemas.microsoft.com/office/drawing/2014/main" id="{033418F9-ED73-23E0-33DC-ED72E0C18B59}"/>
            </a:ext>
          </a:extLst>
        </xdr:cNvPr>
        <xdr:cNvGrpSpPr/>
      </xdr:nvGrpSpPr>
      <xdr:grpSpPr>
        <a:xfrm>
          <a:off x="2241036" y="880221"/>
          <a:ext cx="8875200" cy="5432949"/>
          <a:chOff x="2301996" y="874506"/>
          <a:chExt cx="9180000" cy="5396754"/>
        </a:xfrm>
      </xdr:grpSpPr>
      <xdr:sp macro="" textlink="">
        <xdr:nvSpPr>
          <xdr:cNvPr id="43" name="Rectangle: Rounded Corners 42">
            <a:extLst>
              <a:ext uri="{FF2B5EF4-FFF2-40B4-BE49-F238E27FC236}">
                <a16:creationId xmlns:a16="http://schemas.microsoft.com/office/drawing/2014/main" id="{3969CD5B-E3BB-452F-A8F9-E32A3D1C0581}"/>
              </a:ext>
            </a:extLst>
          </xdr:cNvPr>
          <xdr:cNvSpPr/>
        </xdr:nvSpPr>
        <xdr:spPr>
          <a:xfrm>
            <a:off x="2301996" y="874506"/>
            <a:ext cx="9180000" cy="5396754"/>
          </a:xfrm>
          <a:prstGeom prst="roundRect">
            <a:avLst>
              <a:gd name="adj" fmla="val 256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b="1" i="0" u="none" strike="noStrike">
              <a:solidFill>
                <a:srgbClr val="000000"/>
              </a:solidFill>
              <a:latin typeface="Aptos Narrow"/>
            </a:endParaRPr>
          </a:p>
        </xdr:txBody>
      </xdr:sp>
      <xdr:graphicFrame macro="">
        <xdr:nvGraphicFramePr>
          <xdr:cNvPr id="8" name="Chart 7">
            <a:extLst>
              <a:ext uri="{FF2B5EF4-FFF2-40B4-BE49-F238E27FC236}">
                <a16:creationId xmlns:a16="http://schemas.microsoft.com/office/drawing/2014/main" id="{56DF3F01-FFC5-4616-B507-41926E919EEA}"/>
              </a:ext>
            </a:extLst>
          </xdr:cNvPr>
          <xdr:cNvGraphicFramePr>
            <a:graphicFrameLocks/>
          </xdr:cNvGraphicFramePr>
        </xdr:nvGraphicFramePr>
        <xdr:xfrm>
          <a:off x="2366234" y="958850"/>
          <a:ext cx="6907306" cy="2779058"/>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2" name="Chart 11">
            <a:extLst>
              <a:ext uri="{FF2B5EF4-FFF2-40B4-BE49-F238E27FC236}">
                <a16:creationId xmlns:a16="http://schemas.microsoft.com/office/drawing/2014/main" id="{8CA3F3AD-824D-40C5-8B30-E0A0BAA4F3CE}"/>
              </a:ext>
            </a:extLst>
          </xdr:cNvPr>
          <xdr:cNvGraphicFramePr>
            <a:graphicFrameLocks/>
          </xdr:cNvGraphicFramePr>
        </xdr:nvGraphicFramePr>
        <xdr:xfrm>
          <a:off x="2371237" y="3741420"/>
          <a:ext cx="4745843" cy="244906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4" name="Chart 13">
            <a:extLst>
              <a:ext uri="{FF2B5EF4-FFF2-40B4-BE49-F238E27FC236}">
                <a16:creationId xmlns:a16="http://schemas.microsoft.com/office/drawing/2014/main" id="{6E1869DE-FA4D-431D-8A03-2BDFB4FFB39F}"/>
              </a:ext>
            </a:extLst>
          </xdr:cNvPr>
          <xdr:cNvGraphicFramePr>
            <a:graphicFrameLocks/>
          </xdr:cNvGraphicFramePr>
        </xdr:nvGraphicFramePr>
        <xdr:xfrm>
          <a:off x="7109460" y="3743660"/>
          <a:ext cx="4320000" cy="2448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4" name="Chart 43">
            <a:extLst>
              <a:ext uri="{FF2B5EF4-FFF2-40B4-BE49-F238E27FC236}">
                <a16:creationId xmlns:a16="http://schemas.microsoft.com/office/drawing/2014/main" id="{91DA44F3-C3B1-4FBB-9FD6-A531743A2365}"/>
              </a:ext>
            </a:extLst>
          </xdr:cNvPr>
          <xdr:cNvGraphicFramePr>
            <a:graphicFrameLocks/>
          </xdr:cNvGraphicFramePr>
        </xdr:nvGraphicFramePr>
        <xdr:xfrm>
          <a:off x="9274296" y="958326"/>
          <a:ext cx="2156687" cy="277920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403860</xdr:colOff>
      <xdr:row>0</xdr:row>
      <xdr:rowOff>99060</xdr:rowOff>
    </xdr:from>
    <xdr:to>
      <xdr:col>12</xdr:col>
      <xdr:colOff>135060</xdr:colOff>
      <xdr:row>2</xdr:row>
      <xdr:rowOff>270420</xdr:rowOff>
    </xdr:to>
    <xdr:sp macro="" textlink="EAtt_Pivot!AM1">
      <xdr:nvSpPr>
        <xdr:cNvPr id="9" name="Rectangle: Rounded Corners 8">
          <a:extLst>
            <a:ext uri="{FF2B5EF4-FFF2-40B4-BE49-F238E27FC236}">
              <a16:creationId xmlns:a16="http://schemas.microsoft.com/office/drawing/2014/main" id="{62ACFCBC-8368-4438-8438-7253450DAABA}"/>
            </a:ext>
          </a:extLst>
        </xdr:cNvPr>
        <xdr:cNvSpPr/>
      </xdr:nvSpPr>
      <xdr:spPr>
        <a:xfrm>
          <a:off x="2293620" y="99060"/>
          <a:ext cx="9180000" cy="720000"/>
        </a:xfrm>
        <a:prstGeom prst="roundRect">
          <a:avLst>
            <a:gd name="adj" fmla="val 1491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DF5D7DB-3C89-465F-9847-F1438E81EE4F}" type="TxLink">
            <a:rPr lang="en-US" sz="2000" b="1" i="0" u="none" strike="noStrike">
              <a:solidFill>
                <a:srgbClr val="000000"/>
              </a:solidFill>
              <a:latin typeface="Aptos Narrow"/>
            </a:rPr>
            <a:pPr algn="ctr"/>
            <a:t>Turn Over</a:t>
          </a:fld>
          <a:endParaRPr lang="en-ID" sz="4000" b="1"/>
        </a:p>
      </xdr:txBody>
    </xdr:sp>
    <xdr:clientData/>
  </xdr:twoCellAnchor>
  <xdr:twoCellAnchor>
    <xdr:from>
      <xdr:col>2</xdr:col>
      <xdr:colOff>419100</xdr:colOff>
      <xdr:row>3</xdr:row>
      <xdr:rowOff>45720</xdr:rowOff>
    </xdr:from>
    <xdr:to>
      <xdr:col>12</xdr:col>
      <xdr:colOff>150300</xdr:colOff>
      <xdr:row>23</xdr:row>
      <xdr:rowOff>91440</xdr:rowOff>
    </xdr:to>
    <xdr:grpSp>
      <xdr:nvGrpSpPr>
        <xdr:cNvPr id="41" name="Group 40">
          <a:extLst>
            <a:ext uri="{FF2B5EF4-FFF2-40B4-BE49-F238E27FC236}">
              <a16:creationId xmlns:a16="http://schemas.microsoft.com/office/drawing/2014/main" id="{50A77827-5712-9002-8686-AD703D2AB883}"/>
            </a:ext>
          </a:extLst>
        </xdr:cNvPr>
        <xdr:cNvGrpSpPr/>
      </xdr:nvGrpSpPr>
      <xdr:grpSpPr>
        <a:xfrm>
          <a:off x="2247900" y="874395"/>
          <a:ext cx="8875200" cy="5570220"/>
          <a:chOff x="2308860" y="868680"/>
          <a:chExt cx="9180000" cy="5396754"/>
        </a:xfrm>
      </xdr:grpSpPr>
      <xdr:sp macro="" textlink="">
        <xdr:nvSpPr>
          <xdr:cNvPr id="8" name="Rectangle: Rounded Corners 7">
            <a:extLst>
              <a:ext uri="{FF2B5EF4-FFF2-40B4-BE49-F238E27FC236}">
                <a16:creationId xmlns:a16="http://schemas.microsoft.com/office/drawing/2014/main" id="{5853D06C-23EF-42C1-8CB9-438CAA09ABB5}"/>
              </a:ext>
            </a:extLst>
          </xdr:cNvPr>
          <xdr:cNvSpPr/>
        </xdr:nvSpPr>
        <xdr:spPr>
          <a:xfrm>
            <a:off x="2308860" y="868680"/>
            <a:ext cx="9180000" cy="5396754"/>
          </a:xfrm>
          <a:prstGeom prst="roundRect">
            <a:avLst>
              <a:gd name="adj" fmla="val 256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b="1" i="0" u="none" strike="noStrike">
              <a:solidFill>
                <a:srgbClr val="000000"/>
              </a:solidFill>
              <a:latin typeface="Aptos Narrow"/>
            </a:endParaRPr>
          </a:p>
        </xdr:txBody>
      </xdr:sp>
      <xdr:graphicFrame macro="">
        <xdr:nvGraphicFramePr>
          <xdr:cNvPr id="2" name="Chart 1">
            <a:extLst>
              <a:ext uri="{FF2B5EF4-FFF2-40B4-BE49-F238E27FC236}">
                <a16:creationId xmlns:a16="http://schemas.microsoft.com/office/drawing/2014/main" id="{EEA29544-D8EB-4987-B29C-5596163290E1}"/>
              </a:ext>
            </a:extLst>
          </xdr:cNvPr>
          <xdr:cNvGraphicFramePr>
            <a:graphicFrameLocks/>
          </xdr:cNvGraphicFramePr>
        </xdr:nvGraphicFramePr>
        <xdr:xfrm>
          <a:off x="2365338" y="939949"/>
          <a:ext cx="6923442" cy="27000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6700D2FE-DEDE-45AF-A98A-B005A218E7A7}"/>
              </a:ext>
            </a:extLst>
          </xdr:cNvPr>
          <xdr:cNvGraphicFramePr>
            <a:graphicFrameLocks/>
          </xdr:cNvGraphicFramePr>
        </xdr:nvGraphicFramePr>
        <xdr:xfrm>
          <a:off x="2364891" y="3634741"/>
          <a:ext cx="3600000" cy="25200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188DBCBE-D991-4FA3-BBD8-0541DC560EBA}"/>
              </a:ext>
            </a:extLst>
          </xdr:cNvPr>
          <xdr:cNvGraphicFramePr>
            <a:graphicFrameLocks/>
          </xdr:cNvGraphicFramePr>
        </xdr:nvGraphicFramePr>
        <xdr:xfrm>
          <a:off x="5957495" y="3638774"/>
          <a:ext cx="3323665" cy="25200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35C3E039-33A1-4C6E-B70A-F542147CA0CE}"/>
              </a:ext>
            </a:extLst>
          </xdr:cNvPr>
          <xdr:cNvGraphicFramePr>
            <a:graphicFrameLocks/>
          </xdr:cNvGraphicFramePr>
        </xdr:nvGraphicFramePr>
        <xdr:xfrm>
          <a:off x="9273540" y="937260"/>
          <a:ext cx="2160000" cy="523494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12</xdr:col>
      <xdr:colOff>228600</xdr:colOff>
      <xdr:row>0</xdr:row>
      <xdr:rowOff>106680</xdr:rowOff>
    </xdr:from>
    <xdr:to>
      <xdr:col>14</xdr:col>
      <xdr:colOff>858840</xdr:colOff>
      <xdr:row>23</xdr:row>
      <xdr:rowOff>99060</xdr:rowOff>
    </xdr:to>
    <xdr:grpSp>
      <xdr:nvGrpSpPr>
        <xdr:cNvPr id="40" name="Group 39">
          <a:extLst>
            <a:ext uri="{FF2B5EF4-FFF2-40B4-BE49-F238E27FC236}">
              <a16:creationId xmlns:a16="http://schemas.microsoft.com/office/drawing/2014/main" id="{BB75E8D0-35B5-EF87-A606-65BA48B5A7DA}"/>
            </a:ext>
          </a:extLst>
        </xdr:cNvPr>
        <xdr:cNvGrpSpPr/>
      </xdr:nvGrpSpPr>
      <xdr:grpSpPr>
        <a:xfrm>
          <a:off x="11201400" y="106680"/>
          <a:ext cx="2459040" cy="6345555"/>
          <a:chOff x="11567160" y="106680"/>
          <a:chExt cx="2520000" cy="6187440"/>
        </a:xfrm>
      </xdr:grpSpPr>
      <xdr:sp macro="" textlink="">
        <xdr:nvSpPr>
          <xdr:cNvPr id="10" name="Rectangle: Rounded Corners 9">
            <a:extLst>
              <a:ext uri="{FF2B5EF4-FFF2-40B4-BE49-F238E27FC236}">
                <a16:creationId xmlns:a16="http://schemas.microsoft.com/office/drawing/2014/main" id="{14606846-C684-4825-970F-5B490FE771BF}"/>
              </a:ext>
            </a:extLst>
          </xdr:cNvPr>
          <xdr:cNvSpPr/>
        </xdr:nvSpPr>
        <xdr:spPr>
          <a:xfrm>
            <a:off x="11567160" y="106680"/>
            <a:ext cx="2520000" cy="6187440"/>
          </a:xfrm>
          <a:prstGeom prst="roundRect">
            <a:avLst>
              <a:gd name="adj" fmla="val 750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b="1"/>
          </a:p>
        </xdr:txBody>
      </xdr:sp>
      <mc:AlternateContent xmlns:mc="http://schemas.openxmlformats.org/markup-compatibility/2006" xmlns:a14="http://schemas.microsoft.com/office/drawing/2010/main">
        <mc:Choice Requires="a14">
          <xdr:graphicFrame macro="">
            <xdr:nvGraphicFramePr>
              <xdr:cNvPr id="32" name="YEAR">
                <a:extLst>
                  <a:ext uri="{FF2B5EF4-FFF2-40B4-BE49-F238E27FC236}">
                    <a16:creationId xmlns:a16="http://schemas.microsoft.com/office/drawing/2014/main" id="{48CCEE66-A67C-4D03-91B2-00FB1F68CA42}"/>
                  </a:ext>
                </a:extLst>
              </xdr:cNvPr>
              <xdr:cNvGraphicFramePr>
                <a:graphicFrameLocks noMove="1" noResize="1"/>
              </xdr:cNvGraphicFramePr>
            </xdr:nvGraphicFramePr>
            <xdr:xfrm>
              <a:off x="11605260" y="220980"/>
              <a:ext cx="2448000" cy="93600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605260" y="223091"/>
                <a:ext cx="2448000" cy="95329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3" name="MONTH">
                <a:extLst>
                  <a:ext uri="{FF2B5EF4-FFF2-40B4-BE49-F238E27FC236}">
                    <a16:creationId xmlns:a16="http://schemas.microsoft.com/office/drawing/2014/main" id="{04B63054-8CAE-4A8D-9EDE-02994EE88BE0}"/>
                  </a:ext>
                </a:extLst>
              </xdr:cNvPr>
              <xdr:cNvGraphicFramePr>
                <a:graphicFrameLocks noMove="1" noResize="1"/>
              </xdr:cNvGraphicFramePr>
            </xdr:nvGraphicFramePr>
            <xdr:xfrm>
              <a:off x="11605260" y="1150619"/>
              <a:ext cx="2448000" cy="93600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605260" y="1169904"/>
                <a:ext cx="2448000" cy="95329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4" name="EXITREASON">
                <a:extLst>
                  <a:ext uri="{FF2B5EF4-FFF2-40B4-BE49-F238E27FC236}">
                    <a16:creationId xmlns:a16="http://schemas.microsoft.com/office/drawing/2014/main" id="{A05F273A-CE45-4650-8E74-7C34135F25AC}"/>
                  </a:ext>
                </a:extLst>
              </xdr:cNvPr>
              <xdr:cNvGraphicFramePr>
                <a:graphicFrameLocks noMove="1" noResize="1"/>
              </xdr:cNvGraphicFramePr>
            </xdr:nvGraphicFramePr>
            <xdr:xfrm>
              <a:off x="11605260" y="4594859"/>
              <a:ext cx="2448000" cy="972000"/>
            </xdr:xfrm>
            <a:graphic>
              <a:graphicData uri="http://schemas.microsoft.com/office/drawing/2010/slicer">
                <sle:slicer xmlns:sle="http://schemas.microsoft.com/office/drawing/2010/slicer" name="EXITREASON"/>
              </a:graphicData>
            </a:graphic>
          </xdr:graphicFrame>
        </mc:Choice>
        <mc:Fallback xmlns="">
          <xdr:sp macro="" textlink="">
            <xdr:nvSpPr>
              <xdr:cNvPr id="0" name=""/>
              <xdr:cNvSpPr>
                <a:spLocks noTextEdit="1"/>
              </xdr:cNvSpPr>
            </xdr:nvSpPr>
            <xdr:spPr>
              <a:xfrm>
                <a:off x="11605260" y="4677769"/>
                <a:ext cx="2448000" cy="98995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5" name="EXITTYPE">
                <a:extLst>
                  <a:ext uri="{FF2B5EF4-FFF2-40B4-BE49-F238E27FC236}">
                    <a16:creationId xmlns:a16="http://schemas.microsoft.com/office/drawing/2014/main" id="{0A51295D-2B2A-4EDE-9D8C-23495211B619}"/>
                  </a:ext>
                </a:extLst>
              </xdr:cNvPr>
              <xdr:cNvGraphicFramePr>
                <a:graphicFrameLocks noMove="1" noResize="1"/>
              </xdr:cNvGraphicFramePr>
            </xdr:nvGraphicFramePr>
            <xdr:xfrm>
              <a:off x="11605260" y="3947159"/>
              <a:ext cx="2448000" cy="648000"/>
            </xdr:xfrm>
            <a:graphic>
              <a:graphicData uri="http://schemas.microsoft.com/office/drawing/2010/slicer">
                <sle:slicer xmlns:sle="http://schemas.microsoft.com/office/drawing/2010/slicer" name="EXITTYPE"/>
              </a:graphicData>
            </a:graphic>
          </xdr:graphicFrame>
        </mc:Choice>
        <mc:Fallback xmlns="">
          <xdr:sp macro="" textlink="">
            <xdr:nvSpPr>
              <xdr:cNvPr id="0" name=""/>
              <xdr:cNvSpPr>
                <a:spLocks noTextEdit="1"/>
              </xdr:cNvSpPr>
            </xdr:nvSpPr>
            <xdr:spPr>
              <a:xfrm>
                <a:off x="11605260" y="4018104"/>
                <a:ext cx="2448000" cy="65997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6" name="COMPANYCODE 2">
                <a:extLst>
                  <a:ext uri="{FF2B5EF4-FFF2-40B4-BE49-F238E27FC236}">
                    <a16:creationId xmlns:a16="http://schemas.microsoft.com/office/drawing/2014/main" id="{C26FA267-08A1-4D20-9EA1-7C366F94FBE7}"/>
                  </a:ext>
                </a:extLst>
              </xdr:cNvPr>
              <xdr:cNvGraphicFramePr>
                <a:graphicFrameLocks noMove="1" noResize="1"/>
              </xdr:cNvGraphicFramePr>
            </xdr:nvGraphicFramePr>
            <xdr:xfrm>
              <a:off x="11605260" y="2080260"/>
              <a:ext cx="2448000" cy="1224000"/>
            </xdr:xfrm>
            <a:graphic>
              <a:graphicData uri="http://schemas.microsoft.com/office/drawing/2010/slicer">
                <sle:slicer xmlns:sle="http://schemas.microsoft.com/office/drawing/2010/slicer" name="COMPANYCODE 2"/>
              </a:graphicData>
            </a:graphic>
          </xdr:graphicFrame>
        </mc:Choice>
        <mc:Fallback xmlns="">
          <xdr:sp macro="" textlink="">
            <xdr:nvSpPr>
              <xdr:cNvPr id="0" name=""/>
              <xdr:cNvSpPr>
                <a:spLocks noTextEdit="1"/>
              </xdr:cNvSpPr>
            </xdr:nvSpPr>
            <xdr:spPr>
              <a:xfrm>
                <a:off x="11605260" y="2116718"/>
                <a:ext cx="2448000" cy="124661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7" name="DEPARTMENT 1">
                <a:extLst>
                  <a:ext uri="{FF2B5EF4-FFF2-40B4-BE49-F238E27FC236}">
                    <a16:creationId xmlns:a16="http://schemas.microsoft.com/office/drawing/2014/main" id="{98BF9842-888A-47E3-9136-0BF1F8064822}"/>
                  </a:ext>
                </a:extLst>
              </xdr:cNvPr>
              <xdr:cNvGraphicFramePr>
                <a:graphicFrameLocks noMove="1" noResize="1"/>
              </xdr:cNvGraphicFramePr>
            </xdr:nvGraphicFramePr>
            <xdr:xfrm>
              <a:off x="11605260" y="5562600"/>
              <a:ext cx="2448000" cy="64800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1605260" y="5663387"/>
                <a:ext cx="2448000" cy="65997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8" name="GENDER 2">
                <a:extLst>
                  <a:ext uri="{FF2B5EF4-FFF2-40B4-BE49-F238E27FC236}">
                    <a16:creationId xmlns:a16="http://schemas.microsoft.com/office/drawing/2014/main" id="{298C7DDA-70DF-4DED-988F-9BCAEA6B36BB}"/>
                  </a:ext>
                </a:extLst>
              </xdr:cNvPr>
              <xdr:cNvGraphicFramePr>
                <a:graphicFrameLocks noMove="1" noResize="1"/>
              </xdr:cNvGraphicFramePr>
            </xdr:nvGraphicFramePr>
            <xdr:xfrm>
              <a:off x="11605260" y="3299460"/>
              <a:ext cx="2448000" cy="64800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1605260" y="3358440"/>
                <a:ext cx="2448000" cy="65997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60959</xdr:colOff>
      <xdr:row>0</xdr:row>
      <xdr:rowOff>62305</xdr:rowOff>
    </xdr:from>
    <xdr:to>
      <xdr:col>2</xdr:col>
      <xdr:colOff>340905</xdr:colOff>
      <xdr:row>23</xdr:row>
      <xdr:rowOff>99060</xdr:rowOff>
    </xdr:to>
    <xdr:grpSp>
      <xdr:nvGrpSpPr>
        <xdr:cNvPr id="48" name="Group 47">
          <a:extLst>
            <a:ext uri="{FF2B5EF4-FFF2-40B4-BE49-F238E27FC236}">
              <a16:creationId xmlns:a16="http://schemas.microsoft.com/office/drawing/2014/main" id="{791CAC93-EACD-85F4-140F-2D20BA438D92}"/>
            </a:ext>
          </a:extLst>
        </xdr:cNvPr>
        <xdr:cNvGrpSpPr/>
      </xdr:nvGrpSpPr>
      <xdr:grpSpPr>
        <a:xfrm>
          <a:off x="60959" y="62305"/>
          <a:ext cx="2108746" cy="6389930"/>
          <a:chOff x="60959" y="39445"/>
          <a:chExt cx="2169706" cy="6346115"/>
        </a:xfrm>
      </xdr:grpSpPr>
      <xdr:sp macro="" textlink="">
        <xdr:nvSpPr>
          <xdr:cNvPr id="7" name="Rectangle: Rounded Corners 6">
            <a:extLst>
              <a:ext uri="{FF2B5EF4-FFF2-40B4-BE49-F238E27FC236}">
                <a16:creationId xmlns:a16="http://schemas.microsoft.com/office/drawing/2014/main" id="{5BDAE744-BE77-4644-9B3E-7FFCDD890714}"/>
              </a:ext>
            </a:extLst>
          </xdr:cNvPr>
          <xdr:cNvSpPr/>
        </xdr:nvSpPr>
        <xdr:spPr>
          <a:xfrm>
            <a:off x="60959" y="39445"/>
            <a:ext cx="2169706" cy="6346115"/>
          </a:xfrm>
          <a:prstGeom prst="roundRect">
            <a:avLst>
              <a:gd name="adj" fmla="val 750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5" name="Chart 4">
            <a:extLst>
              <a:ext uri="{FF2B5EF4-FFF2-40B4-BE49-F238E27FC236}">
                <a16:creationId xmlns:a16="http://schemas.microsoft.com/office/drawing/2014/main" id="{59669F39-DEBD-4D54-91FA-AD2A21929D63}"/>
              </a:ext>
            </a:extLst>
          </xdr:cNvPr>
          <xdr:cNvGraphicFramePr>
            <a:graphicFrameLocks/>
          </xdr:cNvGraphicFramePr>
        </xdr:nvGraphicFramePr>
        <xdr:xfrm>
          <a:off x="99060" y="4282440"/>
          <a:ext cx="2088000" cy="202692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1" name="Chart 10">
            <a:extLst>
              <a:ext uri="{FF2B5EF4-FFF2-40B4-BE49-F238E27FC236}">
                <a16:creationId xmlns:a16="http://schemas.microsoft.com/office/drawing/2014/main" id="{44FF9CBC-C5CA-4DC2-81BA-60C548EE2581}"/>
              </a:ext>
            </a:extLst>
          </xdr:cNvPr>
          <xdr:cNvGraphicFramePr>
            <a:graphicFrameLocks/>
          </xdr:cNvGraphicFramePr>
        </xdr:nvGraphicFramePr>
        <xdr:xfrm>
          <a:off x="91439" y="167640"/>
          <a:ext cx="2088000" cy="2423159"/>
        </xdr:xfrm>
        <a:graphic>
          <a:graphicData uri="http://schemas.openxmlformats.org/drawingml/2006/chart">
            <c:chart xmlns:c="http://schemas.openxmlformats.org/drawingml/2006/chart" xmlns:r="http://schemas.openxmlformats.org/officeDocument/2006/relationships" r:id="rId6"/>
          </a:graphicData>
        </a:graphic>
      </xdr:graphicFrame>
      <xdr:grpSp>
        <xdr:nvGrpSpPr>
          <xdr:cNvPr id="12" name="Group 11">
            <a:extLst>
              <a:ext uri="{FF2B5EF4-FFF2-40B4-BE49-F238E27FC236}">
                <a16:creationId xmlns:a16="http://schemas.microsoft.com/office/drawing/2014/main" id="{FB2456AB-B2CF-4CDE-A9CF-BD468F3FC914}"/>
              </a:ext>
            </a:extLst>
          </xdr:cNvPr>
          <xdr:cNvGrpSpPr/>
        </xdr:nvGrpSpPr>
        <xdr:grpSpPr>
          <a:xfrm>
            <a:off x="373379" y="2721685"/>
            <a:ext cx="1642134" cy="864277"/>
            <a:chOff x="6134658" y="3105299"/>
            <a:chExt cx="1635828" cy="877265"/>
          </a:xfrm>
        </xdr:grpSpPr>
        <xdr:sp macro="" textlink="EAtt_Pivot!M7">
          <xdr:nvSpPr>
            <xdr:cNvPr id="13" name="TextBox 12">
              <a:extLst>
                <a:ext uri="{FF2B5EF4-FFF2-40B4-BE49-F238E27FC236}">
                  <a16:creationId xmlns:a16="http://schemas.microsoft.com/office/drawing/2014/main" id="{3AC9112C-15BA-E390-13E8-B0D35694426C}"/>
                </a:ext>
              </a:extLst>
            </xdr:cNvPr>
            <xdr:cNvSpPr txBox="1"/>
          </xdr:nvSpPr>
          <xdr:spPr>
            <a:xfrm>
              <a:off x="7051451" y="3107049"/>
              <a:ext cx="717200" cy="345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EA643E-228C-4618-B3A3-2E49C8F8EC32}" type="TxLink">
                <a:rPr lang="en-US" sz="1400" b="1" i="0" u="none" strike="noStrike">
                  <a:solidFill>
                    <a:srgbClr val="000000"/>
                  </a:solidFill>
                  <a:latin typeface="Aptos Narrow"/>
                </a:rPr>
                <a:pPr algn="ctr"/>
                <a:t>63%</a:t>
              </a:fld>
              <a:endParaRPr lang="en-ID" sz="3200" b="1"/>
            </a:p>
          </xdr:txBody>
        </xdr:sp>
        <xdr:sp macro="" textlink="EAtt_Pivot!L7">
          <xdr:nvSpPr>
            <xdr:cNvPr id="14" name="TextBox 13">
              <a:extLst>
                <a:ext uri="{FF2B5EF4-FFF2-40B4-BE49-F238E27FC236}">
                  <a16:creationId xmlns:a16="http://schemas.microsoft.com/office/drawing/2014/main" id="{A8FDFFA4-10DB-0562-1949-3A1E09EB41E2}"/>
                </a:ext>
              </a:extLst>
            </xdr:cNvPr>
            <xdr:cNvSpPr txBox="1"/>
          </xdr:nvSpPr>
          <xdr:spPr>
            <a:xfrm>
              <a:off x="6170978" y="3107051"/>
              <a:ext cx="504000" cy="345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E7D10D-854E-45F6-86CB-8C794EFEAD98}" type="TxLink">
                <a:rPr lang="en-US" sz="1400" b="1" i="0" u="none" strike="noStrike">
                  <a:solidFill>
                    <a:srgbClr val="000000"/>
                  </a:solidFill>
                  <a:latin typeface="Aptos Narrow"/>
                </a:rPr>
                <a:pPr algn="ctr"/>
                <a:t> 412 </a:t>
              </a:fld>
              <a:endParaRPr lang="en-ID" sz="3200" b="1"/>
            </a:p>
          </xdr:txBody>
        </xdr:sp>
        <xdr:sp macro="" textlink="EAtt_Pivot!M6">
          <xdr:nvSpPr>
            <xdr:cNvPr id="15" name="TextBox 14">
              <a:extLst>
                <a:ext uri="{FF2B5EF4-FFF2-40B4-BE49-F238E27FC236}">
                  <a16:creationId xmlns:a16="http://schemas.microsoft.com/office/drawing/2014/main" id="{00A78CC5-5EC3-1F44-01FC-E27DA1FC3BF6}"/>
                </a:ext>
              </a:extLst>
            </xdr:cNvPr>
            <xdr:cNvSpPr txBox="1"/>
          </xdr:nvSpPr>
          <xdr:spPr>
            <a:xfrm>
              <a:off x="7053285" y="3616031"/>
              <a:ext cx="717201" cy="3455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9EF723-3D3A-4E99-B5E8-A44C2D2D8EE4}" type="TxLink">
                <a:rPr lang="en-US" sz="1400" b="1" i="0" u="none" strike="noStrike">
                  <a:solidFill>
                    <a:srgbClr val="000000"/>
                  </a:solidFill>
                  <a:latin typeface="Aptos Narrow"/>
                </a:rPr>
                <a:pPr algn="ctr"/>
                <a:t>37%</a:t>
              </a:fld>
              <a:endParaRPr lang="en-ID" sz="2400" b="1"/>
            </a:p>
          </xdr:txBody>
        </xdr:sp>
        <xdr:sp macro="" textlink="EAtt_Pivot!L6">
          <xdr:nvSpPr>
            <xdr:cNvPr id="16" name="TextBox 15">
              <a:extLst>
                <a:ext uri="{FF2B5EF4-FFF2-40B4-BE49-F238E27FC236}">
                  <a16:creationId xmlns:a16="http://schemas.microsoft.com/office/drawing/2014/main" id="{39448824-4BC3-4A9F-E9FE-10986CB199B6}"/>
                </a:ext>
              </a:extLst>
            </xdr:cNvPr>
            <xdr:cNvSpPr txBox="1"/>
          </xdr:nvSpPr>
          <xdr:spPr>
            <a:xfrm>
              <a:off x="6170978" y="3637046"/>
              <a:ext cx="504000" cy="3455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AEEF97-C1C9-4132-A777-CF5973DEB200}" type="TxLink">
                <a:rPr lang="en-US" sz="1400" b="1" i="0" u="none" strike="noStrike">
                  <a:solidFill>
                    <a:srgbClr val="000000"/>
                  </a:solidFill>
                  <a:latin typeface="Aptos Narrow"/>
                </a:rPr>
                <a:pPr algn="ctr"/>
                <a:t> 246 </a:t>
              </a:fld>
              <a:endParaRPr lang="en-ID" sz="2400" b="1"/>
            </a:p>
          </xdr:txBody>
        </xdr:sp>
        <xdr:cxnSp macro="">
          <xdr:nvCxnSpPr>
            <xdr:cNvPr id="17" name="Straight Connector 16">
              <a:extLst>
                <a:ext uri="{FF2B5EF4-FFF2-40B4-BE49-F238E27FC236}">
                  <a16:creationId xmlns:a16="http://schemas.microsoft.com/office/drawing/2014/main" id="{680BC7A8-4AE2-8DE1-0C4C-59E8B1DEC91D}"/>
                </a:ext>
              </a:extLst>
            </xdr:cNvPr>
            <xdr:cNvCxnSpPr/>
          </xdr:nvCxnSpPr>
          <xdr:spPr>
            <a:xfrm flipV="1">
              <a:off x="6134658" y="3548315"/>
              <a:ext cx="1519052" cy="241"/>
            </a:xfrm>
            <a:prstGeom prst="line">
              <a:avLst/>
            </a:prstGeom>
            <a:ln>
              <a:solidFill>
                <a:sysClr val="windowText" lastClr="000000"/>
              </a:solidFill>
            </a:ln>
          </xdr:spPr>
          <xdr:style>
            <a:lnRef idx="2">
              <a:schemeClr val="accent1"/>
            </a:lnRef>
            <a:fillRef idx="0">
              <a:schemeClr val="accent1"/>
            </a:fillRef>
            <a:effectRef idx="1">
              <a:schemeClr val="accent1"/>
            </a:effectRef>
            <a:fontRef idx="minor">
              <a:schemeClr val="tx1"/>
            </a:fontRef>
          </xdr:style>
        </xdr:cxnSp>
        <xdr:grpSp>
          <xdr:nvGrpSpPr>
            <xdr:cNvPr id="18" name="Google Shape;11743;p42">
              <a:extLst>
                <a:ext uri="{FF2B5EF4-FFF2-40B4-BE49-F238E27FC236}">
                  <a16:creationId xmlns:a16="http://schemas.microsoft.com/office/drawing/2014/main" id="{D0655AEB-A521-665C-1388-3CD756802BD7}"/>
                </a:ext>
              </a:extLst>
            </xdr:cNvPr>
            <xdr:cNvGrpSpPr/>
          </xdr:nvGrpSpPr>
          <xdr:grpSpPr>
            <a:xfrm>
              <a:off x="6763590" y="3105299"/>
              <a:ext cx="255161" cy="326986"/>
              <a:chOff x="6974158" y="2789537"/>
              <a:chExt cx="255247" cy="327458"/>
            </a:xfrm>
            <a:solidFill>
              <a:srgbClr val="004369"/>
            </a:solidFill>
          </xdr:grpSpPr>
          <xdr:sp macro="" textlink="">
            <xdr:nvSpPr>
              <xdr:cNvPr id="26" name="Google Shape;11744;p42">
                <a:extLst>
                  <a:ext uri="{FF2B5EF4-FFF2-40B4-BE49-F238E27FC236}">
                    <a16:creationId xmlns:a16="http://schemas.microsoft.com/office/drawing/2014/main" id="{234CA0C7-2307-9B89-4D79-9AC4EBDC74A5}"/>
                  </a:ext>
                </a:extLst>
              </xdr:cNvPr>
              <xdr:cNvSpPr/>
            </xdr:nvSpPr>
            <xdr:spPr>
              <a:xfrm>
                <a:off x="7066407" y="2897282"/>
                <a:ext cx="9876" cy="14798"/>
              </a:xfrm>
              <a:custGeom>
                <a:avLst/>
                <a:gdLst/>
                <a:ahLst/>
                <a:cxnLst/>
                <a:rect l="l" t="t" r="r" b="b"/>
                <a:pathLst>
                  <a:path w="311" h="466" extrusionOk="0">
                    <a:moveTo>
                      <a:pt x="144" y="1"/>
                    </a:moveTo>
                    <a:cubicBezTo>
                      <a:pt x="60" y="1"/>
                      <a:pt x="1" y="84"/>
                      <a:pt x="1" y="155"/>
                    </a:cubicBezTo>
                    <a:lnTo>
                      <a:pt x="1" y="322"/>
                    </a:lnTo>
                    <a:cubicBezTo>
                      <a:pt x="1" y="405"/>
                      <a:pt x="72" y="465"/>
                      <a:pt x="144" y="465"/>
                    </a:cubicBezTo>
                    <a:cubicBezTo>
                      <a:pt x="227" y="465"/>
                      <a:pt x="299" y="394"/>
                      <a:pt x="299" y="322"/>
                    </a:cubicBezTo>
                    <a:lnTo>
                      <a:pt x="299" y="155"/>
                    </a:lnTo>
                    <a:cubicBezTo>
                      <a:pt x="310" y="60"/>
                      <a:pt x="239" y="1"/>
                      <a:pt x="144"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7" name="Google Shape;11745;p42">
                <a:extLst>
                  <a:ext uri="{FF2B5EF4-FFF2-40B4-BE49-F238E27FC236}">
                    <a16:creationId xmlns:a16="http://schemas.microsoft.com/office/drawing/2014/main" id="{F3F12D90-3E68-95B4-54EF-2F79BDC5D293}"/>
                  </a:ext>
                </a:extLst>
              </xdr:cNvPr>
              <xdr:cNvSpPr/>
            </xdr:nvSpPr>
            <xdr:spPr>
              <a:xfrm>
                <a:off x="7127662" y="2897282"/>
                <a:ext cx="9495" cy="14798"/>
              </a:xfrm>
              <a:custGeom>
                <a:avLst/>
                <a:gdLst/>
                <a:ahLst/>
                <a:cxnLst/>
                <a:rect l="l" t="t" r="r" b="b"/>
                <a:pathLst>
                  <a:path w="299" h="466" extrusionOk="0">
                    <a:moveTo>
                      <a:pt x="155" y="1"/>
                    </a:moveTo>
                    <a:cubicBezTo>
                      <a:pt x="60" y="1"/>
                      <a:pt x="1" y="84"/>
                      <a:pt x="1" y="155"/>
                    </a:cubicBezTo>
                    <a:lnTo>
                      <a:pt x="1" y="322"/>
                    </a:lnTo>
                    <a:cubicBezTo>
                      <a:pt x="1" y="405"/>
                      <a:pt x="84" y="465"/>
                      <a:pt x="155" y="465"/>
                    </a:cubicBezTo>
                    <a:cubicBezTo>
                      <a:pt x="227" y="465"/>
                      <a:pt x="298" y="394"/>
                      <a:pt x="298" y="322"/>
                    </a:cubicBezTo>
                    <a:lnTo>
                      <a:pt x="298" y="155"/>
                    </a:lnTo>
                    <a:cubicBezTo>
                      <a:pt x="298" y="60"/>
                      <a:pt x="239" y="1"/>
                      <a:pt x="155"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8" name="Google Shape;11746;p42">
                <a:extLst>
                  <a:ext uri="{FF2B5EF4-FFF2-40B4-BE49-F238E27FC236}">
                    <a16:creationId xmlns:a16="http://schemas.microsoft.com/office/drawing/2014/main" id="{A293321C-29EF-340A-65B5-E6F8E635223A}"/>
                  </a:ext>
                </a:extLst>
              </xdr:cNvPr>
              <xdr:cNvSpPr/>
            </xdr:nvSpPr>
            <xdr:spPr>
              <a:xfrm>
                <a:off x="7081935" y="2933292"/>
                <a:ext cx="40837" cy="14703"/>
              </a:xfrm>
              <a:custGeom>
                <a:avLst/>
                <a:gdLst/>
                <a:ahLst/>
                <a:cxnLst/>
                <a:rect l="l" t="t" r="r" b="b"/>
                <a:pathLst>
                  <a:path w="1286" h="463" extrusionOk="0">
                    <a:moveTo>
                      <a:pt x="162" y="1"/>
                    </a:moveTo>
                    <a:cubicBezTo>
                      <a:pt x="125" y="1"/>
                      <a:pt x="89" y="16"/>
                      <a:pt x="60" y="45"/>
                    </a:cubicBezTo>
                    <a:cubicBezTo>
                      <a:pt x="0" y="105"/>
                      <a:pt x="0" y="200"/>
                      <a:pt x="60" y="260"/>
                    </a:cubicBezTo>
                    <a:cubicBezTo>
                      <a:pt x="191" y="391"/>
                      <a:pt x="417" y="462"/>
                      <a:pt x="655" y="462"/>
                    </a:cubicBezTo>
                    <a:cubicBezTo>
                      <a:pt x="893" y="462"/>
                      <a:pt x="1119" y="391"/>
                      <a:pt x="1250" y="260"/>
                    </a:cubicBezTo>
                    <a:cubicBezTo>
                      <a:pt x="1286" y="200"/>
                      <a:pt x="1286" y="105"/>
                      <a:pt x="1226" y="45"/>
                    </a:cubicBezTo>
                    <a:cubicBezTo>
                      <a:pt x="1197" y="16"/>
                      <a:pt x="1158" y="1"/>
                      <a:pt x="1119" y="1"/>
                    </a:cubicBezTo>
                    <a:cubicBezTo>
                      <a:pt x="1081" y="1"/>
                      <a:pt x="1042" y="16"/>
                      <a:pt x="1012" y="45"/>
                    </a:cubicBezTo>
                    <a:cubicBezTo>
                      <a:pt x="953" y="105"/>
                      <a:pt x="822" y="164"/>
                      <a:pt x="643" y="164"/>
                    </a:cubicBezTo>
                    <a:cubicBezTo>
                      <a:pt x="464" y="164"/>
                      <a:pt x="310" y="105"/>
                      <a:pt x="274" y="45"/>
                    </a:cubicBezTo>
                    <a:cubicBezTo>
                      <a:pt x="238" y="16"/>
                      <a:pt x="199" y="1"/>
                      <a:pt x="162"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9" name="Google Shape;11747;p42">
                <a:extLst>
                  <a:ext uri="{FF2B5EF4-FFF2-40B4-BE49-F238E27FC236}">
                    <a16:creationId xmlns:a16="http://schemas.microsoft.com/office/drawing/2014/main" id="{AF08F072-00E7-F369-DF71-C40556DBFBF9}"/>
                  </a:ext>
                </a:extLst>
              </xdr:cNvPr>
              <xdr:cNvSpPr/>
            </xdr:nvSpPr>
            <xdr:spPr>
              <a:xfrm>
                <a:off x="6974158" y="2789537"/>
                <a:ext cx="255247" cy="327458"/>
              </a:xfrm>
              <a:custGeom>
                <a:avLst/>
                <a:gdLst/>
                <a:ahLst/>
                <a:cxnLst/>
                <a:rect l="l" t="t" r="r" b="b"/>
                <a:pathLst>
                  <a:path w="8038" h="10312" extrusionOk="0">
                    <a:moveTo>
                      <a:pt x="6228" y="2167"/>
                    </a:moveTo>
                    <a:lnTo>
                      <a:pt x="6132" y="3239"/>
                    </a:lnTo>
                    <a:lnTo>
                      <a:pt x="6121" y="3239"/>
                    </a:lnTo>
                    <a:cubicBezTo>
                      <a:pt x="6025" y="3239"/>
                      <a:pt x="5942" y="3156"/>
                      <a:pt x="5942" y="3060"/>
                    </a:cubicBezTo>
                    <a:lnTo>
                      <a:pt x="5942" y="2227"/>
                    </a:lnTo>
                    <a:cubicBezTo>
                      <a:pt x="6049" y="2227"/>
                      <a:pt x="6132" y="2191"/>
                      <a:pt x="6228" y="2167"/>
                    </a:cubicBezTo>
                    <a:close/>
                    <a:moveTo>
                      <a:pt x="5787" y="322"/>
                    </a:moveTo>
                    <a:cubicBezTo>
                      <a:pt x="6240" y="322"/>
                      <a:pt x="6609" y="691"/>
                      <a:pt x="6609" y="1131"/>
                    </a:cubicBezTo>
                    <a:cubicBezTo>
                      <a:pt x="6609" y="1584"/>
                      <a:pt x="6240" y="1953"/>
                      <a:pt x="5787" y="1953"/>
                    </a:cubicBezTo>
                    <a:cubicBezTo>
                      <a:pt x="5490" y="1953"/>
                      <a:pt x="5228" y="1786"/>
                      <a:pt x="5073" y="1536"/>
                    </a:cubicBezTo>
                    <a:cubicBezTo>
                      <a:pt x="5048" y="1487"/>
                      <a:pt x="4996" y="1455"/>
                      <a:pt x="4942" y="1455"/>
                    </a:cubicBezTo>
                    <a:cubicBezTo>
                      <a:pt x="4918" y="1455"/>
                      <a:pt x="4893" y="1462"/>
                      <a:pt x="4870" y="1477"/>
                    </a:cubicBezTo>
                    <a:cubicBezTo>
                      <a:pt x="4799" y="1524"/>
                      <a:pt x="4763" y="1608"/>
                      <a:pt x="4811" y="1691"/>
                    </a:cubicBezTo>
                    <a:cubicBezTo>
                      <a:pt x="4823" y="1703"/>
                      <a:pt x="4823" y="1715"/>
                      <a:pt x="4835" y="1727"/>
                    </a:cubicBezTo>
                    <a:cubicBezTo>
                      <a:pt x="4775" y="1763"/>
                      <a:pt x="4716" y="1786"/>
                      <a:pt x="4656" y="1786"/>
                    </a:cubicBezTo>
                    <a:cubicBezTo>
                      <a:pt x="4477" y="1786"/>
                      <a:pt x="4335" y="1643"/>
                      <a:pt x="4335" y="1465"/>
                    </a:cubicBezTo>
                    <a:cubicBezTo>
                      <a:pt x="4335" y="1370"/>
                      <a:pt x="4263" y="1310"/>
                      <a:pt x="4180" y="1310"/>
                    </a:cubicBezTo>
                    <a:cubicBezTo>
                      <a:pt x="4108" y="1310"/>
                      <a:pt x="4037" y="1393"/>
                      <a:pt x="4037" y="1465"/>
                    </a:cubicBezTo>
                    <a:cubicBezTo>
                      <a:pt x="4037" y="1810"/>
                      <a:pt x="4323" y="2108"/>
                      <a:pt x="4680" y="2108"/>
                    </a:cubicBezTo>
                    <a:cubicBezTo>
                      <a:pt x="4811" y="2108"/>
                      <a:pt x="4942" y="2060"/>
                      <a:pt x="5061" y="1965"/>
                    </a:cubicBezTo>
                    <a:cubicBezTo>
                      <a:pt x="5228" y="2120"/>
                      <a:pt x="5442" y="2227"/>
                      <a:pt x="5668" y="2251"/>
                    </a:cubicBezTo>
                    <a:lnTo>
                      <a:pt x="5668" y="3072"/>
                    </a:lnTo>
                    <a:cubicBezTo>
                      <a:pt x="5668" y="3334"/>
                      <a:pt x="5882" y="3548"/>
                      <a:pt x="6144" y="3548"/>
                    </a:cubicBezTo>
                    <a:lnTo>
                      <a:pt x="6382" y="3548"/>
                    </a:lnTo>
                    <a:cubicBezTo>
                      <a:pt x="6454" y="3548"/>
                      <a:pt x="6513" y="3572"/>
                      <a:pt x="6573" y="3632"/>
                    </a:cubicBezTo>
                    <a:cubicBezTo>
                      <a:pt x="6621" y="3691"/>
                      <a:pt x="6656" y="3751"/>
                      <a:pt x="6633" y="3834"/>
                    </a:cubicBezTo>
                    <a:cubicBezTo>
                      <a:pt x="6621" y="3953"/>
                      <a:pt x="6502" y="4049"/>
                      <a:pt x="6371" y="4049"/>
                    </a:cubicBezTo>
                    <a:lnTo>
                      <a:pt x="6299" y="4049"/>
                    </a:lnTo>
                    <a:lnTo>
                      <a:pt x="6299" y="4037"/>
                    </a:lnTo>
                    <a:cubicBezTo>
                      <a:pt x="6299" y="3953"/>
                      <a:pt x="6216" y="3894"/>
                      <a:pt x="6144" y="3894"/>
                    </a:cubicBezTo>
                    <a:cubicBezTo>
                      <a:pt x="6061" y="3894"/>
                      <a:pt x="6001" y="3965"/>
                      <a:pt x="6001" y="4037"/>
                    </a:cubicBezTo>
                    <a:cubicBezTo>
                      <a:pt x="6001" y="5108"/>
                      <a:pt x="5120" y="5977"/>
                      <a:pt x="4049" y="5977"/>
                    </a:cubicBezTo>
                    <a:cubicBezTo>
                      <a:pt x="2953" y="5977"/>
                      <a:pt x="2084" y="5096"/>
                      <a:pt x="2084" y="4025"/>
                    </a:cubicBezTo>
                    <a:cubicBezTo>
                      <a:pt x="2084" y="3929"/>
                      <a:pt x="2013" y="3870"/>
                      <a:pt x="1941" y="3870"/>
                    </a:cubicBezTo>
                    <a:cubicBezTo>
                      <a:pt x="1858" y="3870"/>
                      <a:pt x="1787" y="3953"/>
                      <a:pt x="1787" y="4025"/>
                    </a:cubicBezTo>
                    <a:lnTo>
                      <a:pt x="1787" y="4037"/>
                    </a:lnTo>
                    <a:lnTo>
                      <a:pt x="1703" y="4037"/>
                    </a:lnTo>
                    <a:cubicBezTo>
                      <a:pt x="1620" y="4037"/>
                      <a:pt x="1560" y="4013"/>
                      <a:pt x="1501" y="3953"/>
                    </a:cubicBezTo>
                    <a:cubicBezTo>
                      <a:pt x="1465" y="3894"/>
                      <a:pt x="1429" y="3834"/>
                      <a:pt x="1441" y="3751"/>
                    </a:cubicBezTo>
                    <a:cubicBezTo>
                      <a:pt x="1465" y="3632"/>
                      <a:pt x="1584" y="3537"/>
                      <a:pt x="1715" y="3537"/>
                    </a:cubicBezTo>
                    <a:lnTo>
                      <a:pt x="1941" y="3537"/>
                    </a:lnTo>
                    <a:cubicBezTo>
                      <a:pt x="2203" y="3537"/>
                      <a:pt x="2418" y="3322"/>
                      <a:pt x="2418" y="3060"/>
                    </a:cubicBezTo>
                    <a:lnTo>
                      <a:pt x="2418" y="2358"/>
                    </a:lnTo>
                    <a:cubicBezTo>
                      <a:pt x="2418" y="2084"/>
                      <a:pt x="2632" y="1870"/>
                      <a:pt x="2906" y="1870"/>
                    </a:cubicBezTo>
                    <a:lnTo>
                      <a:pt x="3525" y="1870"/>
                    </a:lnTo>
                    <a:cubicBezTo>
                      <a:pt x="3620" y="1870"/>
                      <a:pt x="3680" y="1786"/>
                      <a:pt x="3680" y="1715"/>
                    </a:cubicBezTo>
                    <a:cubicBezTo>
                      <a:pt x="3680" y="1632"/>
                      <a:pt x="3608" y="1572"/>
                      <a:pt x="3525" y="1572"/>
                    </a:cubicBezTo>
                    <a:lnTo>
                      <a:pt x="2906" y="1572"/>
                    </a:lnTo>
                    <a:cubicBezTo>
                      <a:pt x="2477" y="1572"/>
                      <a:pt x="2120" y="1929"/>
                      <a:pt x="2120" y="2358"/>
                    </a:cubicBezTo>
                    <a:lnTo>
                      <a:pt x="2120" y="3060"/>
                    </a:lnTo>
                    <a:cubicBezTo>
                      <a:pt x="2120" y="3144"/>
                      <a:pt x="2037" y="3239"/>
                      <a:pt x="1941" y="3239"/>
                    </a:cubicBezTo>
                    <a:lnTo>
                      <a:pt x="1906" y="3239"/>
                    </a:lnTo>
                    <a:lnTo>
                      <a:pt x="1739" y="1572"/>
                    </a:lnTo>
                    <a:cubicBezTo>
                      <a:pt x="1715" y="1251"/>
                      <a:pt x="1822" y="929"/>
                      <a:pt x="2025" y="691"/>
                    </a:cubicBezTo>
                    <a:cubicBezTo>
                      <a:pt x="2239" y="453"/>
                      <a:pt x="2549" y="322"/>
                      <a:pt x="2870" y="322"/>
                    </a:cubicBezTo>
                    <a:close/>
                    <a:moveTo>
                      <a:pt x="5013" y="6013"/>
                    </a:moveTo>
                    <a:lnTo>
                      <a:pt x="5013" y="6537"/>
                    </a:lnTo>
                    <a:cubicBezTo>
                      <a:pt x="5013" y="6823"/>
                      <a:pt x="5204" y="7073"/>
                      <a:pt x="5478" y="7144"/>
                    </a:cubicBezTo>
                    <a:lnTo>
                      <a:pt x="5740" y="7227"/>
                    </a:lnTo>
                    <a:cubicBezTo>
                      <a:pt x="5668" y="7478"/>
                      <a:pt x="5537" y="7716"/>
                      <a:pt x="5370" y="7906"/>
                    </a:cubicBezTo>
                    <a:cubicBezTo>
                      <a:pt x="5311" y="7966"/>
                      <a:pt x="5323" y="8073"/>
                      <a:pt x="5382" y="8120"/>
                    </a:cubicBezTo>
                    <a:cubicBezTo>
                      <a:pt x="5418" y="8144"/>
                      <a:pt x="5442" y="8156"/>
                      <a:pt x="5490" y="8156"/>
                    </a:cubicBezTo>
                    <a:cubicBezTo>
                      <a:pt x="5537" y="8156"/>
                      <a:pt x="5585" y="8144"/>
                      <a:pt x="5609" y="8120"/>
                    </a:cubicBezTo>
                    <a:cubicBezTo>
                      <a:pt x="5823" y="7882"/>
                      <a:pt x="5966" y="7608"/>
                      <a:pt x="6061" y="7311"/>
                    </a:cubicBezTo>
                    <a:lnTo>
                      <a:pt x="6382" y="7418"/>
                    </a:lnTo>
                    <a:cubicBezTo>
                      <a:pt x="6204" y="7906"/>
                      <a:pt x="5930" y="8335"/>
                      <a:pt x="5525" y="8668"/>
                    </a:cubicBezTo>
                    <a:cubicBezTo>
                      <a:pt x="5085" y="9013"/>
                      <a:pt x="4573" y="9204"/>
                      <a:pt x="4001" y="9204"/>
                    </a:cubicBezTo>
                    <a:cubicBezTo>
                      <a:pt x="3442" y="9204"/>
                      <a:pt x="2918" y="9025"/>
                      <a:pt x="2489" y="8668"/>
                    </a:cubicBezTo>
                    <a:cubicBezTo>
                      <a:pt x="2096" y="8359"/>
                      <a:pt x="1810" y="7918"/>
                      <a:pt x="1668" y="7442"/>
                    </a:cubicBezTo>
                    <a:lnTo>
                      <a:pt x="2001" y="7347"/>
                    </a:lnTo>
                    <a:cubicBezTo>
                      <a:pt x="2108" y="7739"/>
                      <a:pt x="2358" y="8097"/>
                      <a:pt x="2680" y="8370"/>
                    </a:cubicBezTo>
                    <a:cubicBezTo>
                      <a:pt x="3049" y="8668"/>
                      <a:pt x="3513" y="8847"/>
                      <a:pt x="4001" y="8847"/>
                    </a:cubicBezTo>
                    <a:cubicBezTo>
                      <a:pt x="4382" y="8847"/>
                      <a:pt x="4739" y="8751"/>
                      <a:pt x="5049" y="8561"/>
                    </a:cubicBezTo>
                    <a:cubicBezTo>
                      <a:pt x="5120" y="8513"/>
                      <a:pt x="5132" y="8430"/>
                      <a:pt x="5109" y="8359"/>
                    </a:cubicBezTo>
                    <a:cubicBezTo>
                      <a:pt x="5077" y="8304"/>
                      <a:pt x="5031" y="8280"/>
                      <a:pt x="4979" y="8280"/>
                    </a:cubicBezTo>
                    <a:cubicBezTo>
                      <a:pt x="4952" y="8280"/>
                      <a:pt x="4923" y="8287"/>
                      <a:pt x="4894" y="8299"/>
                    </a:cubicBezTo>
                    <a:cubicBezTo>
                      <a:pt x="4632" y="8442"/>
                      <a:pt x="4311" y="8537"/>
                      <a:pt x="4001" y="8537"/>
                    </a:cubicBezTo>
                    <a:cubicBezTo>
                      <a:pt x="3215" y="8537"/>
                      <a:pt x="2513" y="8001"/>
                      <a:pt x="2299" y="7239"/>
                    </a:cubicBezTo>
                    <a:lnTo>
                      <a:pt x="2596" y="7144"/>
                    </a:lnTo>
                    <a:cubicBezTo>
                      <a:pt x="2858" y="7073"/>
                      <a:pt x="3049" y="6823"/>
                      <a:pt x="3049" y="6537"/>
                    </a:cubicBezTo>
                    <a:lnTo>
                      <a:pt x="3049" y="6013"/>
                    </a:lnTo>
                    <a:cubicBezTo>
                      <a:pt x="3346" y="6168"/>
                      <a:pt x="3680" y="6239"/>
                      <a:pt x="4037" y="6239"/>
                    </a:cubicBezTo>
                    <a:cubicBezTo>
                      <a:pt x="4394" y="6239"/>
                      <a:pt x="4716" y="6168"/>
                      <a:pt x="5013" y="6013"/>
                    </a:cubicBezTo>
                    <a:close/>
                    <a:moveTo>
                      <a:pt x="2870" y="0"/>
                    </a:moveTo>
                    <a:cubicBezTo>
                      <a:pt x="2477" y="0"/>
                      <a:pt x="2084" y="179"/>
                      <a:pt x="1799" y="477"/>
                    </a:cubicBezTo>
                    <a:cubicBezTo>
                      <a:pt x="1537" y="774"/>
                      <a:pt x="1406" y="1179"/>
                      <a:pt x="1429" y="1596"/>
                    </a:cubicBezTo>
                    <a:lnTo>
                      <a:pt x="1596" y="3251"/>
                    </a:lnTo>
                    <a:cubicBezTo>
                      <a:pt x="1358" y="3298"/>
                      <a:pt x="1144" y="3489"/>
                      <a:pt x="1132" y="3739"/>
                    </a:cubicBezTo>
                    <a:cubicBezTo>
                      <a:pt x="1120" y="3894"/>
                      <a:pt x="1168" y="4049"/>
                      <a:pt x="1263" y="4168"/>
                    </a:cubicBezTo>
                    <a:cubicBezTo>
                      <a:pt x="1370" y="4287"/>
                      <a:pt x="1525" y="4346"/>
                      <a:pt x="1680" y="4346"/>
                    </a:cubicBezTo>
                    <a:lnTo>
                      <a:pt x="1799" y="4346"/>
                    </a:lnTo>
                    <a:cubicBezTo>
                      <a:pt x="1894" y="4989"/>
                      <a:pt x="2251" y="5525"/>
                      <a:pt x="2739" y="5882"/>
                    </a:cubicBezTo>
                    <a:lnTo>
                      <a:pt x="2739" y="6585"/>
                    </a:lnTo>
                    <a:cubicBezTo>
                      <a:pt x="2739" y="6727"/>
                      <a:pt x="2632" y="6870"/>
                      <a:pt x="2501" y="6894"/>
                    </a:cubicBezTo>
                    <a:lnTo>
                      <a:pt x="810" y="7406"/>
                    </a:lnTo>
                    <a:cubicBezTo>
                      <a:pt x="322" y="7537"/>
                      <a:pt x="1" y="7978"/>
                      <a:pt x="1" y="8478"/>
                    </a:cubicBezTo>
                    <a:lnTo>
                      <a:pt x="1" y="10168"/>
                    </a:lnTo>
                    <a:cubicBezTo>
                      <a:pt x="1" y="10252"/>
                      <a:pt x="72" y="10311"/>
                      <a:pt x="144" y="10311"/>
                    </a:cubicBezTo>
                    <a:cubicBezTo>
                      <a:pt x="227" y="10311"/>
                      <a:pt x="298" y="10240"/>
                      <a:pt x="298" y="10168"/>
                    </a:cubicBezTo>
                    <a:lnTo>
                      <a:pt x="298" y="8466"/>
                    </a:lnTo>
                    <a:cubicBezTo>
                      <a:pt x="298" y="8109"/>
                      <a:pt x="537" y="7787"/>
                      <a:pt x="882" y="7680"/>
                    </a:cubicBezTo>
                    <a:lnTo>
                      <a:pt x="1370" y="7537"/>
                    </a:lnTo>
                    <a:cubicBezTo>
                      <a:pt x="1513" y="8073"/>
                      <a:pt x="1846" y="8549"/>
                      <a:pt x="2275" y="8906"/>
                    </a:cubicBezTo>
                    <a:cubicBezTo>
                      <a:pt x="2751" y="9287"/>
                      <a:pt x="3358" y="9502"/>
                      <a:pt x="3989" y="9502"/>
                    </a:cubicBezTo>
                    <a:cubicBezTo>
                      <a:pt x="4608" y="9502"/>
                      <a:pt x="5204" y="9287"/>
                      <a:pt x="5704" y="8906"/>
                    </a:cubicBezTo>
                    <a:cubicBezTo>
                      <a:pt x="6144" y="8549"/>
                      <a:pt x="6454" y="8073"/>
                      <a:pt x="6621" y="7537"/>
                    </a:cubicBezTo>
                    <a:lnTo>
                      <a:pt x="7144" y="7680"/>
                    </a:lnTo>
                    <a:cubicBezTo>
                      <a:pt x="7490" y="7787"/>
                      <a:pt x="7728" y="8097"/>
                      <a:pt x="7728" y="8466"/>
                    </a:cubicBezTo>
                    <a:lnTo>
                      <a:pt x="7728" y="10168"/>
                    </a:lnTo>
                    <a:cubicBezTo>
                      <a:pt x="7728" y="10252"/>
                      <a:pt x="7799" y="10311"/>
                      <a:pt x="7871" y="10311"/>
                    </a:cubicBezTo>
                    <a:cubicBezTo>
                      <a:pt x="7966" y="10311"/>
                      <a:pt x="8026" y="10240"/>
                      <a:pt x="8026" y="10168"/>
                    </a:cubicBezTo>
                    <a:lnTo>
                      <a:pt x="8026" y="8466"/>
                    </a:lnTo>
                    <a:cubicBezTo>
                      <a:pt x="8037" y="7966"/>
                      <a:pt x="7716" y="7525"/>
                      <a:pt x="7240" y="7382"/>
                    </a:cubicBezTo>
                    <a:lnTo>
                      <a:pt x="5537" y="6882"/>
                    </a:lnTo>
                    <a:cubicBezTo>
                      <a:pt x="5406" y="6835"/>
                      <a:pt x="5299" y="6704"/>
                      <a:pt x="5299" y="6573"/>
                    </a:cubicBezTo>
                    <a:lnTo>
                      <a:pt x="5299" y="5870"/>
                    </a:lnTo>
                    <a:cubicBezTo>
                      <a:pt x="5811" y="5525"/>
                      <a:pt x="6168" y="4977"/>
                      <a:pt x="6240" y="4334"/>
                    </a:cubicBezTo>
                    <a:lnTo>
                      <a:pt x="6323" y="4334"/>
                    </a:lnTo>
                    <a:cubicBezTo>
                      <a:pt x="6621" y="4334"/>
                      <a:pt x="6871" y="4108"/>
                      <a:pt x="6906" y="3846"/>
                    </a:cubicBezTo>
                    <a:cubicBezTo>
                      <a:pt x="6918" y="3691"/>
                      <a:pt x="6871" y="3525"/>
                      <a:pt x="6775" y="3417"/>
                    </a:cubicBezTo>
                    <a:cubicBezTo>
                      <a:pt x="6680" y="3322"/>
                      <a:pt x="6561" y="3251"/>
                      <a:pt x="6442" y="3239"/>
                    </a:cubicBezTo>
                    <a:lnTo>
                      <a:pt x="6549" y="1941"/>
                    </a:lnTo>
                    <a:cubicBezTo>
                      <a:pt x="6775" y="1727"/>
                      <a:pt x="6906" y="1453"/>
                      <a:pt x="6906" y="1120"/>
                    </a:cubicBezTo>
                    <a:cubicBezTo>
                      <a:pt x="6906" y="512"/>
                      <a:pt x="6394" y="0"/>
                      <a:pt x="5787"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30" name="Google Shape;11748;p42">
                <a:extLst>
                  <a:ext uri="{FF2B5EF4-FFF2-40B4-BE49-F238E27FC236}">
                    <a16:creationId xmlns:a16="http://schemas.microsoft.com/office/drawing/2014/main" id="{3C8B5278-C02F-01EB-B344-5DA43F8B79E9}"/>
                  </a:ext>
                </a:extLst>
              </xdr:cNvPr>
              <xdr:cNvSpPr/>
            </xdr:nvSpPr>
            <xdr:spPr>
              <a:xfrm>
                <a:off x="7061135" y="2881785"/>
                <a:ext cx="20069" cy="9495"/>
              </a:xfrm>
              <a:custGeom>
                <a:avLst/>
                <a:gdLst/>
                <a:ahLst/>
                <a:cxnLst/>
                <a:rect l="l" t="t" r="r" b="b"/>
                <a:pathLst>
                  <a:path w="632" h="299" extrusionOk="0">
                    <a:moveTo>
                      <a:pt x="155" y="1"/>
                    </a:moveTo>
                    <a:cubicBezTo>
                      <a:pt x="60" y="1"/>
                      <a:pt x="0" y="72"/>
                      <a:pt x="0" y="155"/>
                    </a:cubicBezTo>
                    <a:cubicBezTo>
                      <a:pt x="0" y="227"/>
                      <a:pt x="72" y="298"/>
                      <a:pt x="155" y="298"/>
                    </a:cubicBezTo>
                    <a:lnTo>
                      <a:pt x="476" y="298"/>
                    </a:lnTo>
                    <a:cubicBezTo>
                      <a:pt x="560" y="298"/>
                      <a:pt x="631" y="227"/>
                      <a:pt x="631" y="155"/>
                    </a:cubicBezTo>
                    <a:cubicBezTo>
                      <a:pt x="631" y="72"/>
                      <a:pt x="572" y="1"/>
                      <a:pt x="476"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31" name="Google Shape;11749;p42">
                <a:extLst>
                  <a:ext uri="{FF2B5EF4-FFF2-40B4-BE49-F238E27FC236}">
                    <a16:creationId xmlns:a16="http://schemas.microsoft.com/office/drawing/2014/main" id="{98470899-FEBE-4C0A-D4E6-6297A848FA50}"/>
                  </a:ext>
                </a:extLst>
              </xdr:cNvPr>
              <xdr:cNvSpPr/>
            </xdr:nvSpPr>
            <xdr:spPr>
              <a:xfrm>
                <a:off x="7122740" y="2881785"/>
                <a:ext cx="19688" cy="9495"/>
              </a:xfrm>
              <a:custGeom>
                <a:avLst/>
                <a:gdLst/>
                <a:ahLst/>
                <a:cxnLst/>
                <a:rect l="l" t="t" r="r" b="b"/>
                <a:pathLst>
                  <a:path w="620" h="299" extrusionOk="0">
                    <a:moveTo>
                      <a:pt x="144" y="1"/>
                    </a:moveTo>
                    <a:cubicBezTo>
                      <a:pt x="60" y="1"/>
                      <a:pt x="1" y="72"/>
                      <a:pt x="1" y="155"/>
                    </a:cubicBezTo>
                    <a:cubicBezTo>
                      <a:pt x="1" y="227"/>
                      <a:pt x="72" y="298"/>
                      <a:pt x="144" y="298"/>
                    </a:cubicBezTo>
                    <a:lnTo>
                      <a:pt x="477" y="298"/>
                    </a:lnTo>
                    <a:cubicBezTo>
                      <a:pt x="560" y="298"/>
                      <a:pt x="620" y="227"/>
                      <a:pt x="620" y="155"/>
                    </a:cubicBezTo>
                    <a:cubicBezTo>
                      <a:pt x="620" y="72"/>
                      <a:pt x="560" y="1"/>
                      <a:pt x="477"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grpSp>
        <xdr:grpSp>
          <xdr:nvGrpSpPr>
            <xdr:cNvPr id="19" name="Google Shape;11750;p42">
              <a:extLst>
                <a:ext uri="{FF2B5EF4-FFF2-40B4-BE49-F238E27FC236}">
                  <a16:creationId xmlns:a16="http://schemas.microsoft.com/office/drawing/2014/main" id="{E041ADFA-8922-186D-D91E-45C2929973F6}"/>
                </a:ext>
              </a:extLst>
            </xdr:cNvPr>
            <xdr:cNvGrpSpPr/>
          </xdr:nvGrpSpPr>
          <xdr:grpSpPr>
            <a:xfrm>
              <a:off x="6785809" y="3639424"/>
              <a:ext cx="244209" cy="325839"/>
              <a:chOff x="7530697" y="2790299"/>
              <a:chExt cx="244291" cy="326314"/>
            </a:xfrm>
            <a:solidFill>
              <a:srgbClr val="C00000"/>
            </a:solidFill>
          </xdr:grpSpPr>
          <xdr:sp macro="" textlink="">
            <xdr:nvSpPr>
              <xdr:cNvPr id="20" name="Google Shape;11751;p42">
                <a:extLst>
                  <a:ext uri="{FF2B5EF4-FFF2-40B4-BE49-F238E27FC236}">
                    <a16:creationId xmlns:a16="http://schemas.microsoft.com/office/drawing/2014/main" id="{63DCDE9D-38E1-83BF-D7E4-7587F8D9FF27}"/>
                  </a:ext>
                </a:extLst>
              </xdr:cNvPr>
              <xdr:cNvSpPr/>
            </xdr:nvSpPr>
            <xdr:spPr>
              <a:xfrm>
                <a:off x="7616911" y="2907507"/>
                <a:ext cx="9463" cy="14385"/>
              </a:xfrm>
              <a:custGeom>
                <a:avLst/>
                <a:gdLst/>
                <a:ahLst/>
                <a:cxnLst/>
                <a:rect l="l" t="t" r="r" b="b"/>
                <a:pathLst>
                  <a:path w="298" h="453" extrusionOk="0">
                    <a:moveTo>
                      <a:pt x="155" y="0"/>
                    </a:moveTo>
                    <a:cubicBezTo>
                      <a:pt x="60" y="0"/>
                      <a:pt x="0" y="72"/>
                      <a:pt x="0" y="143"/>
                    </a:cubicBezTo>
                    <a:lnTo>
                      <a:pt x="0" y="310"/>
                    </a:lnTo>
                    <a:cubicBezTo>
                      <a:pt x="0" y="393"/>
                      <a:pt x="72" y="453"/>
                      <a:pt x="155" y="453"/>
                    </a:cubicBezTo>
                    <a:cubicBezTo>
                      <a:pt x="227" y="453"/>
                      <a:pt x="298" y="381"/>
                      <a:pt x="298" y="310"/>
                    </a:cubicBezTo>
                    <a:lnTo>
                      <a:pt x="298" y="143"/>
                    </a:lnTo>
                    <a:cubicBezTo>
                      <a:pt x="298" y="72"/>
                      <a:pt x="238" y="0"/>
                      <a:pt x="155"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1" name="Google Shape;11752;p42">
                <a:extLst>
                  <a:ext uri="{FF2B5EF4-FFF2-40B4-BE49-F238E27FC236}">
                    <a16:creationId xmlns:a16="http://schemas.microsoft.com/office/drawing/2014/main" id="{6A51FF41-9B6B-9C8A-EF67-A99A337642BF}"/>
                  </a:ext>
                </a:extLst>
              </xdr:cNvPr>
              <xdr:cNvSpPr/>
            </xdr:nvSpPr>
            <xdr:spPr>
              <a:xfrm>
                <a:off x="7678548" y="2907507"/>
                <a:ext cx="9463" cy="14385"/>
              </a:xfrm>
              <a:custGeom>
                <a:avLst/>
                <a:gdLst/>
                <a:ahLst/>
                <a:cxnLst/>
                <a:rect l="l" t="t" r="r" b="b"/>
                <a:pathLst>
                  <a:path w="298" h="453" extrusionOk="0">
                    <a:moveTo>
                      <a:pt x="143" y="0"/>
                    </a:moveTo>
                    <a:cubicBezTo>
                      <a:pt x="60" y="0"/>
                      <a:pt x="0" y="72"/>
                      <a:pt x="0" y="143"/>
                    </a:cubicBezTo>
                    <a:lnTo>
                      <a:pt x="0" y="310"/>
                    </a:lnTo>
                    <a:cubicBezTo>
                      <a:pt x="0" y="393"/>
                      <a:pt x="72" y="453"/>
                      <a:pt x="143" y="453"/>
                    </a:cubicBezTo>
                    <a:cubicBezTo>
                      <a:pt x="214" y="453"/>
                      <a:pt x="298" y="381"/>
                      <a:pt x="298" y="310"/>
                    </a:cubicBezTo>
                    <a:lnTo>
                      <a:pt x="298" y="143"/>
                    </a:lnTo>
                    <a:cubicBezTo>
                      <a:pt x="298" y="72"/>
                      <a:pt x="238" y="0"/>
                      <a:pt x="143"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2" name="Google Shape;11753;p42">
                <a:extLst>
                  <a:ext uri="{FF2B5EF4-FFF2-40B4-BE49-F238E27FC236}">
                    <a16:creationId xmlns:a16="http://schemas.microsoft.com/office/drawing/2014/main" id="{B535FEF6-0E62-A0C5-8BEC-C5AB032C3506}"/>
                  </a:ext>
                </a:extLst>
              </xdr:cNvPr>
              <xdr:cNvSpPr/>
            </xdr:nvSpPr>
            <xdr:spPr>
              <a:xfrm>
                <a:off x="7632408" y="2943136"/>
                <a:ext cx="40869" cy="14671"/>
              </a:xfrm>
              <a:custGeom>
                <a:avLst/>
                <a:gdLst/>
                <a:ahLst/>
                <a:cxnLst/>
                <a:rect l="l" t="t" r="r" b="b"/>
                <a:pathLst>
                  <a:path w="1287" h="462" extrusionOk="0">
                    <a:moveTo>
                      <a:pt x="167" y="0"/>
                    </a:moveTo>
                    <a:cubicBezTo>
                      <a:pt x="129" y="0"/>
                      <a:pt x="90" y="15"/>
                      <a:pt x="60" y="45"/>
                    </a:cubicBezTo>
                    <a:cubicBezTo>
                      <a:pt x="1" y="104"/>
                      <a:pt x="1" y="200"/>
                      <a:pt x="60" y="259"/>
                    </a:cubicBezTo>
                    <a:cubicBezTo>
                      <a:pt x="203" y="390"/>
                      <a:pt x="417" y="462"/>
                      <a:pt x="655" y="462"/>
                    </a:cubicBezTo>
                    <a:cubicBezTo>
                      <a:pt x="893" y="462"/>
                      <a:pt x="1120" y="390"/>
                      <a:pt x="1251" y="259"/>
                    </a:cubicBezTo>
                    <a:cubicBezTo>
                      <a:pt x="1286" y="212"/>
                      <a:pt x="1286" y="104"/>
                      <a:pt x="1227" y="45"/>
                    </a:cubicBezTo>
                    <a:cubicBezTo>
                      <a:pt x="1197" y="15"/>
                      <a:pt x="1158" y="0"/>
                      <a:pt x="1120" y="0"/>
                    </a:cubicBezTo>
                    <a:cubicBezTo>
                      <a:pt x="1081" y="0"/>
                      <a:pt x="1042" y="15"/>
                      <a:pt x="1013" y="45"/>
                    </a:cubicBezTo>
                    <a:cubicBezTo>
                      <a:pt x="953" y="104"/>
                      <a:pt x="822" y="164"/>
                      <a:pt x="643" y="164"/>
                    </a:cubicBezTo>
                    <a:cubicBezTo>
                      <a:pt x="465" y="164"/>
                      <a:pt x="322" y="104"/>
                      <a:pt x="274" y="45"/>
                    </a:cubicBezTo>
                    <a:cubicBezTo>
                      <a:pt x="245" y="15"/>
                      <a:pt x="206" y="0"/>
                      <a:pt x="167"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3" name="Google Shape;11754;p42">
                <a:extLst>
                  <a:ext uri="{FF2B5EF4-FFF2-40B4-BE49-F238E27FC236}">
                    <a16:creationId xmlns:a16="http://schemas.microsoft.com/office/drawing/2014/main" id="{CA48F126-942C-B6BF-BEB0-ACD23819D743}"/>
                  </a:ext>
                </a:extLst>
              </xdr:cNvPr>
              <xdr:cNvSpPr/>
            </xdr:nvSpPr>
            <xdr:spPr>
              <a:xfrm>
                <a:off x="7530697" y="2790299"/>
                <a:ext cx="244291" cy="326314"/>
              </a:xfrm>
              <a:custGeom>
                <a:avLst/>
                <a:gdLst/>
                <a:ahLst/>
                <a:cxnLst/>
                <a:rect l="l" t="t" r="r" b="b"/>
                <a:pathLst>
                  <a:path w="7693" h="10276" extrusionOk="0">
                    <a:moveTo>
                      <a:pt x="3846" y="298"/>
                    </a:moveTo>
                    <a:cubicBezTo>
                      <a:pt x="5275" y="298"/>
                      <a:pt x="6442" y="1453"/>
                      <a:pt x="6442" y="2882"/>
                    </a:cubicBezTo>
                    <a:lnTo>
                      <a:pt x="6442" y="4013"/>
                    </a:lnTo>
                    <a:cubicBezTo>
                      <a:pt x="6442" y="4846"/>
                      <a:pt x="6633" y="5489"/>
                      <a:pt x="6799" y="5870"/>
                    </a:cubicBezTo>
                    <a:cubicBezTo>
                      <a:pt x="6811" y="5918"/>
                      <a:pt x="6811" y="5965"/>
                      <a:pt x="6799" y="6001"/>
                    </a:cubicBezTo>
                    <a:cubicBezTo>
                      <a:pt x="6775" y="6049"/>
                      <a:pt x="6752" y="6084"/>
                      <a:pt x="6704" y="6096"/>
                    </a:cubicBezTo>
                    <a:cubicBezTo>
                      <a:pt x="6359" y="6227"/>
                      <a:pt x="5692" y="6489"/>
                      <a:pt x="4978" y="6632"/>
                    </a:cubicBezTo>
                    <a:lnTo>
                      <a:pt x="4978" y="6132"/>
                    </a:lnTo>
                    <a:cubicBezTo>
                      <a:pt x="5644" y="5739"/>
                      <a:pt x="6109" y="5013"/>
                      <a:pt x="6109" y="4179"/>
                    </a:cubicBezTo>
                    <a:lnTo>
                      <a:pt x="6109" y="3536"/>
                    </a:lnTo>
                    <a:cubicBezTo>
                      <a:pt x="6109" y="3108"/>
                      <a:pt x="5751" y="2751"/>
                      <a:pt x="5323" y="2751"/>
                    </a:cubicBezTo>
                    <a:lnTo>
                      <a:pt x="5073" y="2751"/>
                    </a:lnTo>
                    <a:lnTo>
                      <a:pt x="4311" y="1989"/>
                    </a:lnTo>
                    <a:cubicBezTo>
                      <a:pt x="4282" y="1960"/>
                      <a:pt x="4249" y="1944"/>
                      <a:pt x="4214" y="1944"/>
                    </a:cubicBezTo>
                    <a:cubicBezTo>
                      <a:pt x="4191" y="1944"/>
                      <a:pt x="4168" y="1951"/>
                      <a:pt x="4144" y="1965"/>
                    </a:cubicBezTo>
                    <a:cubicBezTo>
                      <a:pt x="4085" y="1989"/>
                      <a:pt x="4061" y="2036"/>
                      <a:pt x="4061" y="2096"/>
                    </a:cubicBezTo>
                    <a:lnTo>
                      <a:pt x="4061" y="2751"/>
                    </a:lnTo>
                    <a:lnTo>
                      <a:pt x="3239" y="2751"/>
                    </a:lnTo>
                    <a:cubicBezTo>
                      <a:pt x="3144" y="2751"/>
                      <a:pt x="3084" y="2822"/>
                      <a:pt x="3084" y="2893"/>
                    </a:cubicBezTo>
                    <a:cubicBezTo>
                      <a:pt x="3084" y="2965"/>
                      <a:pt x="3168" y="3048"/>
                      <a:pt x="3239" y="3048"/>
                    </a:cubicBezTo>
                    <a:lnTo>
                      <a:pt x="4204" y="3048"/>
                    </a:lnTo>
                    <a:cubicBezTo>
                      <a:pt x="4299" y="3048"/>
                      <a:pt x="4358" y="2965"/>
                      <a:pt x="4358" y="2893"/>
                    </a:cubicBezTo>
                    <a:lnTo>
                      <a:pt x="4358" y="2453"/>
                    </a:lnTo>
                    <a:lnTo>
                      <a:pt x="4906" y="3001"/>
                    </a:lnTo>
                    <a:cubicBezTo>
                      <a:pt x="4930" y="3024"/>
                      <a:pt x="4966" y="3048"/>
                      <a:pt x="5013" y="3048"/>
                    </a:cubicBezTo>
                    <a:lnTo>
                      <a:pt x="5335" y="3048"/>
                    </a:lnTo>
                    <a:cubicBezTo>
                      <a:pt x="5609" y="3048"/>
                      <a:pt x="5823" y="3263"/>
                      <a:pt x="5823" y="3536"/>
                    </a:cubicBezTo>
                    <a:lnTo>
                      <a:pt x="5823" y="4179"/>
                    </a:lnTo>
                    <a:cubicBezTo>
                      <a:pt x="5823" y="5251"/>
                      <a:pt x="4954" y="6132"/>
                      <a:pt x="3882" y="6132"/>
                    </a:cubicBezTo>
                    <a:cubicBezTo>
                      <a:pt x="2811" y="6132"/>
                      <a:pt x="1930" y="5251"/>
                      <a:pt x="1930" y="4179"/>
                    </a:cubicBezTo>
                    <a:lnTo>
                      <a:pt x="1930" y="3536"/>
                    </a:lnTo>
                    <a:cubicBezTo>
                      <a:pt x="1930" y="3263"/>
                      <a:pt x="2156" y="3048"/>
                      <a:pt x="2418" y="3048"/>
                    </a:cubicBezTo>
                    <a:lnTo>
                      <a:pt x="2584" y="3048"/>
                    </a:lnTo>
                    <a:cubicBezTo>
                      <a:pt x="2668" y="3048"/>
                      <a:pt x="2727" y="2965"/>
                      <a:pt x="2727" y="2893"/>
                    </a:cubicBezTo>
                    <a:cubicBezTo>
                      <a:pt x="2727" y="2822"/>
                      <a:pt x="2656" y="2751"/>
                      <a:pt x="2584" y="2751"/>
                    </a:cubicBezTo>
                    <a:lnTo>
                      <a:pt x="2418" y="2751"/>
                    </a:lnTo>
                    <a:cubicBezTo>
                      <a:pt x="1989" y="2751"/>
                      <a:pt x="1632" y="3108"/>
                      <a:pt x="1632" y="3536"/>
                    </a:cubicBezTo>
                    <a:lnTo>
                      <a:pt x="1632" y="4179"/>
                    </a:lnTo>
                    <a:cubicBezTo>
                      <a:pt x="1632" y="5013"/>
                      <a:pt x="2096" y="5739"/>
                      <a:pt x="2763" y="6132"/>
                    </a:cubicBezTo>
                    <a:lnTo>
                      <a:pt x="2763" y="6632"/>
                    </a:lnTo>
                    <a:cubicBezTo>
                      <a:pt x="2001" y="6465"/>
                      <a:pt x="1334" y="6227"/>
                      <a:pt x="989" y="6096"/>
                    </a:cubicBezTo>
                    <a:cubicBezTo>
                      <a:pt x="941" y="6084"/>
                      <a:pt x="918" y="6049"/>
                      <a:pt x="906" y="6001"/>
                    </a:cubicBezTo>
                    <a:cubicBezTo>
                      <a:pt x="882" y="5965"/>
                      <a:pt x="882" y="5918"/>
                      <a:pt x="906" y="5870"/>
                    </a:cubicBezTo>
                    <a:cubicBezTo>
                      <a:pt x="1060" y="5489"/>
                      <a:pt x="1263" y="4846"/>
                      <a:pt x="1263" y="4013"/>
                    </a:cubicBezTo>
                    <a:lnTo>
                      <a:pt x="1263" y="2882"/>
                    </a:lnTo>
                    <a:cubicBezTo>
                      <a:pt x="1263" y="1453"/>
                      <a:pt x="2418" y="298"/>
                      <a:pt x="3846" y="298"/>
                    </a:cubicBezTo>
                    <a:close/>
                    <a:moveTo>
                      <a:pt x="4632" y="6275"/>
                    </a:moveTo>
                    <a:lnTo>
                      <a:pt x="4632" y="6787"/>
                    </a:lnTo>
                    <a:cubicBezTo>
                      <a:pt x="4632" y="7025"/>
                      <a:pt x="4739" y="7239"/>
                      <a:pt x="4918" y="7394"/>
                    </a:cubicBezTo>
                    <a:cubicBezTo>
                      <a:pt x="4894" y="7442"/>
                      <a:pt x="4858" y="7477"/>
                      <a:pt x="4835" y="7513"/>
                    </a:cubicBezTo>
                    <a:cubicBezTo>
                      <a:pt x="4787" y="7573"/>
                      <a:pt x="4787" y="7680"/>
                      <a:pt x="4858" y="7715"/>
                    </a:cubicBezTo>
                    <a:cubicBezTo>
                      <a:pt x="4894" y="7739"/>
                      <a:pt x="4918" y="7751"/>
                      <a:pt x="4954" y="7751"/>
                    </a:cubicBezTo>
                    <a:cubicBezTo>
                      <a:pt x="4989" y="7751"/>
                      <a:pt x="5037" y="7739"/>
                      <a:pt x="5073" y="7692"/>
                    </a:cubicBezTo>
                    <a:cubicBezTo>
                      <a:pt x="5109" y="7632"/>
                      <a:pt x="5156" y="7584"/>
                      <a:pt x="5192" y="7525"/>
                    </a:cubicBezTo>
                    <a:lnTo>
                      <a:pt x="5525" y="7644"/>
                    </a:lnTo>
                    <a:cubicBezTo>
                      <a:pt x="4918" y="8573"/>
                      <a:pt x="4299" y="8894"/>
                      <a:pt x="3882" y="9001"/>
                    </a:cubicBezTo>
                    <a:cubicBezTo>
                      <a:pt x="3864" y="9007"/>
                      <a:pt x="3849" y="9010"/>
                      <a:pt x="3835" y="9010"/>
                    </a:cubicBezTo>
                    <a:cubicBezTo>
                      <a:pt x="3820" y="9010"/>
                      <a:pt x="3805" y="9007"/>
                      <a:pt x="3787" y="9001"/>
                    </a:cubicBezTo>
                    <a:cubicBezTo>
                      <a:pt x="3370" y="8882"/>
                      <a:pt x="2751" y="8549"/>
                      <a:pt x="2120" y="7644"/>
                    </a:cubicBezTo>
                    <a:lnTo>
                      <a:pt x="2465" y="7525"/>
                    </a:lnTo>
                    <a:cubicBezTo>
                      <a:pt x="2763" y="7942"/>
                      <a:pt x="3204" y="8442"/>
                      <a:pt x="3787" y="8644"/>
                    </a:cubicBezTo>
                    <a:cubicBezTo>
                      <a:pt x="3799" y="8644"/>
                      <a:pt x="3823" y="8656"/>
                      <a:pt x="3835" y="8656"/>
                    </a:cubicBezTo>
                    <a:cubicBezTo>
                      <a:pt x="3846" y="8656"/>
                      <a:pt x="3858" y="8656"/>
                      <a:pt x="3882" y="8644"/>
                    </a:cubicBezTo>
                    <a:cubicBezTo>
                      <a:pt x="4144" y="8549"/>
                      <a:pt x="4418" y="8382"/>
                      <a:pt x="4668" y="8132"/>
                    </a:cubicBezTo>
                    <a:cubicBezTo>
                      <a:pt x="4728" y="8073"/>
                      <a:pt x="4728" y="7989"/>
                      <a:pt x="4668" y="7930"/>
                    </a:cubicBezTo>
                    <a:cubicBezTo>
                      <a:pt x="4638" y="7900"/>
                      <a:pt x="4600" y="7885"/>
                      <a:pt x="4561" y="7885"/>
                    </a:cubicBezTo>
                    <a:cubicBezTo>
                      <a:pt x="4522" y="7885"/>
                      <a:pt x="4483" y="7900"/>
                      <a:pt x="4454" y="7930"/>
                    </a:cubicBezTo>
                    <a:cubicBezTo>
                      <a:pt x="4251" y="8120"/>
                      <a:pt x="4025" y="8275"/>
                      <a:pt x="3823" y="8346"/>
                    </a:cubicBezTo>
                    <a:cubicBezTo>
                      <a:pt x="3358" y="8168"/>
                      <a:pt x="2965" y="7751"/>
                      <a:pt x="2715" y="7394"/>
                    </a:cubicBezTo>
                    <a:cubicBezTo>
                      <a:pt x="2894" y="7239"/>
                      <a:pt x="3001" y="7025"/>
                      <a:pt x="3001" y="6787"/>
                    </a:cubicBezTo>
                    <a:lnTo>
                      <a:pt x="3001" y="6275"/>
                    </a:lnTo>
                    <a:cubicBezTo>
                      <a:pt x="3251" y="6382"/>
                      <a:pt x="3525" y="6430"/>
                      <a:pt x="3823" y="6430"/>
                    </a:cubicBezTo>
                    <a:cubicBezTo>
                      <a:pt x="4120" y="6430"/>
                      <a:pt x="4382" y="6370"/>
                      <a:pt x="4632" y="6275"/>
                    </a:cubicBezTo>
                    <a:close/>
                    <a:moveTo>
                      <a:pt x="3846" y="0"/>
                    </a:moveTo>
                    <a:cubicBezTo>
                      <a:pt x="2251" y="0"/>
                      <a:pt x="953" y="1286"/>
                      <a:pt x="953" y="2882"/>
                    </a:cubicBezTo>
                    <a:lnTo>
                      <a:pt x="953" y="4013"/>
                    </a:lnTo>
                    <a:cubicBezTo>
                      <a:pt x="953" y="4846"/>
                      <a:pt x="751" y="5453"/>
                      <a:pt x="632" y="5775"/>
                    </a:cubicBezTo>
                    <a:cubicBezTo>
                      <a:pt x="584" y="5894"/>
                      <a:pt x="584" y="6013"/>
                      <a:pt x="632" y="6132"/>
                    </a:cubicBezTo>
                    <a:cubicBezTo>
                      <a:pt x="679" y="6251"/>
                      <a:pt x="775" y="6334"/>
                      <a:pt x="894" y="6382"/>
                    </a:cubicBezTo>
                    <a:cubicBezTo>
                      <a:pt x="1251" y="6525"/>
                      <a:pt x="1965" y="6787"/>
                      <a:pt x="2715" y="6930"/>
                    </a:cubicBezTo>
                    <a:cubicBezTo>
                      <a:pt x="2668" y="7084"/>
                      <a:pt x="2549" y="7180"/>
                      <a:pt x="2418" y="7239"/>
                    </a:cubicBezTo>
                    <a:lnTo>
                      <a:pt x="751" y="7823"/>
                    </a:lnTo>
                    <a:cubicBezTo>
                      <a:pt x="298" y="7989"/>
                      <a:pt x="1" y="8406"/>
                      <a:pt x="1" y="8882"/>
                    </a:cubicBezTo>
                    <a:lnTo>
                      <a:pt x="1" y="10132"/>
                    </a:lnTo>
                    <a:cubicBezTo>
                      <a:pt x="1" y="10216"/>
                      <a:pt x="84" y="10275"/>
                      <a:pt x="156" y="10275"/>
                    </a:cubicBezTo>
                    <a:cubicBezTo>
                      <a:pt x="227" y="10275"/>
                      <a:pt x="298" y="10204"/>
                      <a:pt x="298" y="10132"/>
                    </a:cubicBezTo>
                    <a:lnTo>
                      <a:pt x="298" y="8882"/>
                    </a:lnTo>
                    <a:cubicBezTo>
                      <a:pt x="298" y="8775"/>
                      <a:pt x="322" y="8692"/>
                      <a:pt x="358" y="8597"/>
                    </a:cubicBezTo>
                    <a:lnTo>
                      <a:pt x="1120" y="9251"/>
                    </a:lnTo>
                    <a:cubicBezTo>
                      <a:pt x="1227" y="9347"/>
                      <a:pt x="1299" y="9478"/>
                      <a:pt x="1299" y="9620"/>
                    </a:cubicBezTo>
                    <a:lnTo>
                      <a:pt x="1299" y="10132"/>
                    </a:lnTo>
                    <a:cubicBezTo>
                      <a:pt x="1299" y="10216"/>
                      <a:pt x="1370" y="10275"/>
                      <a:pt x="1453" y="10275"/>
                    </a:cubicBezTo>
                    <a:cubicBezTo>
                      <a:pt x="1525" y="10275"/>
                      <a:pt x="1596" y="10204"/>
                      <a:pt x="1596" y="10132"/>
                    </a:cubicBezTo>
                    <a:lnTo>
                      <a:pt x="1596" y="9609"/>
                    </a:lnTo>
                    <a:cubicBezTo>
                      <a:pt x="1596" y="9370"/>
                      <a:pt x="1489" y="9168"/>
                      <a:pt x="1310" y="9001"/>
                    </a:cubicBezTo>
                    <a:lnTo>
                      <a:pt x="513" y="8311"/>
                    </a:lnTo>
                    <a:cubicBezTo>
                      <a:pt x="596" y="8216"/>
                      <a:pt x="715" y="8132"/>
                      <a:pt x="834" y="8085"/>
                    </a:cubicBezTo>
                    <a:lnTo>
                      <a:pt x="1846" y="7739"/>
                    </a:lnTo>
                    <a:cubicBezTo>
                      <a:pt x="2537" y="8775"/>
                      <a:pt x="3251" y="9144"/>
                      <a:pt x="3727" y="9275"/>
                    </a:cubicBezTo>
                    <a:cubicBezTo>
                      <a:pt x="3775" y="9299"/>
                      <a:pt x="3799" y="9299"/>
                      <a:pt x="3846" y="9299"/>
                    </a:cubicBezTo>
                    <a:cubicBezTo>
                      <a:pt x="3894" y="9299"/>
                      <a:pt x="3930" y="9299"/>
                      <a:pt x="3966" y="9275"/>
                    </a:cubicBezTo>
                    <a:cubicBezTo>
                      <a:pt x="4442" y="9144"/>
                      <a:pt x="5156" y="8775"/>
                      <a:pt x="5835" y="7739"/>
                    </a:cubicBezTo>
                    <a:lnTo>
                      <a:pt x="6847" y="8085"/>
                    </a:lnTo>
                    <a:cubicBezTo>
                      <a:pt x="6990" y="8132"/>
                      <a:pt x="7085" y="8216"/>
                      <a:pt x="7180" y="8311"/>
                    </a:cubicBezTo>
                    <a:lnTo>
                      <a:pt x="6371" y="9001"/>
                    </a:lnTo>
                    <a:cubicBezTo>
                      <a:pt x="6192" y="9144"/>
                      <a:pt x="6097" y="9370"/>
                      <a:pt x="6097" y="9609"/>
                    </a:cubicBezTo>
                    <a:lnTo>
                      <a:pt x="6097" y="10120"/>
                    </a:lnTo>
                    <a:cubicBezTo>
                      <a:pt x="6097" y="10204"/>
                      <a:pt x="6168" y="10263"/>
                      <a:pt x="6240" y="10263"/>
                    </a:cubicBezTo>
                    <a:cubicBezTo>
                      <a:pt x="6311" y="10263"/>
                      <a:pt x="6394" y="10192"/>
                      <a:pt x="6394" y="10120"/>
                    </a:cubicBezTo>
                    <a:lnTo>
                      <a:pt x="6394" y="9609"/>
                    </a:lnTo>
                    <a:cubicBezTo>
                      <a:pt x="6394" y="9466"/>
                      <a:pt x="6454" y="9323"/>
                      <a:pt x="6573" y="9239"/>
                    </a:cubicBezTo>
                    <a:lnTo>
                      <a:pt x="7323" y="8585"/>
                    </a:lnTo>
                    <a:cubicBezTo>
                      <a:pt x="7359" y="8668"/>
                      <a:pt x="7383" y="8775"/>
                      <a:pt x="7383" y="8870"/>
                    </a:cubicBezTo>
                    <a:lnTo>
                      <a:pt x="7383" y="10120"/>
                    </a:lnTo>
                    <a:cubicBezTo>
                      <a:pt x="7383" y="10204"/>
                      <a:pt x="7466" y="10263"/>
                      <a:pt x="7537" y="10263"/>
                    </a:cubicBezTo>
                    <a:cubicBezTo>
                      <a:pt x="7609" y="10263"/>
                      <a:pt x="7680" y="10192"/>
                      <a:pt x="7680" y="10120"/>
                    </a:cubicBezTo>
                    <a:lnTo>
                      <a:pt x="7680" y="8870"/>
                    </a:lnTo>
                    <a:cubicBezTo>
                      <a:pt x="7692" y="8406"/>
                      <a:pt x="7395" y="7977"/>
                      <a:pt x="6942" y="7823"/>
                    </a:cubicBezTo>
                    <a:lnTo>
                      <a:pt x="5275" y="7239"/>
                    </a:lnTo>
                    <a:cubicBezTo>
                      <a:pt x="5132" y="7203"/>
                      <a:pt x="5025" y="7084"/>
                      <a:pt x="4978" y="6930"/>
                    </a:cubicBezTo>
                    <a:cubicBezTo>
                      <a:pt x="5740" y="6787"/>
                      <a:pt x="6442" y="6513"/>
                      <a:pt x="6799" y="6382"/>
                    </a:cubicBezTo>
                    <a:cubicBezTo>
                      <a:pt x="6918" y="6334"/>
                      <a:pt x="7002" y="6251"/>
                      <a:pt x="7061" y="6132"/>
                    </a:cubicBezTo>
                    <a:cubicBezTo>
                      <a:pt x="7109" y="6013"/>
                      <a:pt x="7109" y="5894"/>
                      <a:pt x="7061" y="5775"/>
                    </a:cubicBezTo>
                    <a:cubicBezTo>
                      <a:pt x="6942" y="5477"/>
                      <a:pt x="6740" y="4846"/>
                      <a:pt x="6740" y="4013"/>
                    </a:cubicBezTo>
                    <a:lnTo>
                      <a:pt x="6740" y="2882"/>
                    </a:lnTo>
                    <a:cubicBezTo>
                      <a:pt x="6740" y="1286"/>
                      <a:pt x="5442" y="0"/>
                      <a:pt x="3846"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4" name="Google Shape;11755;p42">
                <a:extLst>
                  <a:ext uri="{FF2B5EF4-FFF2-40B4-BE49-F238E27FC236}">
                    <a16:creationId xmlns:a16="http://schemas.microsoft.com/office/drawing/2014/main" id="{024FD4F7-11CA-80F5-5CF2-87AB77D51941}"/>
                  </a:ext>
                </a:extLst>
              </xdr:cNvPr>
              <xdr:cNvSpPr/>
            </xdr:nvSpPr>
            <xdr:spPr>
              <a:xfrm>
                <a:off x="7611608" y="2891630"/>
                <a:ext cx="20069" cy="9463"/>
              </a:xfrm>
              <a:custGeom>
                <a:avLst/>
                <a:gdLst/>
                <a:ahLst/>
                <a:cxnLst/>
                <a:rect l="l" t="t" r="r" b="b"/>
                <a:pathLst>
                  <a:path w="632" h="298" extrusionOk="0">
                    <a:moveTo>
                      <a:pt x="155" y="0"/>
                    </a:moveTo>
                    <a:cubicBezTo>
                      <a:pt x="60" y="0"/>
                      <a:pt x="1" y="83"/>
                      <a:pt x="1" y="155"/>
                    </a:cubicBezTo>
                    <a:cubicBezTo>
                      <a:pt x="1" y="226"/>
                      <a:pt x="84" y="298"/>
                      <a:pt x="155" y="298"/>
                    </a:cubicBezTo>
                    <a:lnTo>
                      <a:pt x="477" y="298"/>
                    </a:lnTo>
                    <a:cubicBezTo>
                      <a:pt x="572" y="298"/>
                      <a:pt x="632" y="226"/>
                      <a:pt x="632" y="155"/>
                    </a:cubicBezTo>
                    <a:cubicBezTo>
                      <a:pt x="632" y="83"/>
                      <a:pt x="572" y="0"/>
                      <a:pt x="477"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5" name="Google Shape;11756;p42">
                <a:extLst>
                  <a:ext uri="{FF2B5EF4-FFF2-40B4-BE49-F238E27FC236}">
                    <a16:creationId xmlns:a16="http://schemas.microsoft.com/office/drawing/2014/main" id="{8BD6691A-8EB7-144C-4112-95EEB423396A}"/>
                  </a:ext>
                </a:extLst>
              </xdr:cNvPr>
              <xdr:cNvSpPr/>
            </xdr:nvSpPr>
            <xdr:spPr>
              <a:xfrm>
                <a:off x="7673245" y="2891630"/>
                <a:ext cx="19688" cy="9463"/>
              </a:xfrm>
              <a:custGeom>
                <a:avLst/>
                <a:gdLst/>
                <a:ahLst/>
                <a:cxnLst/>
                <a:rect l="l" t="t" r="r" b="b"/>
                <a:pathLst>
                  <a:path w="620" h="298" extrusionOk="0">
                    <a:moveTo>
                      <a:pt x="143" y="0"/>
                    </a:moveTo>
                    <a:cubicBezTo>
                      <a:pt x="60" y="0"/>
                      <a:pt x="0" y="83"/>
                      <a:pt x="0" y="155"/>
                    </a:cubicBezTo>
                    <a:cubicBezTo>
                      <a:pt x="0" y="226"/>
                      <a:pt x="72" y="298"/>
                      <a:pt x="143" y="298"/>
                    </a:cubicBezTo>
                    <a:lnTo>
                      <a:pt x="477" y="298"/>
                    </a:lnTo>
                    <a:cubicBezTo>
                      <a:pt x="560" y="298"/>
                      <a:pt x="620" y="226"/>
                      <a:pt x="620" y="155"/>
                    </a:cubicBezTo>
                    <a:cubicBezTo>
                      <a:pt x="620" y="83"/>
                      <a:pt x="548" y="0"/>
                      <a:pt x="477"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grpSp>
      </xdr:grpSp>
      <xdr:grpSp>
        <xdr:nvGrpSpPr>
          <xdr:cNvPr id="47" name="Group 46">
            <a:extLst>
              <a:ext uri="{FF2B5EF4-FFF2-40B4-BE49-F238E27FC236}">
                <a16:creationId xmlns:a16="http://schemas.microsoft.com/office/drawing/2014/main" id="{207E8220-9F1F-4620-B136-459C8016C6E4}"/>
              </a:ext>
            </a:extLst>
          </xdr:cNvPr>
          <xdr:cNvGrpSpPr/>
        </xdr:nvGrpSpPr>
        <xdr:grpSpPr>
          <a:xfrm>
            <a:off x="190500" y="3718561"/>
            <a:ext cx="1927860" cy="599122"/>
            <a:chOff x="190500" y="3718561"/>
            <a:chExt cx="1927860" cy="599122"/>
          </a:xfrm>
        </xdr:grpSpPr>
        <xdr:sp macro="" textlink="EAtt_Pivot!AM3">
          <xdr:nvSpPr>
            <xdr:cNvPr id="42" name="TextBox 41">
              <a:extLst>
                <a:ext uri="{FF2B5EF4-FFF2-40B4-BE49-F238E27FC236}">
                  <a16:creationId xmlns:a16="http://schemas.microsoft.com/office/drawing/2014/main" id="{85B2B6EF-3E97-43B1-7E5A-014DD8186243}"/>
                </a:ext>
              </a:extLst>
            </xdr:cNvPr>
            <xdr:cNvSpPr txBox="1"/>
          </xdr:nvSpPr>
          <xdr:spPr>
            <a:xfrm>
              <a:off x="190500" y="3733800"/>
              <a:ext cx="1211580" cy="563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F0F0DD5-7559-4571-BDE3-83A76128B286}" type="TxLink">
                <a:rPr lang="en-US" sz="1300" b="1" i="0" u="none" strike="noStrike">
                  <a:solidFill>
                    <a:srgbClr val="000000"/>
                  </a:solidFill>
                  <a:latin typeface="Aptos Narrow"/>
                </a:rPr>
                <a:pPr/>
                <a:t>Average Tenure</a:t>
              </a:fld>
              <a:endParaRPr lang="en-ID" sz="1300" b="1"/>
            </a:p>
          </xdr:txBody>
        </xdr:sp>
        <xdr:sp macro="" textlink="EAtt_Pivot!R4">
          <xdr:nvSpPr>
            <xdr:cNvPr id="43" name="TextBox 42">
              <a:extLst>
                <a:ext uri="{FF2B5EF4-FFF2-40B4-BE49-F238E27FC236}">
                  <a16:creationId xmlns:a16="http://schemas.microsoft.com/office/drawing/2014/main" id="{7E240036-A818-48A5-B5BE-68B769DE5B9D}"/>
                </a:ext>
              </a:extLst>
            </xdr:cNvPr>
            <xdr:cNvSpPr txBox="1"/>
          </xdr:nvSpPr>
          <xdr:spPr>
            <a:xfrm>
              <a:off x="1463040" y="3733800"/>
              <a:ext cx="655320" cy="563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CCAD99-5D13-4879-B7A6-930C21532CFB}" type="TxLink">
                <a:rPr lang="en-US" sz="1400" b="1" i="0" u="none" strike="noStrike">
                  <a:solidFill>
                    <a:srgbClr val="000000"/>
                  </a:solidFill>
                  <a:latin typeface="Aptos Narrow"/>
                </a:rPr>
                <a:pPr algn="ctr"/>
                <a:t>3,57 Years</a:t>
              </a:fld>
              <a:endParaRPr lang="en-ID" sz="1800" b="1"/>
            </a:p>
          </xdr:txBody>
        </xdr:sp>
        <xdr:cxnSp macro="">
          <xdr:nvCxnSpPr>
            <xdr:cNvPr id="45" name="Straight Connector 44">
              <a:extLst>
                <a:ext uri="{FF2B5EF4-FFF2-40B4-BE49-F238E27FC236}">
                  <a16:creationId xmlns:a16="http://schemas.microsoft.com/office/drawing/2014/main" id="{FBA7F6F8-9F41-1F09-5224-E0A357670F40}"/>
                </a:ext>
              </a:extLst>
            </xdr:cNvPr>
            <xdr:cNvCxnSpPr/>
          </xdr:nvCxnSpPr>
          <xdr:spPr>
            <a:xfrm>
              <a:off x="1430655" y="3718561"/>
              <a:ext cx="1905" cy="599122"/>
            </a:xfrm>
            <a:prstGeom prst="line">
              <a:avLst/>
            </a:prstGeom>
            <a:ln>
              <a:solidFill>
                <a:schemeClr val="tx1"/>
              </a:solidFill>
            </a:ln>
          </xdr:spPr>
          <xdr:style>
            <a:lnRef idx="2">
              <a:schemeClr val="accent1"/>
            </a:lnRef>
            <a:fillRef idx="0">
              <a:schemeClr val="accent1"/>
            </a:fillRef>
            <a:effectRef idx="1">
              <a:schemeClr val="accent1"/>
            </a:effectRef>
            <a:fontRef idx="minor">
              <a:schemeClr val="tx1"/>
            </a:fontRef>
          </xdr:style>
        </xdr:cxnSp>
      </xdr:grp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57151</xdr:colOff>
      <xdr:row>0</xdr:row>
      <xdr:rowOff>85725</xdr:rowOff>
    </xdr:from>
    <xdr:to>
      <xdr:col>13</xdr:col>
      <xdr:colOff>276226</xdr:colOff>
      <xdr:row>2</xdr:row>
      <xdr:rowOff>257085</xdr:rowOff>
    </xdr:to>
    <xdr:sp macro="" textlink="">
      <xdr:nvSpPr>
        <xdr:cNvPr id="2" name="Rectangle: Rounded Corners 1">
          <a:extLst>
            <a:ext uri="{FF2B5EF4-FFF2-40B4-BE49-F238E27FC236}">
              <a16:creationId xmlns:a16="http://schemas.microsoft.com/office/drawing/2014/main" id="{D66BBA2A-8440-4B5F-9932-0C28ED752FB7}"/>
            </a:ext>
          </a:extLst>
        </xdr:cNvPr>
        <xdr:cNvSpPr/>
      </xdr:nvSpPr>
      <xdr:spPr>
        <a:xfrm>
          <a:off x="57151" y="85725"/>
          <a:ext cx="11239500" cy="723810"/>
        </a:xfrm>
        <a:prstGeom prst="roundRect">
          <a:avLst>
            <a:gd name="adj" fmla="val 1491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u="none" strike="noStrike">
              <a:solidFill>
                <a:srgbClr val="000000"/>
              </a:solidFill>
              <a:latin typeface="Aptos Narrow"/>
            </a:rPr>
            <a:t>Employee Personal Data</a:t>
          </a:r>
        </a:p>
      </xdr:txBody>
    </xdr:sp>
    <xdr:clientData/>
  </xdr:twoCellAnchor>
  <xdr:twoCellAnchor editAs="absolute">
    <xdr:from>
      <xdr:col>2</xdr:col>
      <xdr:colOff>200026</xdr:colOff>
      <xdr:row>3</xdr:row>
      <xdr:rowOff>247650</xdr:rowOff>
    </xdr:from>
    <xdr:to>
      <xdr:col>5</xdr:col>
      <xdr:colOff>123825</xdr:colOff>
      <xdr:row>16</xdr:row>
      <xdr:rowOff>9525</xdr:rowOff>
    </xdr:to>
    <xdr:sp macro="" textlink="">
      <xdr:nvSpPr>
        <xdr:cNvPr id="3" name="Rectangle: Rounded Corners 2">
          <a:extLst>
            <a:ext uri="{FF2B5EF4-FFF2-40B4-BE49-F238E27FC236}">
              <a16:creationId xmlns:a16="http://schemas.microsoft.com/office/drawing/2014/main" id="{C67725EE-3BD3-45FC-86C9-51AEB8598977}"/>
            </a:ext>
          </a:extLst>
        </xdr:cNvPr>
        <xdr:cNvSpPr/>
      </xdr:nvSpPr>
      <xdr:spPr>
        <a:xfrm>
          <a:off x="2895601" y="1076325"/>
          <a:ext cx="2066924" cy="3352800"/>
        </a:xfrm>
        <a:prstGeom prst="roundRect">
          <a:avLst>
            <a:gd name="adj" fmla="val 568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i="0" u="none" strike="noStrike">
              <a:solidFill>
                <a:srgbClr val="000000"/>
              </a:solidFill>
              <a:latin typeface="Aptos Narrow"/>
            </a:rPr>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16.653564236112" backgroundQuery="1" missingItemsLimit="0" createdVersion="8" refreshedVersion="8" minRefreshableVersion="3" recordCount="1169" xr:uid="{6B229D6E-1DC6-4802-9C84-916ACF7C47C5}">
  <cacheSource type="external" connectionId="3"/>
  <cacheFields count="33">
    <cacheField name="EMPLOYEEID" numFmtId="0">
      <sharedItems/>
    </cacheField>
    <cacheField name="DIVISIONID" numFmtId="0">
      <sharedItems count="10">
        <s v="DIV03"/>
        <s v="DIV09"/>
        <s v="DIV04"/>
        <s v="DIV02"/>
        <s v="DIV05"/>
        <s v="DIV01"/>
        <s v="DIV06"/>
        <s v="DIV00"/>
        <s v="DIV08"/>
        <s v="DIV07"/>
      </sharedItems>
    </cacheField>
    <cacheField name="DEPARTMENTID" numFmtId="0">
      <sharedItems count="28">
        <s v="DEP032"/>
        <s v="DEP013"/>
        <s v="DEP011"/>
        <s v="DEP014"/>
        <s v="DEP021"/>
        <s v="DEP012"/>
        <s v="DEP023"/>
        <s v="DEP031"/>
        <s v="DEP041"/>
        <s v="DEP042"/>
        <s v="DEP043"/>
        <s v="DEP044"/>
        <s v="DEP051"/>
        <s v="DEP052"/>
        <s v="DEP061"/>
        <s v="DEP062"/>
        <s v="DEP063"/>
        <s v="DEP064"/>
        <s v="DEP081"/>
        <s v="DEP082"/>
        <s v="DEP083"/>
        <s v="DEP084"/>
        <s v="DEP091"/>
        <s v="DEP092"/>
        <s v="DEP093"/>
        <s v="DEP000"/>
        <s v="DEP022"/>
        <s v="DEP007"/>
      </sharedItems>
    </cacheField>
    <cacheField name="JOBID" numFmtId="0">
      <sharedItems containsSemiMixedTypes="0" containsString="0" containsNumber="1" containsInteger="1" minValue="211" maxValue="602"/>
    </cacheField>
    <cacheField name="JOBCLASSIFICATIONID" numFmtId="0">
      <sharedItems count="8">
        <s v="JC_Expert"/>
        <s v="JC_Manager"/>
        <s v="JC_Senior specialist"/>
        <s v="JC_Associate"/>
        <s v="JC_Specialist"/>
        <s v="JC_Director"/>
        <s v="JC_Senior Executive"/>
        <s v="JC_Executive"/>
      </sharedItems>
    </cacheField>
    <cacheField name="MANAGERID" numFmtId="0">
      <sharedItems count="20">
        <s v="M237930"/>
        <s v="M266882"/>
        <s v="M300121"/>
        <s v="M095280"/>
        <s v="M252825"/>
        <s v="M096889"/>
        <s v="M019974"/>
        <s v="M044139"/>
        <s v="M144808"/>
        <s v="M200979"/>
        <s v="M042395"/>
        <s v="M044771"/>
        <s v="M109659"/>
        <s v="M217443"/>
        <s v="M221184"/>
        <s v="M293226"/>
        <s v="M236190"/>
        <s v="M236347"/>
        <s v="M154464"/>
        <s v="M124542"/>
      </sharedItems>
    </cacheField>
    <cacheField name="EXITREASON" numFmtId="0">
      <sharedItems containsString="0" containsBlank="1" count="1">
        <m/>
      </sharedItems>
    </cacheField>
    <cacheField name="DATE" numFmtId="0">
      <sharedItems containsSemiMixedTypes="0" containsDate="1" containsString="0" minDate="2014-01-03T00:00:00" maxDate="2021-05-04T00:00:00"/>
    </cacheField>
    <cacheField name="EXITDATE" numFmtId="0">
      <sharedItems containsString="0" containsBlank="1" count="1">
        <m/>
      </sharedItems>
    </cacheField>
    <cacheField name="FTE" numFmtId="0">
      <sharedItems containsSemiMixedTypes="0" containsString="0" containsNumber="1" containsInteger="1" minValue="1" maxValue="1" count="1">
        <n v="1"/>
      </sharedItems>
    </cacheField>
    <cacheField name="STANDARDWEEKLYHOURS" numFmtId="0">
      <sharedItems containsSemiMixedTypes="0" containsString="0" containsNumber="1" containsInteger="1" minValue="40" maxValue="40" count="1">
        <n v="40"/>
      </sharedItems>
    </cacheField>
    <cacheField name="WORKINGDAYSPERWEEK" numFmtId="0">
      <sharedItems containsSemiMixedTypes="0" containsString="0" containsNumber="1" containsInteger="1" minValue="5" maxValue="5" count="1">
        <n v="5"/>
      </sharedItems>
    </cacheField>
    <cacheField name="SALARY" numFmtId="0">
      <sharedItems containsSemiMixedTypes="0" containsString="0" containsNumber="1" containsInteger="1" minValue="6202" maxValue="984105"/>
    </cacheField>
    <cacheField name="STATUS" numFmtId="0">
      <sharedItems count="1">
        <s v="Active"/>
      </sharedItems>
    </cacheField>
    <cacheField name="DIVISION" numFmtId="0">
      <sharedItems count="10">
        <s v="Sales"/>
        <s v="Supply Chain"/>
        <s v="Marketing"/>
        <s v="Manufacturing "/>
        <s v="Engineering"/>
        <s v="Finance"/>
        <s v="Corp Dev"/>
        <s v="Office of CEO"/>
        <s v="HR"/>
        <s v="Legal"/>
      </sharedItems>
    </cacheField>
    <cacheField name="DEPARTMENT" numFmtId="0">
      <sharedItems count="28">
        <s v="Outbound"/>
        <s v="IT"/>
        <s v="Accounting"/>
        <s v="Facilities"/>
        <s v="Quality Control"/>
        <s v="Operations"/>
        <s v="Production"/>
        <s v="Low Touch"/>
        <s v="Marketing Strategy"/>
        <s v="Design"/>
        <s v="Research"/>
        <s v="Communications"/>
        <s v="Innovation"/>
        <s v="Optimization "/>
        <s v="Strategy"/>
        <s v="Planning"/>
        <s v="Partnerships"/>
        <s v="Acquisitions"/>
        <s v="Recruitment"/>
        <s v="Compensation"/>
        <s v="Training and Development"/>
        <s v="Employee Relations"/>
        <s v="Purchasing"/>
        <s v="Material"/>
        <s v="Warehouse"/>
        <s v="Office of CEO"/>
        <s v="Procurement"/>
        <s v="Legal"/>
      </sharedItems>
    </cacheField>
    <cacheField name="PAYGRADEID" numFmtId="0">
      <sharedItems count="11">
        <s v="GR-6"/>
        <s v="GR-7"/>
        <s v="GR-9"/>
        <s v="GR-11"/>
        <s v="GR-12"/>
        <s v="GR-16"/>
        <s v="GR-10"/>
        <s v="GR-13"/>
        <s v="H-1"/>
        <s v="GR-14"/>
        <s v="GR-8"/>
      </sharedItems>
    </cacheField>
    <cacheField name="FULLTIME" numFmtId="0">
      <sharedItems count="1">
        <b v="1"/>
      </sharedItems>
    </cacheField>
    <cacheField name="COMPANYCODE" numFmtId="0">
      <sharedItems count="3">
        <s v="ACME LA Corp."/>
        <s v="ACME NA Corp."/>
        <s v="ACME Western EU SE"/>
      </sharedItems>
    </cacheField>
    <cacheField name="FULLNAME" numFmtId="0">
      <sharedItems/>
    </cacheField>
    <cacheField name="GENDER" numFmtId="0">
      <sharedItems count="2">
        <s v="Female"/>
        <s v="Male"/>
      </sharedItems>
    </cacheField>
    <cacheField name="MARITALSTATUS" numFmtId="0">
      <sharedItems count="2">
        <s v="Single"/>
        <s v="Married"/>
      </sharedItems>
    </cacheField>
    <cacheField name="ETHNICITY" numFmtId="0">
      <sharedItems count="6">
        <s v="Hispanic"/>
        <s v="Afro American"/>
        <s v="Caucasian"/>
        <s v="Tribal"/>
        <s v="Asian"/>
        <s v="Other"/>
      </sharedItems>
    </cacheField>
    <cacheField name="YEAROFBIRTH" numFmtId="0">
      <sharedItems containsSemiMixedTypes="0" containsString="0" containsNumber="1" containsInteger="1" minValue="1957" maxValue="2004"/>
    </cacheField>
    <cacheField name="LOCATION" numFmtId="0">
      <sharedItems count="10">
        <s v="Sydney"/>
        <s v="Banglore"/>
        <s v="London"/>
        <s v="Dubai"/>
        <s v="Philadelphia"/>
        <s v="Frankfurt"/>
        <s v="San Francisco"/>
        <s v="Mexico City"/>
        <s v="Vancouver"/>
        <s v="Beijing"/>
      </sharedItems>
    </cacheField>
    <cacheField name="HRMANAGER" numFmtId="0">
      <sharedItems count="20">
        <s v="Josh Alpizar"/>
        <s v="Corrina Schilling"/>
        <s v="Charyl Lauzon"/>
        <s v="Kearney Michligk"/>
        <s v="Marko Henkes"/>
        <s v="Keri Liu"/>
        <s v="Amanda Bigonnet"/>
        <s v="Bernie Willig"/>
        <s v="Hemanth Eckstein"/>
        <s v="Johann Steyn"/>
        <s v="Benny Alas"/>
        <s v="Bill Toor"/>
        <s v="Duong Aisho"/>
        <s v="Ka-Lok Buchholz"/>
        <s v="Karsten Yang"/>
        <s v="Orla Montag"/>
        <s v="Laurens Chao"/>
        <s v="Philip Chabert"/>
        <s v="Hyunwoo Simpson"/>
        <s v="Fay Del Boccio"/>
      </sharedItems>
    </cacheField>
    <cacheField name="JOBDESC" numFmtId="0">
      <sharedItems/>
    </cacheField>
    <cacheField name="JOBCLASSIFICATION" numFmtId="0">
      <sharedItems count="8">
        <s v="Expert"/>
        <s v="Manager"/>
        <s v="Senior specialist"/>
        <s v="Associate"/>
        <s v="Specialist"/>
        <s v="Director"/>
        <s v="Senior Executive"/>
        <s v="Executive"/>
      </sharedItems>
    </cacheField>
    <cacheField name="AGE" numFmtId="0">
      <sharedItems containsSemiMixedTypes="0" containsString="0" containsNumber="1" containsInteger="1" minValue="21" maxValue="68"/>
    </cacheField>
    <cacheField name="AGECATEGORY" numFmtId="0">
      <sharedItems count="4">
        <s v="Senior (&gt;45)"/>
        <s v="Middle (33-45)"/>
        <s v="Intermediate (25-32)"/>
        <s v="Early (&lt;25)"/>
      </sharedItems>
    </cacheField>
    <cacheField name="SALARYDISTRIBUTION" numFmtId="0">
      <sharedItems count="6">
        <s v="100K-199K"/>
        <s v="&lt;50K"/>
        <s v="50K-99K"/>
        <s v="200K-299K"/>
        <s v="300K-399K"/>
        <s v="&gt;400K"/>
      </sharedItems>
    </cacheField>
    <cacheField name="TENURE" numFmtId="0">
      <sharedItems containsSemiMixedTypes="0" containsString="0" containsNumber="1" containsInteger="1" minValue="4" maxValue="11" count="8">
        <n v="5"/>
        <n v="6"/>
        <n v="7"/>
        <n v="8"/>
        <n v="11"/>
        <n v="4"/>
        <n v="10"/>
        <n v="9"/>
      </sharedItems>
    </cacheField>
    <cacheField name="TENURECLASSIFICATION" numFmtId="0">
      <sharedItems count="3">
        <s v="3-5 Years"/>
        <s v="6-8 Years"/>
        <s v="9-11 Years"/>
      </sharedItems>
    </cacheField>
  </cacheFields>
  <extLst>
    <ext xmlns:x14="http://schemas.microsoft.com/office/spreadsheetml/2009/9/main" uri="{725AE2AE-9491-48be-B2B4-4EB974FC3084}">
      <x14:pivotCacheDefinition pivotCacheId="19864240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8.566632407405" backgroundQuery="1" createdVersion="8" refreshedVersion="8" minRefreshableVersion="3" recordCount="0" supportSubquery="1" supportAdvancedDrill="1" xr:uid="{B2C3788D-4177-4B7F-9EED-55372FA93569}">
  <cacheSource type="external" connectionId="16"/>
  <cacheFields count="9">
    <cacheField name="[Measures].[Count of EMPLOYEEID]" caption="Count of EMPLOYEEID" numFmtId="0" hierarchy="77" level="32767"/>
    <cacheField name="[EmployeeAttrition].[YEAR].[YEAR]" caption="YEAR" numFmtId="0" hierarchy="35" level="1">
      <sharedItems count="9">
        <s v="2013"/>
        <s v="2014"/>
        <s v="2015"/>
        <s v="2016"/>
        <s v="2017"/>
        <s v="2018"/>
        <s v="2019"/>
        <s v="2020"/>
        <s v="2021"/>
      </sharedItems>
    </cacheField>
    <cacheField name="[EmployeeAttrition].[MONTH].[MONTH]" caption="MONTH" numFmtId="0" hierarchy="34" level="1">
      <sharedItems count="12">
        <s v="12. Dec"/>
        <s v="01. Jan"/>
        <s v="02. Feb"/>
        <s v="03. Mar"/>
        <s v="04. Apr"/>
        <s v="05. May"/>
        <s v="06. Jun"/>
        <s v="08. Aug"/>
        <s v="09. Sep"/>
        <s v="10. Oct"/>
        <s v="11. Nov"/>
        <s v="07. Jul"/>
      </sharedItems>
    </cacheField>
    <cacheField name="[EmployeeAttrition].[ATTRITION].[ATTRITION]" caption="ATTRITION" numFmtId="0" hierarchy="33" level="1">
      <sharedItems count="2">
        <s v="Retention"/>
        <s v="TurnOver"/>
      </sharedItems>
    </cacheField>
    <cacheField name="[EmployeeResign].[EXITREASON].[EXITREASON]" caption="EXITREASON" numFmtId="0" hierarchy="44" level="1">
      <sharedItems containsSemiMixedTypes="0" containsNonDate="0" containsString="0"/>
    </cacheField>
    <cacheField name="[EmployeeResign].[EXITTYPE].[EXITTYPE]" caption="EXITTYPE" numFmtId="0" hierarchy="43" level="1">
      <sharedItems containsSemiMixedTypes="0" containsNonDate="0" containsString="0"/>
    </cacheField>
    <cacheField name="[EmployeeResign].[COMPANYCODE].[COMPANYCODE]" caption="COMPANYCODE" numFmtId="0" hierarchy="56" level="1">
      <sharedItems containsSemiMixedTypes="0" containsNonDate="0" containsString="0"/>
    </cacheField>
    <cacheField name="[EmployeeResign].[DEPARTMENT].[DEPARTMENT]" caption="DEPARTMENT" numFmtId="0" hierarchy="53" level="1">
      <sharedItems containsSemiMixedTypes="0" containsNonDate="0" containsString="0"/>
    </cacheField>
    <cacheField name="[EmployeeResign].[GENDER].[GENDER]" caption="GENDER" numFmtId="0" hierarchy="58" level="1">
      <sharedItems containsSemiMixedTypes="0" containsNonDate="0" containsString="0"/>
    </cacheField>
  </cacheFields>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2" memberValueDatatype="130" unbalanced="0">
      <fieldsUsage count="2">
        <fieldUsage x="-1"/>
        <fieldUsage x="3"/>
      </fieldsUsage>
    </cacheHierarchy>
    <cacheHierarchy uniqueName="[EmployeeAttrition].[MONTH]" caption="MONTH" attribute="1" defaultMemberUniqueName="[EmployeeAttrition].[MONTH].[All]" allUniqueName="[EmployeeAttrition].[MONTH].[All]" dimensionUniqueName="[EmployeeAttrition]" displayFolder="" count="2" memberValueDatatype="130" unbalanced="0">
      <fieldsUsage count="2">
        <fieldUsage x="-1"/>
        <fieldUsage x="2"/>
      </fieldsUsage>
    </cacheHierarchy>
    <cacheHierarchy uniqueName="[EmployeeAttrition].[YEAR]" caption="YEAR" attribute="1" defaultMemberUniqueName="[EmployeeAttrition].[YEAR].[All]" allUniqueName="[EmployeeAttrition].[YEAR].[All]" dimensionUniqueName="[EmployeeAttrition]" displayFolder="" count="2" memberValueDatatype="130" unbalanced="0">
      <fieldsUsage count="2">
        <fieldUsage x="-1"/>
        <fieldUsage x="1"/>
      </fieldsUsage>
    </cacheHierarchy>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fieldsUsage count="2">
        <fieldUsage x="-1"/>
        <fieldUsage x="5"/>
      </fieldsUsage>
    </cacheHierarchy>
    <cacheHierarchy uniqueName="[EmployeeResign].[EXITREASON]" caption="EXITREASON" attribute="1" defaultMemberUniqueName="[EmployeeResign].[EXITREASON].[All]" allUniqueName="[EmployeeResign].[EXITREASON].[All]" dimensionUniqueName="[EmployeeResign]" displayFolder="" count="2" memberValueDatatype="130" unbalanced="0">
      <fieldsUsage count="2">
        <fieldUsage x="-1"/>
        <fieldUsage x="4"/>
      </fieldsUsage>
    </cacheHierarchy>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fieldsUsage count="2">
        <fieldUsage x="-1"/>
        <fieldUsage x="7"/>
      </fieldsUsage>
    </cacheHierarchy>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6"/>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fieldsUsage count="2">
        <fieldUsage x="-1"/>
        <fieldUsage x="8"/>
      </fieldsUsage>
    </cacheHierarchy>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hidden="1">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8.566634143521" backgroundQuery="1" createdVersion="8" refreshedVersion="8" minRefreshableVersion="3" recordCount="0" supportSubquery="1" supportAdvancedDrill="1" xr:uid="{6555046B-9FA0-4B2E-8858-7D63C7C0551F}">
  <cacheSource type="external" connectionId="16"/>
  <cacheFields count="10">
    <cacheField name="[Measures].[Count of EMPLOYEEID 2]" caption="Count of EMPLOYEEID 2" numFmtId="0" hierarchy="78" level="32767"/>
    <cacheField name="[EmployeeResign].[DIVISION].[DIVISION]" caption="DIVISION" numFmtId="0" hierarchy="52" level="1">
      <sharedItems count="10">
        <s v="Corp Dev"/>
        <s v="Engineering"/>
        <s v="Finance"/>
        <s v="Manufacturing"/>
        <s v="Marketing"/>
        <s v="Sales"/>
        <s v="Supply Chain"/>
        <s v="HR"/>
        <s v="Legal"/>
        <s v="Office of CEO"/>
      </sharedItems>
    </cacheField>
    <cacheField name="[EmployeeResign].[DEPARTMENT].[DEPARTMENT]" caption="DEPARTMENT" numFmtId="0" hierarchy="53" level="1">
      <sharedItems count="2">
        <s v="Outbound"/>
        <s v="Production"/>
      </sharedItems>
    </cacheField>
    <cacheField name="[EmployeeAttrition].[YEAR].[YEAR]" caption="YEAR" numFmtId="0" hierarchy="35" level="1">
      <sharedItems containsSemiMixedTypes="0" containsNonDate="0" containsString="0"/>
    </cacheField>
    <cacheField name="[EmployeeAttrition].[MONTH].[MONTH]" caption="MONTH" numFmtId="0" hierarchy="34" level="1">
      <sharedItems containsSemiMixedTypes="0" containsNonDate="0" containsString="0"/>
    </cacheField>
    <cacheField name="[EmployeeResign].[EXITREASON].[EXITREASON]" caption="EXITREASON" numFmtId="0" hierarchy="44" level="1">
      <sharedItems containsSemiMixedTypes="0" containsNonDate="0" containsString="0"/>
    </cacheField>
    <cacheField name="[EmployeeResign].[EXITTYPE].[EXITTYPE]" caption="EXITTYPE" numFmtId="0" hierarchy="43" level="1">
      <sharedItems containsSemiMixedTypes="0" containsNonDate="0" containsString="0"/>
    </cacheField>
    <cacheField name="[EmployeeResign].[COMPANYCODE].[COMPANYCODE]" caption="COMPANYCODE" numFmtId="0" hierarchy="56" level="1">
      <sharedItems containsSemiMixedTypes="0" containsNonDate="0" containsString="0"/>
    </cacheField>
    <cacheField name="[EmployeeResign].[GENDER].[GENDER]" caption="GENDER" numFmtId="0" hierarchy="58" level="1">
      <sharedItems containsSemiMixedTypes="0" containsNonDate="0" containsString="0"/>
    </cacheField>
    <cacheField name="Dummy0" numFmtId="0" hierarchy="86" level="32767">
      <extLst>
        <ext xmlns:x14="http://schemas.microsoft.com/office/spreadsheetml/2009/9/main" uri="{63CAB8AC-B538-458d-9737-405883B0398D}">
          <x14:cacheField ignore="1"/>
        </ext>
      </extLst>
    </cacheField>
  </cacheFields>
  <cacheHierarchies count="87">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fieldsUsage count="2">
        <fieldUsage x="-1"/>
        <fieldUsage x="4"/>
      </fieldsUsage>
    </cacheHierarchy>
    <cacheHierarchy uniqueName="[EmployeeAttrition].[YEAR]" caption="YEAR" attribute="1" defaultMemberUniqueName="[EmployeeAttrition].[YEAR].[All]" allUniqueName="[EmployeeAttrition].[YEAR].[All]" dimensionUniqueName="[EmployeeAttrition]" displayFolder="" count="2" memberValueDatatype="130" unbalanced="0">
      <fieldsUsage count="2">
        <fieldUsage x="-1"/>
        <fieldUsage x="3"/>
      </fieldsUsage>
    </cacheHierarchy>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fieldsUsage count="2">
        <fieldUsage x="-1"/>
        <fieldUsage x="6"/>
      </fieldsUsage>
    </cacheHierarchy>
    <cacheHierarchy uniqueName="[EmployeeResign].[EXITREASON]" caption="EXITREASON" attribute="1" defaultMemberUniqueName="[EmployeeResign].[EXITREASON].[All]" allUniqueName="[EmployeeResign].[EXITREASON].[All]" dimensionUniqueName="[EmployeeResign]" displayFolder="" count="2" memberValueDatatype="130" unbalanced="0">
      <fieldsUsage count="2">
        <fieldUsage x="-1"/>
        <fieldUsage x="5"/>
      </fieldsUsage>
    </cacheHierarchy>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2" memberValueDatatype="130" unbalanced="0">
      <fieldsUsage count="2">
        <fieldUsage x="-1"/>
        <fieldUsage x="1"/>
      </fieldsUsage>
    </cacheHierarchy>
    <cacheHierarchy uniqueName="[EmployeeResign].[DEPARTMENT]" caption="DEPARTMENT" attribute="1" defaultMemberUniqueName="[EmployeeResign].[DEPARTMENT].[All]" allUniqueName="[EmployeeResign].[DEPARTMENT].[All]" dimensionUniqueName="[EmployeeResign]" displayFolder="" count="2" memberValueDatatype="130" unbalanced="0">
      <fieldsUsage count="2">
        <fieldUsage x="-1"/>
        <fieldUsage x="2"/>
      </fieldsUsage>
    </cacheHierarchy>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7"/>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fieldsUsage count="2">
        <fieldUsage x="-1"/>
        <fieldUsage x="8"/>
      </fieldsUsage>
    </cacheHierarchy>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oneField="1" hidden="1">
      <fieldsUsage count="1">
        <fieldUsage x="0"/>
      </fieldsUsage>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y uniqueName="Dummy0" caption="EMPLOYEEID" measure="1" count="0">
      <extLst>
        <ext xmlns:x14="http://schemas.microsoft.com/office/spreadsheetml/2009/9/main" uri="{8CF416AD-EC4C-4aba-99F5-12A058AE0983}">
          <x14:cacheHierarchy ignore="1"/>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8.56663587963" backgroundQuery="1" createdVersion="8" refreshedVersion="8" minRefreshableVersion="3" recordCount="0" supportSubquery="1" supportAdvancedDrill="1" xr:uid="{91E651FD-97DA-4F5E-821A-0D79DEC356E5}">
  <cacheSource type="external" connectionId="16"/>
  <cacheFields count="9">
    <cacheField name="[EmployeeResign].[STATUS].[STATUS]" caption="STATUS" numFmtId="0" hierarchy="51" level="1">
      <sharedItems count="1">
        <s v="Resign"/>
      </sharedItems>
    </cacheField>
    <cacheField name="[Measures].[Count of EMPLOYEEID 2]" caption="Count of EMPLOYEEID 2" numFmtId="0" hierarchy="78" level="32767"/>
    <cacheField name="[EmployeeAttrition].[YEAR].[YEAR]" caption="YEAR" numFmtId="0" hierarchy="35" level="1">
      <sharedItems containsSemiMixedTypes="0" containsNonDate="0" containsString="0"/>
    </cacheField>
    <cacheField name="[EmployeeAttrition].[MONTH].[MONTH]" caption="MONTH" numFmtId="0" hierarchy="34" level="1">
      <sharedItems containsSemiMixedTypes="0" containsNonDate="0" containsString="0"/>
    </cacheField>
    <cacheField name="[EmployeeResign].[EXITREASON].[EXITREASON]" caption="EXITREASON" numFmtId="0" hierarchy="44" level="1">
      <sharedItems containsSemiMixedTypes="0" containsNonDate="0" containsString="0"/>
    </cacheField>
    <cacheField name="[EmployeeResign].[EXITTYPE].[EXITTYPE]" caption="EXITTYPE" numFmtId="0" hierarchy="43" level="1">
      <sharedItems containsSemiMixedTypes="0" containsNonDate="0" containsString="0"/>
    </cacheField>
    <cacheField name="[EmployeeResign].[COMPANYCODE].[COMPANYCODE]" caption="COMPANYCODE" numFmtId="0" hierarchy="56" level="1">
      <sharedItems containsSemiMixedTypes="0" containsNonDate="0" containsString="0"/>
    </cacheField>
    <cacheField name="[EmployeeResign].[DEPARTMENT].[DEPARTMENT]" caption="DEPARTMENT" numFmtId="0" hierarchy="53" level="1">
      <sharedItems containsSemiMixedTypes="0" containsNonDate="0" containsString="0"/>
    </cacheField>
    <cacheField name="[EmployeeResign].[GENDER].[GENDER]" caption="GENDER" numFmtId="0" hierarchy="58" level="1">
      <sharedItems containsSemiMixedTypes="0" containsNonDate="0" containsString="0"/>
    </cacheField>
  </cacheFields>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fieldsUsage count="2">
        <fieldUsage x="-1"/>
        <fieldUsage x="3"/>
      </fieldsUsage>
    </cacheHierarchy>
    <cacheHierarchy uniqueName="[EmployeeAttrition].[YEAR]" caption="YEAR" attribute="1" defaultMemberUniqueName="[EmployeeAttrition].[YEAR].[All]" allUniqueName="[EmployeeAttrition].[YEAR].[All]" dimensionUniqueName="[EmployeeAttrition]" displayFolder="" count="2" memberValueDatatype="130" unbalanced="0">
      <fieldsUsage count="2">
        <fieldUsage x="-1"/>
        <fieldUsage x="2"/>
      </fieldsUsage>
    </cacheHierarchy>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fieldsUsage count="2">
        <fieldUsage x="-1"/>
        <fieldUsage x="5"/>
      </fieldsUsage>
    </cacheHierarchy>
    <cacheHierarchy uniqueName="[EmployeeResign].[EXITREASON]" caption="EXITREASON" attribute="1" defaultMemberUniqueName="[EmployeeResign].[EXITREASON].[All]" allUniqueName="[EmployeeResign].[EXITREASON].[All]" dimensionUniqueName="[EmployeeResign]" displayFolder="" count="2" memberValueDatatype="130" unbalanced="0">
      <fieldsUsage count="2">
        <fieldUsage x="-1"/>
        <fieldUsage x="4"/>
      </fieldsUsage>
    </cacheHierarchy>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2" memberValueDatatype="130" unbalanced="0">
      <fieldsUsage count="2">
        <fieldUsage x="-1"/>
        <fieldUsage x="0"/>
      </fieldsUsage>
    </cacheHierarchy>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fieldsUsage count="2">
        <fieldUsage x="-1"/>
        <fieldUsage x="7"/>
      </fieldsUsage>
    </cacheHierarchy>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6"/>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fieldsUsage count="2">
        <fieldUsage x="-1"/>
        <fieldUsage x="8"/>
      </fieldsUsage>
    </cacheHierarchy>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oneField="1" hidden="1">
      <fieldsUsage count="1">
        <fieldUsage x="1"/>
      </fieldsUsage>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8.566637615739" backgroundQuery="1" createdVersion="8" refreshedVersion="8" minRefreshableVersion="3" recordCount="0" supportSubquery="1" supportAdvancedDrill="1" xr:uid="{12232A4B-32BF-4DE0-920E-9A3725E1D66A}">
  <cacheSource type="external" connectionId="16"/>
  <cacheFields count="9">
    <cacheField name="[Measures].[Count of EMPLOYEEID 2]" caption="Count of EMPLOYEEID 2" numFmtId="0" hierarchy="78" level="32767"/>
    <cacheField name="[EmployeeResign].[GENDER].[GENDER]" caption="GENDER" numFmtId="0" hierarchy="58" level="1">
      <sharedItems count="2">
        <s v="Female"/>
        <s v="Male"/>
      </sharedItems>
    </cacheField>
    <cacheField name="[EmployeeAttrition].[YEAR].[YEAR]" caption="YEAR" numFmtId="0" hierarchy="35" level="1">
      <sharedItems containsSemiMixedTypes="0" containsNonDate="0" containsString="0"/>
    </cacheField>
    <cacheField name="[EmployeeAttrition].[MONTH].[MONTH]" caption="MONTH" numFmtId="0" hierarchy="34" level="1">
      <sharedItems containsSemiMixedTypes="0" containsNonDate="0" containsString="0"/>
    </cacheField>
    <cacheField name="[EmployeeResign].[EXITREASON].[EXITREASON]" caption="EXITREASON" numFmtId="0" hierarchy="44" level="1">
      <sharedItems containsSemiMixedTypes="0" containsNonDate="0" containsString="0"/>
    </cacheField>
    <cacheField name="[EmployeeResign].[EXITTYPE].[EXITTYPE]" caption="EXITTYPE" numFmtId="0" hierarchy="43" level="1">
      <sharedItems containsSemiMixedTypes="0" containsNonDate="0" containsString="0"/>
    </cacheField>
    <cacheField name="[EmployeeResign].[COMPANYCODE].[COMPANYCODE]" caption="COMPANYCODE" numFmtId="0" hierarchy="56" level="1">
      <sharedItems containsSemiMixedTypes="0" containsNonDate="0" containsString="0"/>
    </cacheField>
    <cacheField name="[EmployeeResign].[DEPARTMENT].[DEPARTMENT]" caption="DEPARTMENT" numFmtId="0" hierarchy="53" level="1">
      <sharedItems containsSemiMixedTypes="0" containsNonDate="0" containsString="0"/>
    </cacheField>
    <cacheField name="Dummy0" numFmtId="0" hierarchy="86" level="32767">
      <extLst>
        <ext xmlns:x14="http://schemas.microsoft.com/office/spreadsheetml/2009/9/main" uri="{63CAB8AC-B538-458d-9737-405883B0398D}">
          <x14:cacheField ignore="1"/>
        </ext>
      </extLst>
    </cacheField>
  </cacheFields>
  <cacheHierarchies count="87">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fieldsUsage count="2">
        <fieldUsage x="-1"/>
        <fieldUsage x="3"/>
      </fieldsUsage>
    </cacheHierarchy>
    <cacheHierarchy uniqueName="[EmployeeAttrition].[YEAR]" caption="YEAR" attribute="1" defaultMemberUniqueName="[EmployeeAttrition].[YEAR].[All]" allUniqueName="[EmployeeAttrition].[YEAR].[All]" dimensionUniqueName="[EmployeeAttrition]" displayFolder="" count="2" memberValueDatatype="130" unbalanced="0">
      <fieldsUsage count="2">
        <fieldUsage x="-1"/>
        <fieldUsage x="2"/>
      </fieldsUsage>
    </cacheHierarchy>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fieldsUsage count="2">
        <fieldUsage x="-1"/>
        <fieldUsage x="5"/>
      </fieldsUsage>
    </cacheHierarchy>
    <cacheHierarchy uniqueName="[EmployeeResign].[EXITREASON]" caption="EXITREASON" attribute="1" defaultMemberUniqueName="[EmployeeResign].[EXITREASON].[All]" allUniqueName="[EmployeeResign].[EXITREASON].[All]" dimensionUniqueName="[EmployeeResign]" displayFolder="" count="2" memberValueDatatype="130" unbalanced="0">
      <fieldsUsage count="2">
        <fieldUsage x="-1"/>
        <fieldUsage x="4"/>
      </fieldsUsage>
    </cacheHierarchy>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fieldsUsage count="2">
        <fieldUsage x="-1"/>
        <fieldUsage x="7"/>
      </fieldsUsage>
    </cacheHierarchy>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6"/>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fieldsUsage count="2">
        <fieldUsage x="-1"/>
        <fieldUsage x="1"/>
      </fieldsUsage>
    </cacheHierarchy>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oneField="1" hidden="1">
      <fieldsUsage count="1">
        <fieldUsage x="0"/>
      </fieldsUsage>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y uniqueName="Dummy0" caption="EMPLOYEEID" measure="1" count="0">
      <extLst>
        <ext xmlns:x14="http://schemas.microsoft.com/office/spreadsheetml/2009/9/main" uri="{8CF416AD-EC4C-4aba-99F5-12A058AE0983}">
          <x14:cacheHierarchy ignore="1"/>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8.566639351855" backgroundQuery="1" createdVersion="8" refreshedVersion="8" minRefreshableVersion="3" recordCount="0" supportSubquery="1" supportAdvancedDrill="1" xr:uid="{16AC724A-5CA2-49D3-8C33-8E781F44DED3}">
  <cacheSource type="external" connectionId="16"/>
  <cacheFields count="9">
    <cacheField name="[EmployeeAttrition].[STATUS].[STATUS]" caption="STATUS" numFmtId="0" hierarchy="13" level="1">
      <sharedItems count="2">
        <s v="Active"/>
        <s v="Resign"/>
      </sharedItems>
    </cacheField>
    <cacheField name="[Measures].[Distinct Count of EMPLOYEEID]" caption="Distinct Count of EMPLOYEEID" numFmtId="0" hierarchy="79" level="32767"/>
    <cacheField name="[EmployeeAttrition].[YEAR].[YEAR]" caption="YEAR" numFmtId="0" hierarchy="35" level="1">
      <sharedItems containsSemiMixedTypes="0" containsNonDate="0" containsString="0"/>
    </cacheField>
    <cacheField name="[EmployeeAttrition].[MONTH].[MONTH]" caption="MONTH" numFmtId="0" hierarchy="34" level="1">
      <sharedItems containsSemiMixedTypes="0" containsNonDate="0" containsString="0"/>
    </cacheField>
    <cacheField name="[EmployeeResign].[EXITREASON].[EXITREASON]" caption="EXITREASON" numFmtId="0" hierarchy="44" level="1">
      <sharedItems containsSemiMixedTypes="0" containsNonDate="0" containsString="0"/>
    </cacheField>
    <cacheField name="[EmployeeResign].[EXITTYPE].[EXITTYPE]" caption="EXITTYPE" numFmtId="0" hierarchy="43" level="1">
      <sharedItems containsSemiMixedTypes="0" containsNonDate="0" containsString="0"/>
    </cacheField>
    <cacheField name="[EmployeeResign].[COMPANYCODE].[COMPANYCODE]" caption="COMPANYCODE" numFmtId="0" hierarchy="56" level="1">
      <sharedItems containsSemiMixedTypes="0" containsNonDate="0" containsString="0"/>
    </cacheField>
    <cacheField name="[EmployeeResign].[DEPARTMENT].[DEPARTMENT]" caption="DEPARTMENT" numFmtId="0" hierarchy="53" level="1">
      <sharedItems containsSemiMixedTypes="0" containsNonDate="0" containsString="0"/>
    </cacheField>
    <cacheField name="[EmployeeResign].[GENDER].[GENDER]" caption="GENDER" numFmtId="0" hierarchy="58" level="1">
      <sharedItems containsSemiMixedTypes="0" containsNonDate="0" containsString="0"/>
    </cacheField>
  </cacheFields>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2" memberValueDatatype="130" unbalanced="0">
      <fieldsUsage count="2">
        <fieldUsage x="-1"/>
        <fieldUsage x="0"/>
      </fieldsUsage>
    </cacheHierarchy>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fieldsUsage count="2">
        <fieldUsage x="-1"/>
        <fieldUsage x="3"/>
      </fieldsUsage>
    </cacheHierarchy>
    <cacheHierarchy uniqueName="[EmployeeAttrition].[YEAR]" caption="YEAR" attribute="1" defaultMemberUniqueName="[EmployeeAttrition].[YEAR].[All]" allUniqueName="[EmployeeAttrition].[YEAR].[All]" dimensionUniqueName="[EmployeeAttrition]" displayFolder="" count="2" memberValueDatatype="130" unbalanced="0">
      <fieldsUsage count="2">
        <fieldUsage x="-1"/>
        <fieldUsage x="2"/>
      </fieldsUsage>
    </cacheHierarchy>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fieldsUsage count="2">
        <fieldUsage x="-1"/>
        <fieldUsage x="5"/>
      </fieldsUsage>
    </cacheHierarchy>
    <cacheHierarchy uniqueName="[EmployeeResign].[EXITREASON]" caption="EXITREASON" attribute="1" defaultMemberUniqueName="[EmployeeResign].[EXITREASON].[All]" allUniqueName="[EmployeeResign].[EXITREASON].[All]" dimensionUniqueName="[EmployeeResign]" displayFolder="" count="2" memberValueDatatype="130" unbalanced="0">
      <fieldsUsage count="2">
        <fieldUsage x="-1"/>
        <fieldUsage x="4"/>
      </fieldsUsage>
    </cacheHierarchy>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fieldsUsage count="2">
        <fieldUsage x="-1"/>
        <fieldUsage x="7"/>
      </fieldsUsage>
    </cacheHierarchy>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6"/>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fieldsUsage count="2">
        <fieldUsage x="-1"/>
        <fieldUsage x="8"/>
      </fieldsUsage>
    </cacheHierarchy>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hidden="1">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8.566641203703" backgroundQuery="1" createdVersion="8" refreshedVersion="8" minRefreshableVersion="3" recordCount="0" supportSubquery="1" supportAdvancedDrill="1" xr:uid="{2D102792-B156-4AB6-93C7-198BA5B57E1A}">
  <cacheSource type="external" connectionId="16"/>
  <cacheFields count="9">
    <cacheField name="[EmployeeResign].[TENURECLASSIFICATION].[TENURECLASSIFICATION]" caption="TENURECLASSIFICATION" numFmtId="0" hierarchy="70" level="1">
      <sharedItems count="3">
        <s v="2 Years or Less"/>
        <s v="3-5 Years"/>
        <s v="6-8 Years"/>
      </sharedItems>
    </cacheField>
    <cacheField name="[Measures].[Count of EMPLOYEEID 2]" caption="Count of EMPLOYEEID 2" numFmtId="0" hierarchy="78" level="32767"/>
    <cacheField name="[EmployeeAttrition].[YEAR].[YEAR]" caption="YEAR" numFmtId="0" hierarchy="35" level="1">
      <sharedItems containsSemiMixedTypes="0" containsNonDate="0" containsString="0"/>
    </cacheField>
    <cacheField name="[EmployeeAttrition].[MONTH].[MONTH]" caption="MONTH" numFmtId="0" hierarchy="34" level="1">
      <sharedItems containsSemiMixedTypes="0" containsNonDate="0" containsString="0"/>
    </cacheField>
    <cacheField name="[EmployeeResign].[EXITREASON].[EXITREASON]" caption="EXITREASON" numFmtId="0" hierarchy="44" level="1">
      <sharedItems containsSemiMixedTypes="0" containsNonDate="0" containsString="0"/>
    </cacheField>
    <cacheField name="[EmployeeResign].[EXITTYPE].[EXITTYPE]" caption="EXITTYPE" numFmtId="0" hierarchy="43" level="1">
      <sharedItems containsSemiMixedTypes="0" containsNonDate="0" containsString="0"/>
    </cacheField>
    <cacheField name="[EmployeeResign].[COMPANYCODE].[COMPANYCODE]" caption="COMPANYCODE" numFmtId="0" hierarchy="56" level="1">
      <sharedItems containsSemiMixedTypes="0" containsNonDate="0" containsString="0"/>
    </cacheField>
    <cacheField name="[EmployeeResign].[DEPARTMENT].[DEPARTMENT]" caption="DEPARTMENT" numFmtId="0" hierarchy="53" level="1">
      <sharedItems containsSemiMixedTypes="0" containsNonDate="0" containsString="0"/>
    </cacheField>
    <cacheField name="[EmployeeResign].[GENDER].[GENDER]" caption="GENDER" numFmtId="0" hierarchy="58" level="1">
      <sharedItems containsSemiMixedTypes="0" containsNonDate="0" containsString="0"/>
    </cacheField>
  </cacheFields>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fieldsUsage count="2">
        <fieldUsage x="-1"/>
        <fieldUsage x="3"/>
      </fieldsUsage>
    </cacheHierarchy>
    <cacheHierarchy uniqueName="[EmployeeAttrition].[YEAR]" caption="YEAR" attribute="1" defaultMemberUniqueName="[EmployeeAttrition].[YEAR].[All]" allUniqueName="[EmployeeAttrition].[YEAR].[All]" dimensionUniqueName="[EmployeeAttrition]" displayFolder="" count="2" memberValueDatatype="130" unbalanced="0">
      <fieldsUsage count="2">
        <fieldUsage x="-1"/>
        <fieldUsage x="2"/>
      </fieldsUsage>
    </cacheHierarchy>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fieldsUsage count="2">
        <fieldUsage x="-1"/>
        <fieldUsage x="5"/>
      </fieldsUsage>
    </cacheHierarchy>
    <cacheHierarchy uniqueName="[EmployeeResign].[EXITREASON]" caption="EXITREASON" attribute="1" defaultMemberUniqueName="[EmployeeResign].[EXITREASON].[All]" allUniqueName="[EmployeeResign].[EXITREASON].[All]" dimensionUniqueName="[EmployeeResign]" displayFolder="" count="2" memberValueDatatype="130" unbalanced="0">
      <fieldsUsage count="2">
        <fieldUsage x="-1"/>
        <fieldUsage x="4"/>
      </fieldsUsage>
    </cacheHierarchy>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fieldsUsage count="2">
        <fieldUsage x="-1"/>
        <fieldUsage x="7"/>
      </fieldsUsage>
    </cacheHierarchy>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6"/>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fieldsUsage count="2">
        <fieldUsage x="-1"/>
        <fieldUsage x="8"/>
      </fieldsUsage>
    </cacheHierarchy>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2" memberValueDatatype="130" unbalanced="0">
      <fieldsUsage count="2">
        <fieldUsage x="-1"/>
        <fieldUsage x="0"/>
      </fieldsUsage>
    </cacheHierarchy>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oneField="1" hidden="1">
      <fieldsUsage count="1">
        <fieldUsage x="1"/>
      </fieldsUsage>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8.566642708334" backgroundQuery="1" createdVersion="8" refreshedVersion="8" minRefreshableVersion="3" recordCount="0" supportSubquery="1" supportAdvancedDrill="1" xr:uid="{35EE35A4-C03F-4C6C-8961-893BD54E2DB3}">
  <cacheSource type="external" connectionId="16"/>
  <cacheFields count="8">
    <cacheField name="[Measures].[Average of TENURE]" caption="Average of TENURE" numFmtId="0" hierarchy="85" level="32767"/>
    <cacheField name="[EmployeeAttrition].[YEAR].[YEAR]" caption="YEAR" numFmtId="0" hierarchy="35" level="1">
      <sharedItems containsSemiMixedTypes="0" containsNonDate="0" containsString="0"/>
    </cacheField>
    <cacheField name="[EmployeeAttrition].[MONTH].[MONTH]" caption="MONTH" numFmtId="0" hierarchy="34" level="1">
      <sharedItems containsSemiMixedTypes="0" containsNonDate="0" containsString="0"/>
    </cacheField>
    <cacheField name="[EmployeeResign].[EXITREASON].[EXITREASON]" caption="EXITREASON" numFmtId="0" hierarchy="44" level="1">
      <sharedItems containsSemiMixedTypes="0" containsNonDate="0" containsString="0"/>
    </cacheField>
    <cacheField name="[EmployeeResign].[EXITTYPE].[EXITTYPE]" caption="EXITTYPE" numFmtId="0" hierarchy="43" level="1">
      <sharedItems containsSemiMixedTypes="0" containsNonDate="0" containsString="0"/>
    </cacheField>
    <cacheField name="[EmployeeResign].[COMPANYCODE].[COMPANYCODE]" caption="COMPANYCODE" numFmtId="0" hierarchy="56" level="1">
      <sharedItems containsSemiMixedTypes="0" containsNonDate="0" containsString="0"/>
    </cacheField>
    <cacheField name="[EmployeeResign].[DEPARTMENT].[DEPARTMENT]" caption="DEPARTMENT" numFmtId="0" hierarchy="53" level="1">
      <sharedItems containsSemiMixedTypes="0" containsNonDate="0" containsString="0"/>
    </cacheField>
    <cacheField name="[EmployeeResign].[GENDER].[GENDER]" caption="GENDER" numFmtId="0" hierarchy="58" level="1">
      <sharedItems containsSemiMixedTypes="0" containsNonDate="0" containsString="0"/>
    </cacheField>
  </cacheFields>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fieldsUsage count="2">
        <fieldUsage x="-1"/>
        <fieldUsage x="2"/>
      </fieldsUsage>
    </cacheHierarchy>
    <cacheHierarchy uniqueName="[EmployeeAttrition].[YEAR]" caption="YEAR" attribute="1" defaultMemberUniqueName="[EmployeeAttrition].[YEAR].[All]" allUniqueName="[EmployeeAttrition].[YEAR].[All]" dimensionUniqueName="[EmployeeAttrition]" displayFolder="" count="2" memberValueDatatype="130" unbalanced="0">
      <fieldsUsage count="2">
        <fieldUsage x="-1"/>
        <fieldUsage x="1"/>
      </fieldsUsage>
    </cacheHierarchy>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fieldsUsage count="2">
        <fieldUsage x="-1"/>
        <fieldUsage x="4"/>
      </fieldsUsage>
    </cacheHierarchy>
    <cacheHierarchy uniqueName="[EmployeeResign].[EXITREASON]" caption="EXITREASON" attribute="1" defaultMemberUniqueName="[EmployeeResign].[EXITREASON].[All]" allUniqueName="[EmployeeResign].[EXITREASON].[All]" dimensionUniqueName="[EmployeeResign]" displayFolder="" count="2" memberValueDatatype="130" unbalanced="0">
      <fieldsUsage count="2">
        <fieldUsage x="-1"/>
        <fieldUsage x="3"/>
      </fieldsUsage>
    </cacheHierarchy>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fieldsUsage count="2">
        <fieldUsage x="-1"/>
        <fieldUsage x="6"/>
      </fieldsUsage>
    </cacheHierarchy>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5"/>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fieldsUsage count="2">
        <fieldUsage x="-1"/>
        <fieldUsage x="7"/>
      </fieldsUsage>
    </cacheHierarchy>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hidden="1">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oneField="1" hidden="1">
      <fieldsUsage count="1">
        <fieldUsage x="0"/>
      </fieldsUsage>
      <extLst>
        <ext xmlns:x15="http://schemas.microsoft.com/office/spreadsheetml/2010/11/main" uri="{B97F6D7D-B522-45F9-BDA1-12C45D357490}">
          <x15:cacheHierarchy aggregatedColumn="69"/>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8.566644328705" backgroundQuery="1" createdVersion="8" refreshedVersion="8" minRefreshableVersion="3" recordCount="0" supportSubquery="1" supportAdvancedDrill="1" xr:uid="{EC544300-2045-420F-BCB6-43291FE5F9FB}">
  <cacheSource type="external" connectionId="16"/>
  <cacheFields count="8">
    <cacheField name="[Measures].[Count of EMPLOYEEID 2]" caption="Count of EMPLOYEEID 2" numFmtId="0" hierarchy="78" level="32767"/>
    <cacheField name="[EmployeeResign].[COMPANYCODE].[COMPANYCODE]" caption="COMPANYCODE" numFmtId="0" hierarchy="56" level="1">
      <sharedItems count="3">
        <s v="ACME LA Corp."/>
        <s v="ACME NA Corp."/>
        <s v="ACME Western EU SE"/>
      </sharedItems>
    </cacheField>
    <cacheField name="[EmployeeAttrition].[YEAR].[YEAR]" caption="YEAR" numFmtId="0" hierarchy="35" level="1">
      <sharedItems containsSemiMixedTypes="0" containsNonDate="0" containsString="0"/>
    </cacheField>
    <cacheField name="[EmployeeAttrition].[MONTH].[MONTH]" caption="MONTH" numFmtId="0" hierarchy="34" level="1">
      <sharedItems containsSemiMixedTypes="0" containsNonDate="0" containsString="0"/>
    </cacheField>
    <cacheField name="[EmployeeResign].[EXITREASON].[EXITREASON]" caption="EXITREASON" numFmtId="0" hierarchy="44" level="1">
      <sharedItems containsSemiMixedTypes="0" containsNonDate="0" containsString="0"/>
    </cacheField>
    <cacheField name="[EmployeeResign].[EXITTYPE].[EXITTYPE]" caption="EXITTYPE" numFmtId="0" hierarchy="43" level="1">
      <sharedItems containsSemiMixedTypes="0" containsNonDate="0" containsString="0"/>
    </cacheField>
    <cacheField name="[EmployeeResign].[DEPARTMENT].[DEPARTMENT]" caption="DEPARTMENT" numFmtId="0" hierarchy="53" level="1">
      <sharedItems containsSemiMixedTypes="0" containsNonDate="0" containsString="0"/>
    </cacheField>
    <cacheField name="[EmployeeResign].[GENDER].[GENDER]" caption="GENDER" numFmtId="0" hierarchy="58" level="1">
      <sharedItems containsSemiMixedTypes="0" containsNonDate="0" containsString="0"/>
    </cacheField>
  </cacheFields>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fieldsUsage count="2">
        <fieldUsage x="-1"/>
        <fieldUsage x="3"/>
      </fieldsUsage>
    </cacheHierarchy>
    <cacheHierarchy uniqueName="[EmployeeAttrition].[YEAR]" caption="YEAR" attribute="1" defaultMemberUniqueName="[EmployeeAttrition].[YEAR].[All]" allUniqueName="[EmployeeAttrition].[YEAR].[All]" dimensionUniqueName="[EmployeeAttrition]" displayFolder="" count="2" memberValueDatatype="130" unbalanced="0">
      <fieldsUsage count="2">
        <fieldUsage x="-1"/>
        <fieldUsage x="2"/>
      </fieldsUsage>
    </cacheHierarchy>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fieldsUsage count="2">
        <fieldUsage x="-1"/>
        <fieldUsage x="5"/>
      </fieldsUsage>
    </cacheHierarchy>
    <cacheHierarchy uniqueName="[EmployeeResign].[EXITREASON]" caption="EXITREASON" attribute="1" defaultMemberUniqueName="[EmployeeResign].[EXITREASON].[All]" allUniqueName="[EmployeeResign].[EXITREASON].[All]" dimensionUniqueName="[EmployeeResign]" displayFolder="" count="2" memberValueDatatype="130" unbalanced="0">
      <fieldsUsage count="2">
        <fieldUsage x="-1"/>
        <fieldUsage x="4"/>
      </fieldsUsage>
    </cacheHierarchy>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fieldsUsage count="2">
        <fieldUsage x="-1"/>
        <fieldUsage x="6"/>
      </fieldsUsage>
    </cacheHierarchy>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1"/>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fieldsUsage count="2">
        <fieldUsage x="-1"/>
        <fieldUsage x="7"/>
      </fieldsUsage>
    </cacheHierarchy>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oneField="1" hidden="1">
      <fieldsUsage count="1">
        <fieldUsage x="0"/>
      </fieldsUsage>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8.566645833336" backgroundQuery="1" createdVersion="8" refreshedVersion="8" minRefreshableVersion="3" recordCount="0" supportSubquery="1" supportAdvancedDrill="1" xr:uid="{283CA923-282F-45C0-96D0-B6FC69601B2B}">
  <cacheSource type="external" connectionId="16"/>
  <cacheFields count="9">
    <cacheField name="[Measures].[Count of EMPLOYEEID 2]" caption="Count of EMPLOYEEID 2" numFmtId="0" hierarchy="78" level="32767"/>
    <cacheField name="[EmployeeResign].[EXITREASON].[EXITREASON]" caption="EXITREASON" numFmtId="0" hierarchy="44" level="1">
      <sharedItems count="6">
        <s v="Involuntary"/>
        <s v=" Career Development"/>
        <s v=" Compensation"/>
        <s v=" Early Retirement"/>
        <s v=" Personal Reason"/>
        <s v=" Worklife Balance"/>
      </sharedItems>
    </cacheField>
    <cacheField name="[EmployeeResign].[EXITTYPE].[EXITTYPE]" caption="EXITTYPE" numFmtId="0" hierarchy="43" level="1">
      <sharedItems count="2">
        <s v="Involuntary"/>
        <s v="Voluntary"/>
      </sharedItems>
    </cacheField>
    <cacheField name="[EmployeeAttrition].[YEAR].[YEAR]" caption="YEAR" numFmtId="0" hierarchy="35" level="1">
      <sharedItems containsSemiMixedTypes="0" containsNonDate="0" containsString="0"/>
    </cacheField>
    <cacheField name="[EmployeeAttrition].[MONTH].[MONTH]" caption="MONTH" numFmtId="0" hierarchy="34" level="1">
      <sharedItems containsSemiMixedTypes="0" containsNonDate="0" containsString="0"/>
    </cacheField>
    <cacheField name="[EmployeeResign].[COMPANYCODE].[COMPANYCODE]" caption="COMPANYCODE" numFmtId="0" hierarchy="56" level="1">
      <sharedItems containsSemiMixedTypes="0" containsNonDate="0" containsString="0"/>
    </cacheField>
    <cacheField name="[EmployeeResign].[DEPARTMENT].[DEPARTMENT]" caption="DEPARTMENT" numFmtId="0" hierarchy="53" level="1">
      <sharedItems containsSemiMixedTypes="0" containsNonDate="0" containsString="0"/>
    </cacheField>
    <cacheField name="[EmployeeResign].[GENDER].[GENDER]" caption="GENDER" numFmtId="0" hierarchy="58" level="1">
      <sharedItems containsSemiMixedTypes="0" containsNonDate="0" containsString="0"/>
    </cacheField>
    <cacheField name="Dummy0" numFmtId="0" hierarchy="86" level="32767">
      <extLst>
        <ext xmlns:x14="http://schemas.microsoft.com/office/spreadsheetml/2009/9/main" uri="{63CAB8AC-B538-458d-9737-405883B0398D}">
          <x14:cacheField ignore="1"/>
        </ext>
      </extLst>
    </cacheField>
  </cacheFields>
  <cacheHierarchies count="87">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fieldsUsage count="2">
        <fieldUsage x="-1"/>
        <fieldUsage x="4"/>
      </fieldsUsage>
    </cacheHierarchy>
    <cacheHierarchy uniqueName="[EmployeeAttrition].[YEAR]" caption="YEAR" attribute="1" defaultMemberUniqueName="[EmployeeAttrition].[YEAR].[All]" allUniqueName="[EmployeeAttrition].[YEAR].[All]" dimensionUniqueName="[EmployeeAttrition]" displayFolder="" count="2" memberValueDatatype="130" unbalanced="0">
      <fieldsUsage count="2">
        <fieldUsage x="-1"/>
        <fieldUsage x="3"/>
      </fieldsUsage>
    </cacheHierarchy>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fieldsUsage count="2">
        <fieldUsage x="-1"/>
        <fieldUsage x="2"/>
      </fieldsUsage>
    </cacheHierarchy>
    <cacheHierarchy uniqueName="[EmployeeResign].[EXITREASON]" caption="EXITREASON" attribute="1" defaultMemberUniqueName="[EmployeeResign].[EXITREASON].[All]" allUniqueName="[EmployeeResign].[EXITREASON].[All]" dimensionUniqueName="[EmployeeResign]" displayFolder="" count="2" memberValueDatatype="130" unbalanced="0">
      <fieldsUsage count="2">
        <fieldUsage x="-1"/>
        <fieldUsage x="1"/>
      </fieldsUsage>
    </cacheHierarchy>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fieldsUsage count="2">
        <fieldUsage x="-1"/>
        <fieldUsage x="6"/>
      </fieldsUsage>
    </cacheHierarchy>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5"/>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fieldsUsage count="2">
        <fieldUsage x="-1"/>
        <fieldUsage x="7"/>
      </fieldsUsage>
    </cacheHierarchy>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oneField="1" hidden="1">
      <fieldsUsage count="1">
        <fieldUsage x="0"/>
      </fieldsUsage>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y uniqueName="Dummy0" caption="EMPLOYEEID" measure="1" count="0">
      <extLst>
        <ext xmlns:x14="http://schemas.microsoft.com/office/spreadsheetml/2009/9/main" uri="{8CF416AD-EC4C-4aba-99F5-12A058AE0983}">
          <x14:cacheHierarchy ignore="1"/>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8.566647569445" backgroundQuery="1" createdVersion="8" refreshedVersion="8" minRefreshableVersion="3" recordCount="0" supportSubquery="1" supportAdvancedDrill="1" xr:uid="{0529D825-445A-479E-846A-7082EE02E9E1}">
  <cacheSource type="external" connectionId="16"/>
  <cacheFields count="9">
    <cacheField name="[Measures].[Count of EMPLOYEEID 2]" caption="Count of EMPLOYEEID 2" numFmtId="0" hierarchy="78" level="32767"/>
    <cacheField name="[EmployeeResign].[JOBCLASSIFICATION].[JOBCLASSIFICATION]" caption="JOBCLASSIFICATION" numFmtId="0" hierarchy="65" level="1">
      <sharedItems count="8">
        <s v="Associate"/>
        <s v="Director"/>
        <s v="Executive"/>
        <s v="Expert"/>
        <s v="Manager"/>
        <s v="Senior Executive"/>
        <s v="Senior specialist"/>
        <s v="Specialist"/>
      </sharedItems>
    </cacheField>
    <cacheField name="[EmployeeAttrition].[YEAR].[YEAR]" caption="YEAR" numFmtId="0" hierarchy="35" level="1">
      <sharedItems containsSemiMixedTypes="0" containsNonDate="0" containsString="0"/>
    </cacheField>
    <cacheField name="[EmployeeAttrition].[MONTH].[MONTH]" caption="MONTH" numFmtId="0" hierarchy="34" level="1">
      <sharedItems containsSemiMixedTypes="0" containsNonDate="0" containsString="0"/>
    </cacheField>
    <cacheField name="[EmployeeResign].[EXITREASON].[EXITREASON]" caption="EXITREASON" numFmtId="0" hierarchy="44" level="1">
      <sharedItems containsSemiMixedTypes="0" containsNonDate="0" containsString="0"/>
    </cacheField>
    <cacheField name="[EmployeeResign].[EXITTYPE].[EXITTYPE]" caption="EXITTYPE" numFmtId="0" hierarchy="43" level="1">
      <sharedItems containsSemiMixedTypes="0" containsNonDate="0" containsString="0"/>
    </cacheField>
    <cacheField name="[EmployeeResign].[COMPANYCODE].[COMPANYCODE]" caption="COMPANYCODE" numFmtId="0" hierarchy="56" level="1">
      <sharedItems containsSemiMixedTypes="0" containsNonDate="0" containsString="0"/>
    </cacheField>
    <cacheField name="[EmployeeResign].[DEPARTMENT].[DEPARTMENT]" caption="DEPARTMENT" numFmtId="0" hierarchy="53" level="1">
      <sharedItems containsSemiMixedTypes="0" containsNonDate="0" containsString="0"/>
    </cacheField>
    <cacheField name="[EmployeeResign].[GENDER].[GENDER]" caption="GENDER" numFmtId="0" hierarchy="58" level="1">
      <sharedItems containsSemiMixedTypes="0" containsNonDate="0" containsString="0"/>
    </cacheField>
  </cacheFields>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fieldsUsage count="2">
        <fieldUsage x="-1"/>
        <fieldUsage x="3"/>
      </fieldsUsage>
    </cacheHierarchy>
    <cacheHierarchy uniqueName="[EmployeeAttrition].[YEAR]" caption="YEAR" attribute="1" defaultMemberUniqueName="[EmployeeAttrition].[YEAR].[All]" allUniqueName="[EmployeeAttrition].[YEAR].[All]" dimensionUniqueName="[EmployeeAttrition]" displayFolder="" count="2" memberValueDatatype="130" unbalanced="0">
      <fieldsUsage count="2">
        <fieldUsage x="-1"/>
        <fieldUsage x="2"/>
      </fieldsUsage>
    </cacheHierarchy>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fieldsUsage count="2">
        <fieldUsage x="-1"/>
        <fieldUsage x="5"/>
      </fieldsUsage>
    </cacheHierarchy>
    <cacheHierarchy uniqueName="[EmployeeResign].[EXITREASON]" caption="EXITREASON" attribute="1" defaultMemberUniqueName="[EmployeeResign].[EXITREASON].[All]" allUniqueName="[EmployeeResign].[EXITREASON].[All]" dimensionUniqueName="[EmployeeResign]" displayFolder="" count="2" memberValueDatatype="130" unbalanced="0">
      <fieldsUsage count="2">
        <fieldUsage x="-1"/>
        <fieldUsage x="4"/>
      </fieldsUsage>
    </cacheHierarchy>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fieldsUsage count="2">
        <fieldUsage x="-1"/>
        <fieldUsage x="7"/>
      </fieldsUsage>
    </cacheHierarchy>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6"/>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fieldsUsage count="2">
        <fieldUsage x="-1"/>
        <fieldUsage x="8"/>
      </fieldsUsage>
    </cacheHierarchy>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2" memberValueDatatype="130" unbalanced="0">
      <fieldsUsage count="2">
        <fieldUsage x="-1"/>
        <fieldUsage x="1"/>
      </fieldsUsage>
    </cacheHierarchy>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oneField="1" hidden="1">
      <fieldsUsage count="1">
        <fieldUsage x="0"/>
      </fieldsUsage>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8.566651157409" backgroundQuery="1" createdVersion="8" refreshedVersion="8" minRefreshableVersion="3" recordCount="0" supportSubquery="1" supportAdvancedDrill="1" xr:uid="{9C39CC2E-794C-468D-B668-74E5FD2C0018}">
  <cacheSource type="external" connectionId="16"/>
  <cacheFields count="10">
    <cacheField name="[EmployeeAttrition].[YEAR].[YEAR]" caption="YEAR" numFmtId="0" hierarchy="35" level="1">
      <sharedItems containsSemiMixedTypes="0" containsNonDate="0" containsString="0"/>
    </cacheField>
    <cacheField name="[EmployeeAttrition].[MONTH].[MONTH]" caption="MONTH" numFmtId="0" hierarchy="34" level="1">
      <sharedItems containsSemiMixedTypes="0" containsNonDate="0" containsString="0"/>
    </cacheField>
    <cacheField name="[EmployeeResign].[EXITTYPE].[EXITTYPE]" caption="EXITTYPE" numFmtId="0" hierarchy="43" level="1">
      <sharedItems containsSemiMixedTypes="0" containsNonDate="0" containsString="0"/>
    </cacheField>
    <cacheField name="[EmployeeResign].[EXITREASON].[EXITREASON]" caption="EXITREASON" numFmtId="0" hierarchy="44" level="1">
      <sharedItems containsSemiMixedTypes="0" containsNonDate="0" containsString="0"/>
    </cacheField>
    <cacheField name="[EmployeeResign].[GENDER].[GENDER]" caption="GENDER" numFmtId="0" hierarchy="58" level="1">
      <sharedItems containsSemiMixedTypes="0" containsNonDate="0" containsString="0"/>
    </cacheField>
    <cacheField name="[EmployeeResign].[DEPARTMENT].[DEPARTMENT]" caption="DEPARTMENT" numFmtId="0" hierarchy="53" level="1">
      <sharedItems containsSemiMixedTypes="0" containsNonDate="0" containsString="0"/>
    </cacheField>
    <cacheField name="[Measures].[Count of EMPLOYEEID 2]" caption="Count of EMPLOYEEID 2" numFmtId="0" hierarchy="78" level="32767"/>
    <cacheField name="[EmployeeResign].[COMPANYCODE].[COMPANYCODE]" caption="COMPANYCODE" numFmtId="0" hierarchy="56" level="1">
      <sharedItems containsSemiMixedTypes="0" containsNonDate="0" containsString="0"/>
    </cacheField>
    <cacheField name="[EmployeeResign].[JOBCLASSIFICATION].[JOBCLASSIFICATION]" caption="JOBCLASSIFICATION" numFmtId="0" hierarchy="65" level="1">
      <sharedItems containsSemiMixedTypes="0" containsNonDate="0" containsString="0"/>
    </cacheField>
    <cacheField name="[EmployeeResign].[DIVISION].[DIVISION]" caption="DIVISION" numFmtId="0" hierarchy="52" level="1">
      <sharedItems containsSemiMixedTypes="0" containsNonDate="0" containsString="0"/>
    </cacheField>
  </cacheFields>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fieldsUsage count="2">
        <fieldUsage x="-1"/>
        <fieldUsage x="1"/>
      </fieldsUsage>
    </cacheHierarchy>
    <cacheHierarchy uniqueName="[EmployeeAttrition].[YEAR]" caption="YEAR" attribute="1" defaultMemberUniqueName="[EmployeeAttrition].[YEAR].[All]" allUniqueName="[EmployeeAttrition].[YEAR].[All]" dimensionUniqueName="[EmployeeAttrition]" displayFolder="" count="2" memberValueDatatype="130" unbalanced="0">
      <fieldsUsage count="2">
        <fieldUsage x="-1"/>
        <fieldUsage x="0"/>
      </fieldsUsage>
    </cacheHierarchy>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fieldsUsage count="2">
        <fieldUsage x="-1"/>
        <fieldUsage x="2"/>
      </fieldsUsage>
    </cacheHierarchy>
    <cacheHierarchy uniqueName="[EmployeeResign].[EXITREASON]" caption="EXITREASON" attribute="1" defaultMemberUniqueName="[EmployeeResign].[EXITREASON].[All]" allUniqueName="[EmployeeResign].[EXITREASON].[All]" dimensionUniqueName="[EmployeeResign]" displayFolder="" count="2" memberValueDatatype="130" unbalanced="0">
      <fieldsUsage count="2">
        <fieldUsage x="-1"/>
        <fieldUsage x="3"/>
      </fieldsUsage>
    </cacheHierarchy>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2" memberValueDatatype="130" unbalanced="0">
      <fieldsUsage count="2">
        <fieldUsage x="-1"/>
        <fieldUsage x="9"/>
      </fieldsUsage>
    </cacheHierarchy>
    <cacheHierarchy uniqueName="[EmployeeResign].[DEPARTMENT]" caption="DEPARTMENT" attribute="1" defaultMemberUniqueName="[EmployeeResign].[DEPARTMENT].[All]" allUniqueName="[EmployeeResign].[DEPARTMENT].[All]" dimensionUniqueName="[EmployeeResign]" displayFolder="" count="2" memberValueDatatype="130" unbalanced="0">
      <fieldsUsage count="2">
        <fieldUsage x="-1"/>
        <fieldUsage x="5"/>
      </fieldsUsage>
    </cacheHierarchy>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7"/>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fieldsUsage count="2">
        <fieldUsage x="-1"/>
        <fieldUsage x="4"/>
      </fieldsUsage>
    </cacheHierarchy>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2" memberValueDatatype="130" unbalanced="0">
      <fieldsUsage count="2">
        <fieldUsage x="-1"/>
        <fieldUsage x="8"/>
      </fieldsUsage>
    </cacheHierarchy>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oneField="1" hidden="1">
      <fieldsUsage count="1">
        <fieldUsage x="6"/>
      </fieldsUsage>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8.566630671296" backgroundQuery="1" createdVersion="3" refreshedVersion="8" minRefreshableVersion="3" recordCount="0" supportSubquery="1" supportAdvancedDrill="1" xr:uid="{36FC3E77-F2B9-4A47-8EBC-FC9023742FCB}">
  <cacheSource type="external" connectionId="16">
    <extLst>
      <ext xmlns:x14="http://schemas.microsoft.com/office/spreadsheetml/2009/9/main" uri="{F057638F-6D5F-4e77-A914-E7F072B9BCA8}">
        <x14:sourceConnection name="ThisWorkbookDataModel"/>
      </ext>
    </extLst>
  </cacheSource>
  <cacheFields count="0"/>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cacheHierarchy uniqueName="[EmployeeAttrition].[YEAR]" caption="YEAR" attribute="1" defaultMemberUniqueName="[EmployeeAttrition].[YEAR].[All]" allUniqueName="[EmployeeAttrition].[YEAR].[All]" dimensionUniqueName="[EmployeeAttrition]" displayFolder="" count="2" memberValueDatatype="130" unbalanced="0"/>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cacheHierarchy uniqueName="[EmployeeResign].[EXITREASON]" caption="EXITREASON" attribute="1" defaultMemberUniqueName="[EmployeeResign].[EXITREASON].[All]" allUniqueName="[EmployeeResign].[EXITREASON].[All]" dimensionUniqueName="[EmployeeResign]" displayFolder="" count="2" memberValueDatatype="130" unbalanced="0"/>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hidden="1">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ies>
  <kpis count="0"/>
  <extLst>
    <ext xmlns:x14="http://schemas.microsoft.com/office/spreadsheetml/2009/9/main" uri="{725AE2AE-9491-48be-B2B4-4EB974FC3084}">
      <x14:pivotCacheDefinition slicerData="1" pivotCacheId="187616279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9">
  <r>
    <s v="E000094"/>
    <x v="0"/>
    <x v="0"/>
    <n v="444"/>
    <x v="0"/>
    <x v="0"/>
    <x v="0"/>
    <d v="2020-01-27T00:00:00"/>
    <x v="0"/>
    <x v="0"/>
    <x v="0"/>
    <x v="0"/>
    <n v="107866"/>
    <x v="0"/>
    <x v="0"/>
    <x v="0"/>
    <x v="0"/>
    <x v="0"/>
    <x v="0"/>
    <s v="Aakash Zuko"/>
    <x v="0"/>
    <x v="0"/>
    <x v="0"/>
    <n v="1968"/>
    <x v="0"/>
    <x v="0"/>
    <s v="Account Executive"/>
    <x v="0"/>
    <n v="57"/>
    <x v="0"/>
    <x v="0"/>
    <x v="0"/>
    <x v="0"/>
  </r>
  <r>
    <s v="E006070"/>
    <x v="0"/>
    <x v="1"/>
    <n v="444"/>
    <x v="0"/>
    <x v="0"/>
    <x v="0"/>
    <d v="2019-09-20T00:00:00"/>
    <x v="0"/>
    <x v="0"/>
    <x v="0"/>
    <x v="0"/>
    <n v="111066"/>
    <x v="0"/>
    <x v="0"/>
    <x v="1"/>
    <x v="1"/>
    <x v="0"/>
    <x v="1"/>
    <s v="Adrian Ren"/>
    <x v="0"/>
    <x v="0"/>
    <x v="0"/>
    <n v="1987"/>
    <x v="1"/>
    <x v="0"/>
    <s v="Account Executive"/>
    <x v="0"/>
    <n v="38"/>
    <x v="1"/>
    <x v="0"/>
    <x v="1"/>
    <x v="1"/>
  </r>
  <r>
    <s v="E003139"/>
    <x v="0"/>
    <x v="1"/>
    <n v="444"/>
    <x v="0"/>
    <x v="1"/>
    <x v="0"/>
    <d v="2019-10-11T00:00:00"/>
    <x v="0"/>
    <x v="0"/>
    <x v="0"/>
    <x v="0"/>
    <n v="31528"/>
    <x v="0"/>
    <x v="0"/>
    <x v="1"/>
    <x v="1"/>
    <x v="0"/>
    <x v="2"/>
    <s v="Adhiran Streight"/>
    <x v="1"/>
    <x v="1"/>
    <x v="1"/>
    <n v="1983"/>
    <x v="2"/>
    <x v="1"/>
    <s v="Account Executive"/>
    <x v="0"/>
    <n v="42"/>
    <x v="1"/>
    <x v="1"/>
    <x v="1"/>
    <x v="1"/>
  </r>
  <r>
    <s v="E000928"/>
    <x v="1"/>
    <x v="2"/>
    <n v="444"/>
    <x v="0"/>
    <x v="2"/>
    <x v="0"/>
    <d v="2019-11-26T00:00:00"/>
    <x v="0"/>
    <x v="0"/>
    <x v="0"/>
    <x v="0"/>
    <n v="54777"/>
    <x v="0"/>
    <x v="1"/>
    <x v="2"/>
    <x v="2"/>
    <x v="0"/>
    <x v="1"/>
    <s v="Abassin Wu"/>
    <x v="0"/>
    <x v="0"/>
    <x v="2"/>
    <n v="1970"/>
    <x v="1"/>
    <x v="2"/>
    <s v="Account Executive"/>
    <x v="0"/>
    <n v="55"/>
    <x v="0"/>
    <x v="2"/>
    <x v="1"/>
    <x v="1"/>
  </r>
  <r>
    <s v="E010127"/>
    <x v="0"/>
    <x v="3"/>
    <n v="444"/>
    <x v="0"/>
    <x v="0"/>
    <x v="0"/>
    <d v="2019-09-26T00:00:00"/>
    <x v="0"/>
    <x v="0"/>
    <x v="0"/>
    <x v="0"/>
    <n v="43322"/>
    <x v="0"/>
    <x v="0"/>
    <x v="3"/>
    <x v="1"/>
    <x v="0"/>
    <x v="1"/>
    <s v="Albert Mak"/>
    <x v="1"/>
    <x v="0"/>
    <x v="0"/>
    <n v="1986"/>
    <x v="3"/>
    <x v="0"/>
    <s v="Account Executive"/>
    <x v="0"/>
    <n v="39"/>
    <x v="1"/>
    <x v="1"/>
    <x v="1"/>
    <x v="1"/>
  </r>
  <r>
    <s v="E014311"/>
    <x v="1"/>
    <x v="4"/>
    <n v="444"/>
    <x v="0"/>
    <x v="2"/>
    <x v="0"/>
    <d v="2019-12-15T00:00:00"/>
    <x v="0"/>
    <x v="0"/>
    <x v="0"/>
    <x v="0"/>
    <n v="42538"/>
    <x v="0"/>
    <x v="1"/>
    <x v="4"/>
    <x v="2"/>
    <x v="0"/>
    <x v="1"/>
    <s v="Alex Imani"/>
    <x v="1"/>
    <x v="1"/>
    <x v="1"/>
    <n v="1989"/>
    <x v="4"/>
    <x v="2"/>
    <s v="Account Executive"/>
    <x v="0"/>
    <n v="36"/>
    <x v="1"/>
    <x v="1"/>
    <x v="1"/>
    <x v="1"/>
  </r>
  <r>
    <s v="E032510"/>
    <x v="0"/>
    <x v="4"/>
    <n v="444"/>
    <x v="0"/>
    <x v="0"/>
    <x v="0"/>
    <d v="2018-01-03T00:00:00"/>
    <x v="0"/>
    <x v="0"/>
    <x v="0"/>
    <x v="0"/>
    <n v="70647"/>
    <x v="0"/>
    <x v="0"/>
    <x v="4"/>
    <x v="1"/>
    <x v="0"/>
    <x v="1"/>
    <s v="Anthony Labouze"/>
    <x v="1"/>
    <x v="0"/>
    <x v="0"/>
    <n v="1988"/>
    <x v="2"/>
    <x v="0"/>
    <s v="Account Executive"/>
    <x v="0"/>
    <n v="37"/>
    <x v="1"/>
    <x v="2"/>
    <x v="2"/>
    <x v="1"/>
  </r>
  <r>
    <s v="E034854"/>
    <x v="2"/>
    <x v="4"/>
    <n v="444"/>
    <x v="0"/>
    <x v="3"/>
    <x v="0"/>
    <d v="2018-01-03T00:00:00"/>
    <x v="0"/>
    <x v="0"/>
    <x v="0"/>
    <x v="0"/>
    <n v="71554"/>
    <x v="0"/>
    <x v="2"/>
    <x v="4"/>
    <x v="2"/>
    <x v="0"/>
    <x v="1"/>
    <s v="Ariel Ho"/>
    <x v="1"/>
    <x v="0"/>
    <x v="2"/>
    <n v="1971"/>
    <x v="2"/>
    <x v="3"/>
    <s v="Account Executive"/>
    <x v="0"/>
    <n v="54"/>
    <x v="0"/>
    <x v="2"/>
    <x v="2"/>
    <x v="1"/>
  </r>
  <r>
    <s v="E000392"/>
    <x v="0"/>
    <x v="0"/>
    <n v="445"/>
    <x v="1"/>
    <x v="0"/>
    <x v="0"/>
    <d v="2019-12-05T00:00:00"/>
    <x v="0"/>
    <x v="0"/>
    <x v="0"/>
    <x v="0"/>
    <n v="81716"/>
    <x v="0"/>
    <x v="0"/>
    <x v="0"/>
    <x v="1"/>
    <x v="0"/>
    <x v="2"/>
    <s v="Aaron Yoo"/>
    <x v="0"/>
    <x v="0"/>
    <x v="2"/>
    <n v="1962"/>
    <x v="0"/>
    <x v="0"/>
    <s v="Senior Account Executive"/>
    <x v="1"/>
    <n v="63"/>
    <x v="0"/>
    <x v="2"/>
    <x v="1"/>
    <x v="1"/>
  </r>
  <r>
    <s v="E005935"/>
    <x v="0"/>
    <x v="1"/>
    <n v="445"/>
    <x v="1"/>
    <x v="0"/>
    <x v="0"/>
    <d v="2019-08-02T00:00:00"/>
    <x v="0"/>
    <x v="0"/>
    <x v="0"/>
    <x v="0"/>
    <n v="266579"/>
    <x v="0"/>
    <x v="0"/>
    <x v="1"/>
    <x v="0"/>
    <x v="0"/>
    <x v="0"/>
    <s v="Adrian Roy"/>
    <x v="1"/>
    <x v="0"/>
    <x v="0"/>
    <n v="1978"/>
    <x v="1"/>
    <x v="0"/>
    <s v="Senior Account Executive"/>
    <x v="1"/>
    <n v="47"/>
    <x v="0"/>
    <x v="3"/>
    <x v="1"/>
    <x v="1"/>
  </r>
  <r>
    <s v="E001516"/>
    <x v="3"/>
    <x v="2"/>
    <n v="445"/>
    <x v="1"/>
    <x v="4"/>
    <x v="0"/>
    <d v="2017-01-03T00:00:00"/>
    <x v="0"/>
    <x v="0"/>
    <x v="0"/>
    <x v="0"/>
    <n v="93234"/>
    <x v="0"/>
    <x v="3"/>
    <x v="2"/>
    <x v="2"/>
    <x v="0"/>
    <x v="1"/>
    <s v="Abdellatif Wilson"/>
    <x v="0"/>
    <x v="0"/>
    <x v="2"/>
    <n v="1970"/>
    <x v="5"/>
    <x v="4"/>
    <s v="Senior Account Executive"/>
    <x v="1"/>
    <n v="55"/>
    <x v="0"/>
    <x v="2"/>
    <x v="3"/>
    <x v="1"/>
  </r>
  <r>
    <s v="E009099"/>
    <x v="3"/>
    <x v="1"/>
    <n v="445"/>
    <x v="1"/>
    <x v="4"/>
    <x v="0"/>
    <d v="2019-04-19T00:00:00"/>
    <x v="0"/>
    <x v="0"/>
    <x v="0"/>
    <x v="0"/>
    <n v="283613"/>
    <x v="0"/>
    <x v="3"/>
    <x v="1"/>
    <x v="3"/>
    <x v="0"/>
    <x v="0"/>
    <s v="Aidan Narayan"/>
    <x v="0"/>
    <x v="0"/>
    <x v="2"/>
    <n v="1974"/>
    <x v="0"/>
    <x v="4"/>
    <s v="Senior Account Executive"/>
    <x v="1"/>
    <n v="51"/>
    <x v="0"/>
    <x v="3"/>
    <x v="1"/>
    <x v="1"/>
  </r>
  <r>
    <s v="E010260"/>
    <x v="0"/>
    <x v="3"/>
    <n v="445"/>
    <x v="1"/>
    <x v="0"/>
    <x v="0"/>
    <d v="2019-06-27T00:00:00"/>
    <x v="0"/>
    <x v="0"/>
    <x v="0"/>
    <x v="0"/>
    <n v="52243"/>
    <x v="0"/>
    <x v="0"/>
    <x v="3"/>
    <x v="2"/>
    <x v="0"/>
    <x v="1"/>
    <s v="Albert Longia"/>
    <x v="0"/>
    <x v="0"/>
    <x v="2"/>
    <n v="1987"/>
    <x v="2"/>
    <x v="0"/>
    <s v="Senior Account Executive"/>
    <x v="1"/>
    <n v="38"/>
    <x v="1"/>
    <x v="2"/>
    <x v="1"/>
    <x v="1"/>
  </r>
  <r>
    <s v="E011786"/>
    <x v="0"/>
    <x v="3"/>
    <n v="445"/>
    <x v="1"/>
    <x v="0"/>
    <x v="0"/>
    <d v="2019-09-04T00:00:00"/>
    <x v="0"/>
    <x v="0"/>
    <x v="0"/>
    <x v="0"/>
    <n v="21054"/>
    <x v="0"/>
    <x v="0"/>
    <x v="3"/>
    <x v="4"/>
    <x v="0"/>
    <x v="1"/>
    <s v="Alex Lam"/>
    <x v="0"/>
    <x v="0"/>
    <x v="2"/>
    <n v="1975"/>
    <x v="4"/>
    <x v="0"/>
    <s v="Senior Account Executive"/>
    <x v="1"/>
    <n v="50"/>
    <x v="0"/>
    <x v="1"/>
    <x v="1"/>
    <x v="1"/>
  </r>
  <r>
    <s v="E019006"/>
    <x v="1"/>
    <x v="4"/>
    <n v="445"/>
    <x v="1"/>
    <x v="2"/>
    <x v="0"/>
    <d v="2019-04-19T00:00:00"/>
    <x v="0"/>
    <x v="0"/>
    <x v="0"/>
    <x v="0"/>
    <n v="58462"/>
    <x v="0"/>
    <x v="1"/>
    <x v="4"/>
    <x v="2"/>
    <x v="0"/>
    <x v="2"/>
    <s v="Alfred Christ"/>
    <x v="0"/>
    <x v="0"/>
    <x v="3"/>
    <n v="1989"/>
    <x v="4"/>
    <x v="2"/>
    <s v="Senior Account Executive"/>
    <x v="1"/>
    <n v="36"/>
    <x v="1"/>
    <x v="2"/>
    <x v="1"/>
    <x v="1"/>
  </r>
  <r>
    <s v="E019441"/>
    <x v="0"/>
    <x v="4"/>
    <n v="445"/>
    <x v="1"/>
    <x v="0"/>
    <x v="0"/>
    <d v="2019-08-31T00:00:00"/>
    <x v="0"/>
    <x v="0"/>
    <x v="0"/>
    <x v="0"/>
    <n v="58475"/>
    <x v="0"/>
    <x v="0"/>
    <x v="4"/>
    <x v="1"/>
    <x v="0"/>
    <x v="1"/>
    <s v="Ali Chapman"/>
    <x v="1"/>
    <x v="0"/>
    <x v="2"/>
    <n v="1974"/>
    <x v="2"/>
    <x v="0"/>
    <s v="Senior Account Executive"/>
    <x v="1"/>
    <n v="51"/>
    <x v="0"/>
    <x v="2"/>
    <x v="1"/>
    <x v="1"/>
  </r>
  <r>
    <s v="E299668"/>
    <x v="0"/>
    <x v="4"/>
    <n v="445"/>
    <x v="1"/>
    <x v="0"/>
    <x v="0"/>
    <d v="2014-01-03T00:00:00"/>
    <x v="0"/>
    <x v="0"/>
    <x v="0"/>
    <x v="0"/>
    <n v="65459"/>
    <x v="0"/>
    <x v="0"/>
    <x v="4"/>
    <x v="1"/>
    <x v="0"/>
    <x v="1"/>
    <s v="Peter Fessler"/>
    <x v="1"/>
    <x v="0"/>
    <x v="4"/>
    <n v="1984"/>
    <x v="0"/>
    <x v="0"/>
    <s v="Senior Account Executive"/>
    <x v="1"/>
    <n v="41"/>
    <x v="1"/>
    <x v="2"/>
    <x v="4"/>
    <x v="2"/>
  </r>
  <r>
    <s v="E001085"/>
    <x v="0"/>
    <x v="2"/>
    <n v="452"/>
    <x v="2"/>
    <x v="0"/>
    <x v="0"/>
    <d v="2019-12-02T00:00:00"/>
    <x v="0"/>
    <x v="0"/>
    <x v="0"/>
    <x v="0"/>
    <n v="112650"/>
    <x v="0"/>
    <x v="0"/>
    <x v="2"/>
    <x v="0"/>
    <x v="0"/>
    <x v="0"/>
    <s v="Abdellatif Wong"/>
    <x v="0"/>
    <x v="0"/>
    <x v="0"/>
    <n v="1964"/>
    <x v="0"/>
    <x v="0"/>
    <s v="Manufacturing Technician"/>
    <x v="2"/>
    <n v="61"/>
    <x v="0"/>
    <x v="0"/>
    <x v="1"/>
    <x v="1"/>
  </r>
  <r>
    <s v="E008043"/>
    <x v="2"/>
    <x v="1"/>
    <n v="452"/>
    <x v="2"/>
    <x v="5"/>
    <x v="0"/>
    <d v="2019-07-14T00:00:00"/>
    <x v="0"/>
    <x v="0"/>
    <x v="0"/>
    <x v="0"/>
    <n v="94010"/>
    <x v="0"/>
    <x v="2"/>
    <x v="1"/>
    <x v="0"/>
    <x v="0"/>
    <x v="0"/>
    <s v="Afra Pang"/>
    <x v="1"/>
    <x v="0"/>
    <x v="0"/>
    <n v="1990"/>
    <x v="2"/>
    <x v="5"/>
    <s v="Manufacturing Technician"/>
    <x v="2"/>
    <n v="35"/>
    <x v="1"/>
    <x v="2"/>
    <x v="1"/>
    <x v="1"/>
  </r>
  <r>
    <s v="E009897"/>
    <x v="3"/>
    <x v="3"/>
    <n v="452"/>
    <x v="2"/>
    <x v="4"/>
    <x v="0"/>
    <d v="2019-08-28T00:00:00"/>
    <x v="0"/>
    <x v="0"/>
    <x v="0"/>
    <x v="0"/>
    <n v="26368"/>
    <x v="0"/>
    <x v="3"/>
    <x v="3"/>
    <x v="5"/>
    <x v="0"/>
    <x v="0"/>
    <s v="Akshay McAlpine"/>
    <x v="0"/>
    <x v="0"/>
    <x v="2"/>
    <n v="1987"/>
    <x v="5"/>
    <x v="4"/>
    <s v="Manufacturing Technician"/>
    <x v="2"/>
    <n v="38"/>
    <x v="1"/>
    <x v="1"/>
    <x v="1"/>
    <x v="1"/>
  </r>
  <r>
    <s v="E011803"/>
    <x v="3"/>
    <x v="3"/>
    <n v="452"/>
    <x v="2"/>
    <x v="4"/>
    <x v="0"/>
    <d v="2019-11-02T00:00:00"/>
    <x v="0"/>
    <x v="0"/>
    <x v="0"/>
    <x v="0"/>
    <n v="48295"/>
    <x v="0"/>
    <x v="3"/>
    <x v="3"/>
    <x v="1"/>
    <x v="0"/>
    <x v="2"/>
    <s v="Alex Kwiatkowski"/>
    <x v="0"/>
    <x v="1"/>
    <x v="1"/>
    <n v="1988"/>
    <x v="5"/>
    <x v="4"/>
    <s v="Manufacturing Technician"/>
    <x v="2"/>
    <n v="37"/>
    <x v="1"/>
    <x v="1"/>
    <x v="1"/>
    <x v="1"/>
  </r>
  <r>
    <s v="E015570"/>
    <x v="3"/>
    <x v="4"/>
    <n v="452"/>
    <x v="2"/>
    <x v="4"/>
    <x v="0"/>
    <d v="2019-11-30T00:00:00"/>
    <x v="0"/>
    <x v="0"/>
    <x v="0"/>
    <x v="0"/>
    <n v="39050"/>
    <x v="0"/>
    <x v="3"/>
    <x v="4"/>
    <x v="2"/>
    <x v="0"/>
    <x v="1"/>
    <s v="Alexander Haupt"/>
    <x v="0"/>
    <x v="0"/>
    <x v="2"/>
    <n v="1999"/>
    <x v="5"/>
    <x v="4"/>
    <s v="Manufacturing Technician"/>
    <x v="2"/>
    <n v="26"/>
    <x v="2"/>
    <x v="1"/>
    <x v="1"/>
    <x v="1"/>
  </r>
  <r>
    <s v="E017429"/>
    <x v="3"/>
    <x v="4"/>
    <n v="452"/>
    <x v="2"/>
    <x v="4"/>
    <x v="0"/>
    <d v="2019-12-22T00:00:00"/>
    <x v="0"/>
    <x v="0"/>
    <x v="0"/>
    <x v="0"/>
    <n v="18539"/>
    <x v="0"/>
    <x v="3"/>
    <x v="4"/>
    <x v="2"/>
    <x v="0"/>
    <x v="1"/>
    <s v="Alexandre Ekeland"/>
    <x v="0"/>
    <x v="0"/>
    <x v="1"/>
    <n v="1991"/>
    <x v="0"/>
    <x v="4"/>
    <s v="Manufacturing Technician"/>
    <x v="2"/>
    <n v="34"/>
    <x v="1"/>
    <x v="1"/>
    <x v="1"/>
    <x v="1"/>
  </r>
  <r>
    <s v="E017643"/>
    <x v="3"/>
    <x v="4"/>
    <n v="452"/>
    <x v="2"/>
    <x v="4"/>
    <x v="0"/>
    <d v="2019-11-13T00:00:00"/>
    <x v="0"/>
    <x v="0"/>
    <x v="0"/>
    <x v="0"/>
    <n v="19665"/>
    <x v="0"/>
    <x v="3"/>
    <x v="4"/>
    <x v="0"/>
    <x v="0"/>
    <x v="0"/>
    <s v="Alexei Djaya"/>
    <x v="1"/>
    <x v="0"/>
    <x v="0"/>
    <n v="2002"/>
    <x v="6"/>
    <x v="4"/>
    <s v="Manufacturing Technician"/>
    <x v="2"/>
    <n v="23"/>
    <x v="3"/>
    <x v="1"/>
    <x v="1"/>
    <x v="1"/>
  </r>
  <r>
    <s v="E025067"/>
    <x v="0"/>
    <x v="4"/>
    <n v="452"/>
    <x v="2"/>
    <x v="0"/>
    <x v="0"/>
    <d v="2019-11-03T00:00:00"/>
    <x v="0"/>
    <x v="0"/>
    <x v="0"/>
    <x v="0"/>
    <n v="17479"/>
    <x v="0"/>
    <x v="0"/>
    <x v="4"/>
    <x v="1"/>
    <x v="0"/>
    <x v="1"/>
    <s v="Andreas Tailor"/>
    <x v="1"/>
    <x v="0"/>
    <x v="5"/>
    <n v="2002"/>
    <x v="6"/>
    <x v="0"/>
    <s v="Manufacturing Technician"/>
    <x v="2"/>
    <n v="23"/>
    <x v="3"/>
    <x v="1"/>
    <x v="1"/>
    <x v="1"/>
  </r>
  <r>
    <s v="E031110"/>
    <x v="0"/>
    <x v="4"/>
    <n v="452"/>
    <x v="2"/>
    <x v="0"/>
    <x v="0"/>
    <d v="2019-11-18T00:00:00"/>
    <x v="0"/>
    <x v="0"/>
    <x v="0"/>
    <x v="0"/>
    <n v="36317"/>
    <x v="0"/>
    <x v="0"/>
    <x v="4"/>
    <x v="3"/>
    <x v="0"/>
    <x v="0"/>
    <s v="Anna Maalerud"/>
    <x v="1"/>
    <x v="0"/>
    <x v="3"/>
    <n v="1971"/>
    <x v="2"/>
    <x v="0"/>
    <s v="Manufacturing Technician"/>
    <x v="2"/>
    <n v="54"/>
    <x v="0"/>
    <x v="1"/>
    <x v="1"/>
    <x v="1"/>
  </r>
  <r>
    <s v="E032226"/>
    <x v="0"/>
    <x v="4"/>
    <n v="452"/>
    <x v="2"/>
    <x v="0"/>
    <x v="0"/>
    <d v="2018-01-03T00:00:00"/>
    <x v="0"/>
    <x v="0"/>
    <x v="0"/>
    <x v="0"/>
    <n v="41138"/>
    <x v="0"/>
    <x v="0"/>
    <x v="4"/>
    <x v="2"/>
    <x v="0"/>
    <x v="0"/>
    <s v="Anthony Leclercq"/>
    <x v="1"/>
    <x v="1"/>
    <x v="0"/>
    <n v="1968"/>
    <x v="2"/>
    <x v="0"/>
    <s v="Manufacturing Technician"/>
    <x v="2"/>
    <n v="57"/>
    <x v="0"/>
    <x v="1"/>
    <x v="2"/>
    <x v="1"/>
  </r>
  <r>
    <s v="E032265"/>
    <x v="0"/>
    <x v="4"/>
    <n v="452"/>
    <x v="2"/>
    <x v="0"/>
    <x v="0"/>
    <d v="2018-01-03T00:00:00"/>
    <x v="0"/>
    <x v="0"/>
    <x v="0"/>
    <x v="0"/>
    <n v="46212"/>
    <x v="0"/>
    <x v="0"/>
    <x v="4"/>
    <x v="2"/>
    <x v="0"/>
    <x v="1"/>
    <s v="Anthony Lam"/>
    <x v="1"/>
    <x v="1"/>
    <x v="2"/>
    <n v="2002"/>
    <x v="2"/>
    <x v="0"/>
    <s v="Manufacturing Technician"/>
    <x v="2"/>
    <n v="23"/>
    <x v="3"/>
    <x v="1"/>
    <x v="2"/>
    <x v="1"/>
  </r>
  <r>
    <s v="E034304"/>
    <x v="0"/>
    <x v="4"/>
    <n v="452"/>
    <x v="2"/>
    <x v="0"/>
    <x v="0"/>
    <d v="2018-01-03T00:00:00"/>
    <x v="0"/>
    <x v="0"/>
    <x v="0"/>
    <x v="0"/>
    <n v="107534"/>
    <x v="0"/>
    <x v="0"/>
    <x v="4"/>
    <x v="1"/>
    <x v="0"/>
    <x v="2"/>
    <s v="April Jin"/>
    <x v="1"/>
    <x v="0"/>
    <x v="2"/>
    <n v="1989"/>
    <x v="2"/>
    <x v="0"/>
    <s v="Manufacturing Technician"/>
    <x v="2"/>
    <n v="36"/>
    <x v="1"/>
    <x v="0"/>
    <x v="2"/>
    <x v="1"/>
  </r>
  <r>
    <s v="E035925"/>
    <x v="0"/>
    <x v="4"/>
    <n v="452"/>
    <x v="2"/>
    <x v="0"/>
    <x v="0"/>
    <d v="2018-01-03T00:00:00"/>
    <x v="0"/>
    <x v="0"/>
    <x v="0"/>
    <x v="0"/>
    <n v="246564"/>
    <x v="0"/>
    <x v="0"/>
    <x v="4"/>
    <x v="6"/>
    <x v="0"/>
    <x v="1"/>
    <s v="Ashok Gong"/>
    <x v="1"/>
    <x v="1"/>
    <x v="2"/>
    <n v="1986"/>
    <x v="1"/>
    <x v="0"/>
    <s v="Manufacturing Technician"/>
    <x v="2"/>
    <n v="39"/>
    <x v="1"/>
    <x v="3"/>
    <x v="2"/>
    <x v="1"/>
  </r>
  <r>
    <s v="E014919"/>
    <x v="1"/>
    <x v="4"/>
    <n v="251"/>
    <x v="3"/>
    <x v="2"/>
    <x v="0"/>
    <d v="2019-07-17T00:00:00"/>
    <x v="0"/>
    <x v="0"/>
    <x v="0"/>
    <x v="0"/>
    <n v="44110"/>
    <x v="0"/>
    <x v="1"/>
    <x v="4"/>
    <x v="1"/>
    <x v="0"/>
    <x v="2"/>
    <s v="Alex Hsu"/>
    <x v="1"/>
    <x v="0"/>
    <x v="1"/>
    <n v="1987"/>
    <x v="4"/>
    <x v="2"/>
    <s v="Buyer"/>
    <x v="3"/>
    <n v="38"/>
    <x v="1"/>
    <x v="1"/>
    <x v="1"/>
    <x v="1"/>
  </r>
  <r>
    <s v="E000707"/>
    <x v="0"/>
    <x v="2"/>
    <n v="442"/>
    <x v="4"/>
    <x v="0"/>
    <x v="0"/>
    <d v="2019-09-26T00:00:00"/>
    <x v="0"/>
    <x v="0"/>
    <x v="0"/>
    <x v="0"/>
    <n v="266525"/>
    <x v="0"/>
    <x v="0"/>
    <x v="2"/>
    <x v="2"/>
    <x v="0"/>
    <x v="0"/>
    <s v="Aaron Yau"/>
    <x v="1"/>
    <x v="0"/>
    <x v="0"/>
    <n v="1967"/>
    <x v="4"/>
    <x v="0"/>
    <s v="Sales Support Specialist"/>
    <x v="4"/>
    <n v="58"/>
    <x v="0"/>
    <x v="3"/>
    <x v="1"/>
    <x v="1"/>
  </r>
  <r>
    <s v="E003114"/>
    <x v="0"/>
    <x v="5"/>
    <n v="442"/>
    <x v="4"/>
    <x v="0"/>
    <x v="0"/>
    <d v="2019-11-26T00:00:00"/>
    <x v="0"/>
    <x v="0"/>
    <x v="0"/>
    <x v="0"/>
    <n v="80084"/>
    <x v="0"/>
    <x v="0"/>
    <x v="5"/>
    <x v="2"/>
    <x v="0"/>
    <x v="2"/>
    <s v="Adam Swan"/>
    <x v="1"/>
    <x v="0"/>
    <x v="2"/>
    <n v="1964"/>
    <x v="2"/>
    <x v="0"/>
    <s v="Sales Support Specialist"/>
    <x v="4"/>
    <n v="61"/>
    <x v="0"/>
    <x v="2"/>
    <x v="1"/>
    <x v="1"/>
  </r>
  <r>
    <s v="E013049"/>
    <x v="0"/>
    <x v="4"/>
    <n v="442"/>
    <x v="4"/>
    <x v="0"/>
    <x v="0"/>
    <d v="2019-11-03T00:00:00"/>
    <x v="0"/>
    <x v="0"/>
    <x v="0"/>
    <x v="0"/>
    <n v="82423"/>
    <x v="0"/>
    <x v="0"/>
    <x v="4"/>
    <x v="2"/>
    <x v="0"/>
    <x v="1"/>
    <s v="Alex Kahana"/>
    <x v="1"/>
    <x v="0"/>
    <x v="2"/>
    <n v="1999"/>
    <x v="1"/>
    <x v="0"/>
    <s v="Sales Support Specialist"/>
    <x v="4"/>
    <n v="26"/>
    <x v="2"/>
    <x v="2"/>
    <x v="1"/>
    <x v="1"/>
  </r>
  <r>
    <s v="E016647"/>
    <x v="3"/>
    <x v="4"/>
    <n v="442"/>
    <x v="4"/>
    <x v="4"/>
    <x v="0"/>
    <d v="2019-11-23T00:00:00"/>
    <x v="0"/>
    <x v="0"/>
    <x v="0"/>
    <x v="0"/>
    <n v="25502"/>
    <x v="0"/>
    <x v="3"/>
    <x v="4"/>
    <x v="2"/>
    <x v="0"/>
    <x v="1"/>
    <s v="Alexandra Govindarasu"/>
    <x v="1"/>
    <x v="0"/>
    <x v="1"/>
    <n v="1999"/>
    <x v="0"/>
    <x v="4"/>
    <s v="Sales Support Specialist"/>
    <x v="4"/>
    <n v="26"/>
    <x v="2"/>
    <x v="1"/>
    <x v="1"/>
    <x v="1"/>
  </r>
  <r>
    <s v="E016945"/>
    <x v="0"/>
    <x v="4"/>
    <n v="442"/>
    <x v="4"/>
    <x v="0"/>
    <x v="0"/>
    <d v="2019-07-24T00:00:00"/>
    <x v="0"/>
    <x v="0"/>
    <x v="0"/>
    <x v="0"/>
    <n v="37609"/>
    <x v="0"/>
    <x v="0"/>
    <x v="4"/>
    <x v="2"/>
    <x v="0"/>
    <x v="1"/>
    <s v="Alexandre Fung"/>
    <x v="1"/>
    <x v="0"/>
    <x v="0"/>
    <n v="1971"/>
    <x v="4"/>
    <x v="0"/>
    <s v="Sales Support Specialist"/>
    <x v="4"/>
    <n v="54"/>
    <x v="0"/>
    <x v="1"/>
    <x v="1"/>
    <x v="1"/>
  </r>
  <r>
    <s v="E019248"/>
    <x v="0"/>
    <x v="4"/>
    <n v="442"/>
    <x v="4"/>
    <x v="0"/>
    <x v="0"/>
    <d v="2019-10-03T00:00:00"/>
    <x v="0"/>
    <x v="0"/>
    <x v="0"/>
    <x v="0"/>
    <n v="55353"/>
    <x v="0"/>
    <x v="0"/>
    <x v="4"/>
    <x v="2"/>
    <x v="0"/>
    <x v="1"/>
    <s v="Ali Chen"/>
    <x v="0"/>
    <x v="1"/>
    <x v="2"/>
    <n v="1967"/>
    <x v="2"/>
    <x v="0"/>
    <s v="Sales Support Specialist"/>
    <x v="4"/>
    <n v="58"/>
    <x v="0"/>
    <x v="2"/>
    <x v="1"/>
    <x v="1"/>
  </r>
  <r>
    <s v="E032136"/>
    <x v="3"/>
    <x v="4"/>
    <n v="442"/>
    <x v="4"/>
    <x v="4"/>
    <x v="0"/>
    <d v="2018-01-03T00:00:00"/>
    <x v="0"/>
    <x v="0"/>
    <x v="0"/>
    <x v="0"/>
    <n v="27688"/>
    <x v="0"/>
    <x v="3"/>
    <x v="4"/>
    <x v="1"/>
    <x v="0"/>
    <x v="1"/>
    <s v="Anne Li"/>
    <x v="1"/>
    <x v="0"/>
    <x v="0"/>
    <n v="1972"/>
    <x v="6"/>
    <x v="4"/>
    <s v="Sales Support Specialist"/>
    <x v="4"/>
    <n v="53"/>
    <x v="0"/>
    <x v="1"/>
    <x v="2"/>
    <x v="1"/>
  </r>
  <r>
    <s v="E002358"/>
    <x v="0"/>
    <x v="5"/>
    <n v="261"/>
    <x v="3"/>
    <x v="0"/>
    <x v="0"/>
    <d v="2019-09-05T00:00:00"/>
    <x v="0"/>
    <x v="0"/>
    <x v="0"/>
    <x v="0"/>
    <n v="92196"/>
    <x v="0"/>
    <x v="0"/>
    <x v="5"/>
    <x v="7"/>
    <x v="0"/>
    <x v="2"/>
    <s v="Adam Tran"/>
    <x v="1"/>
    <x v="0"/>
    <x v="4"/>
    <n v="1978"/>
    <x v="2"/>
    <x v="0"/>
    <s v="Designer"/>
    <x v="3"/>
    <n v="47"/>
    <x v="0"/>
    <x v="2"/>
    <x v="1"/>
    <x v="1"/>
  </r>
  <r>
    <s v="E017149"/>
    <x v="2"/>
    <x v="4"/>
    <n v="261"/>
    <x v="3"/>
    <x v="6"/>
    <x v="0"/>
    <d v="2019-09-25T00:00:00"/>
    <x v="0"/>
    <x v="0"/>
    <x v="0"/>
    <x v="0"/>
    <n v="38405"/>
    <x v="0"/>
    <x v="2"/>
    <x v="4"/>
    <x v="7"/>
    <x v="0"/>
    <x v="0"/>
    <s v="Alexandre Fetzer"/>
    <x v="1"/>
    <x v="0"/>
    <x v="2"/>
    <n v="1998"/>
    <x v="2"/>
    <x v="6"/>
    <s v="Designer"/>
    <x v="3"/>
    <n v="27"/>
    <x v="2"/>
    <x v="1"/>
    <x v="1"/>
    <x v="1"/>
  </r>
  <r>
    <s v="E020599"/>
    <x v="3"/>
    <x v="4"/>
    <n v="261"/>
    <x v="3"/>
    <x v="4"/>
    <x v="0"/>
    <d v="2021-01-05T00:00:00"/>
    <x v="0"/>
    <x v="0"/>
    <x v="0"/>
    <x v="0"/>
    <n v="55632"/>
    <x v="0"/>
    <x v="3"/>
    <x v="4"/>
    <x v="1"/>
    <x v="0"/>
    <x v="1"/>
    <s v="Amir Anugu"/>
    <x v="1"/>
    <x v="0"/>
    <x v="0"/>
    <n v="1978"/>
    <x v="0"/>
    <x v="4"/>
    <s v="Designer"/>
    <x v="3"/>
    <n v="47"/>
    <x v="0"/>
    <x v="2"/>
    <x v="5"/>
    <x v="0"/>
  </r>
  <r>
    <s v="E000849"/>
    <x v="0"/>
    <x v="2"/>
    <n v="443"/>
    <x v="2"/>
    <x v="0"/>
    <x v="0"/>
    <d v="2019-09-12T00:00:00"/>
    <x v="0"/>
    <x v="0"/>
    <x v="0"/>
    <x v="0"/>
    <n v="56755"/>
    <x v="0"/>
    <x v="0"/>
    <x v="2"/>
    <x v="2"/>
    <x v="0"/>
    <x v="0"/>
    <s v="Abassin Yang"/>
    <x v="0"/>
    <x v="0"/>
    <x v="2"/>
    <n v="1963"/>
    <x v="2"/>
    <x v="0"/>
    <s v="Sales operations specialist"/>
    <x v="2"/>
    <n v="62"/>
    <x v="0"/>
    <x v="2"/>
    <x v="1"/>
    <x v="1"/>
  </r>
  <r>
    <s v="E000249"/>
    <x v="1"/>
    <x v="0"/>
    <n v="443"/>
    <x v="2"/>
    <x v="2"/>
    <x v="0"/>
    <d v="2019-11-04T00:00:00"/>
    <x v="0"/>
    <x v="0"/>
    <x v="0"/>
    <x v="0"/>
    <n v="52349"/>
    <x v="0"/>
    <x v="1"/>
    <x v="0"/>
    <x v="2"/>
    <x v="0"/>
    <x v="2"/>
    <s v="Aaron Zakeri"/>
    <x v="1"/>
    <x v="0"/>
    <x v="2"/>
    <n v="1962"/>
    <x v="2"/>
    <x v="2"/>
    <s v="Sales operations specialist"/>
    <x v="2"/>
    <n v="63"/>
    <x v="0"/>
    <x v="2"/>
    <x v="1"/>
    <x v="1"/>
  </r>
  <r>
    <s v="E002050"/>
    <x v="1"/>
    <x v="5"/>
    <n v="443"/>
    <x v="2"/>
    <x v="2"/>
    <x v="0"/>
    <d v="2019-10-04T00:00:00"/>
    <x v="0"/>
    <x v="0"/>
    <x v="0"/>
    <x v="0"/>
    <n v="40282"/>
    <x v="0"/>
    <x v="1"/>
    <x v="5"/>
    <x v="5"/>
    <x v="0"/>
    <x v="2"/>
    <s v="Adam Tse"/>
    <x v="0"/>
    <x v="1"/>
    <x v="4"/>
    <n v="1978"/>
    <x v="2"/>
    <x v="2"/>
    <s v="Sales operations specialist"/>
    <x v="2"/>
    <n v="47"/>
    <x v="0"/>
    <x v="1"/>
    <x v="1"/>
    <x v="1"/>
  </r>
  <r>
    <s v="E001747"/>
    <x v="2"/>
    <x v="2"/>
    <n v="443"/>
    <x v="2"/>
    <x v="5"/>
    <x v="0"/>
    <d v="2019-09-11T00:00:00"/>
    <x v="0"/>
    <x v="0"/>
    <x v="0"/>
    <x v="0"/>
    <n v="56204"/>
    <x v="0"/>
    <x v="2"/>
    <x v="2"/>
    <x v="6"/>
    <x v="0"/>
    <x v="1"/>
    <s v="Ada Wang"/>
    <x v="0"/>
    <x v="1"/>
    <x v="2"/>
    <n v="1973"/>
    <x v="2"/>
    <x v="5"/>
    <s v="Sales operations specialist"/>
    <x v="2"/>
    <n v="52"/>
    <x v="0"/>
    <x v="2"/>
    <x v="1"/>
    <x v="1"/>
  </r>
  <r>
    <s v="E007561"/>
    <x v="1"/>
    <x v="1"/>
    <n v="443"/>
    <x v="2"/>
    <x v="2"/>
    <x v="0"/>
    <d v="2019-11-11T00:00:00"/>
    <x v="0"/>
    <x v="0"/>
    <x v="0"/>
    <x v="0"/>
    <n v="50578"/>
    <x v="0"/>
    <x v="1"/>
    <x v="1"/>
    <x v="2"/>
    <x v="0"/>
    <x v="1"/>
    <s v="Adrien Patrick"/>
    <x v="1"/>
    <x v="0"/>
    <x v="2"/>
    <n v="1982"/>
    <x v="4"/>
    <x v="2"/>
    <s v="Sales operations specialist"/>
    <x v="2"/>
    <n v="43"/>
    <x v="1"/>
    <x v="2"/>
    <x v="1"/>
    <x v="1"/>
  </r>
  <r>
    <s v="E012040"/>
    <x v="0"/>
    <x v="3"/>
    <n v="443"/>
    <x v="2"/>
    <x v="0"/>
    <x v="0"/>
    <d v="2019-11-24T00:00:00"/>
    <x v="0"/>
    <x v="0"/>
    <x v="0"/>
    <x v="0"/>
    <n v="50358"/>
    <x v="0"/>
    <x v="0"/>
    <x v="3"/>
    <x v="1"/>
    <x v="0"/>
    <x v="1"/>
    <s v="Alex Kretschmer"/>
    <x v="1"/>
    <x v="0"/>
    <x v="0"/>
    <n v="1993"/>
    <x v="0"/>
    <x v="0"/>
    <s v="Sales operations specialist"/>
    <x v="2"/>
    <n v="32"/>
    <x v="2"/>
    <x v="2"/>
    <x v="1"/>
    <x v="1"/>
  </r>
  <r>
    <s v="E012911"/>
    <x v="0"/>
    <x v="4"/>
    <n v="443"/>
    <x v="2"/>
    <x v="0"/>
    <x v="0"/>
    <d v="2019-09-06T00:00:00"/>
    <x v="0"/>
    <x v="0"/>
    <x v="0"/>
    <x v="0"/>
    <n v="45070"/>
    <x v="0"/>
    <x v="0"/>
    <x v="4"/>
    <x v="2"/>
    <x v="0"/>
    <x v="1"/>
    <s v="Alex Kappler"/>
    <x v="1"/>
    <x v="1"/>
    <x v="1"/>
    <n v="1992"/>
    <x v="2"/>
    <x v="0"/>
    <s v="Sales operations specialist"/>
    <x v="2"/>
    <n v="33"/>
    <x v="1"/>
    <x v="1"/>
    <x v="1"/>
    <x v="1"/>
  </r>
  <r>
    <s v="E017597"/>
    <x v="0"/>
    <x v="4"/>
    <n v="443"/>
    <x v="2"/>
    <x v="0"/>
    <x v="0"/>
    <d v="2019-07-14T00:00:00"/>
    <x v="0"/>
    <x v="0"/>
    <x v="0"/>
    <x v="0"/>
    <n v="45293"/>
    <x v="0"/>
    <x v="0"/>
    <x v="4"/>
    <x v="2"/>
    <x v="0"/>
    <x v="2"/>
    <s v="Alexei Duvelloroy"/>
    <x v="1"/>
    <x v="0"/>
    <x v="2"/>
    <n v="1997"/>
    <x v="7"/>
    <x v="0"/>
    <s v="Sales operations specialist"/>
    <x v="2"/>
    <n v="28"/>
    <x v="2"/>
    <x v="1"/>
    <x v="1"/>
    <x v="1"/>
  </r>
  <r>
    <s v="E000899"/>
    <x v="0"/>
    <x v="2"/>
    <n v="252"/>
    <x v="4"/>
    <x v="0"/>
    <x v="0"/>
    <d v="2019-12-25T00:00:00"/>
    <x v="0"/>
    <x v="0"/>
    <x v="0"/>
    <x v="0"/>
    <n v="69909"/>
    <x v="0"/>
    <x v="0"/>
    <x v="2"/>
    <x v="7"/>
    <x v="0"/>
    <x v="0"/>
    <s v="Abassin Xu"/>
    <x v="0"/>
    <x v="0"/>
    <x v="2"/>
    <n v="1989"/>
    <x v="2"/>
    <x v="0"/>
    <s v="Senior Buyer"/>
    <x v="4"/>
    <n v="36"/>
    <x v="1"/>
    <x v="2"/>
    <x v="1"/>
    <x v="1"/>
  </r>
  <r>
    <s v="E000245"/>
    <x v="0"/>
    <x v="0"/>
    <n v="252"/>
    <x v="4"/>
    <x v="1"/>
    <x v="0"/>
    <d v="2019-09-05T00:00:00"/>
    <x v="0"/>
    <x v="0"/>
    <x v="0"/>
    <x v="0"/>
    <n v="47482"/>
    <x v="0"/>
    <x v="0"/>
    <x v="0"/>
    <x v="1"/>
    <x v="0"/>
    <x v="2"/>
    <s v="Aakash Zhang"/>
    <x v="1"/>
    <x v="0"/>
    <x v="2"/>
    <n v="1962"/>
    <x v="4"/>
    <x v="1"/>
    <s v="Senior Buyer"/>
    <x v="4"/>
    <n v="63"/>
    <x v="0"/>
    <x v="1"/>
    <x v="1"/>
    <x v="1"/>
  </r>
  <r>
    <s v="E010869"/>
    <x v="1"/>
    <x v="3"/>
    <n v="252"/>
    <x v="4"/>
    <x v="2"/>
    <x v="0"/>
    <d v="2019-09-11T00:00:00"/>
    <x v="0"/>
    <x v="0"/>
    <x v="0"/>
    <x v="0"/>
    <n v="78133"/>
    <x v="0"/>
    <x v="1"/>
    <x v="3"/>
    <x v="0"/>
    <x v="0"/>
    <x v="0"/>
    <s v="Albert Lim"/>
    <x v="1"/>
    <x v="0"/>
    <x v="0"/>
    <n v="1976"/>
    <x v="4"/>
    <x v="2"/>
    <s v="Senior Buyer"/>
    <x v="4"/>
    <n v="49"/>
    <x v="0"/>
    <x v="2"/>
    <x v="1"/>
    <x v="1"/>
  </r>
  <r>
    <s v="E015365"/>
    <x v="3"/>
    <x v="4"/>
    <n v="252"/>
    <x v="4"/>
    <x v="4"/>
    <x v="0"/>
    <d v="2019-10-10T00:00:00"/>
    <x v="0"/>
    <x v="0"/>
    <x v="0"/>
    <x v="0"/>
    <n v="85927"/>
    <x v="0"/>
    <x v="3"/>
    <x v="4"/>
    <x v="1"/>
    <x v="0"/>
    <x v="2"/>
    <s v="Alexander Hiew"/>
    <x v="1"/>
    <x v="1"/>
    <x v="1"/>
    <n v="1964"/>
    <x v="5"/>
    <x v="4"/>
    <s v="Senior Buyer"/>
    <x v="4"/>
    <n v="61"/>
    <x v="0"/>
    <x v="2"/>
    <x v="1"/>
    <x v="1"/>
  </r>
  <r>
    <s v="E017164"/>
    <x v="1"/>
    <x v="4"/>
    <n v="252"/>
    <x v="4"/>
    <x v="2"/>
    <x v="0"/>
    <d v="2019-12-15T00:00:00"/>
    <x v="0"/>
    <x v="0"/>
    <x v="0"/>
    <x v="0"/>
    <n v="53467"/>
    <x v="0"/>
    <x v="1"/>
    <x v="4"/>
    <x v="2"/>
    <x v="0"/>
    <x v="2"/>
    <s v="Alexandre Fei"/>
    <x v="0"/>
    <x v="0"/>
    <x v="2"/>
    <n v="1986"/>
    <x v="4"/>
    <x v="2"/>
    <s v="Senior Buyer"/>
    <x v="4"/>
    <n v="39"/>
    <x v="1"/>
    <x v="2"/>
    <x v="1"/>
    <x v="1"/>
  </r>
  <r>
    <s v="E017904"/>
    <x v="3"/>
    <x v="4"/>
    <n v="252"/>
    <x v="4"/>
    <x v="4"/>
    <x v="0"/>
    <d v="2019-11-07T00:00:00"/>
    <x v="0"/>
    <x v="0"/>
    <x v="0"/>
    <x v="0"/>
    <n v="61578"/>
    <x v="0"/>
    <x v="3"/>
    <x v="4"/>
    <x v="2"/>
    <x v="0"/>
    <x v="1"/>
    <s v="Alexey Demehri"/>
    <x v="1"/>
    <x v="0"/>
    <x v="2"/>
    <n v="1967"/>
    <x v="5"/>
    <x v="4"/>
    <s v="Senior Buyer"/>
    <x v="4"/>
    <n v="58"/>
    <x v="0"/>
    <x v="2"/>
    <x v="1"/>
    <x v="1"/>
  </r>
  <r>
    <s v="E001724"/>
    <x v="0"/>
    <x v="2"/>
    <n v="321"/>
    <x v="4"/>
    <x v="0"/>
    <x v="0"/>
    <d v="2019-05-03T00:00:00"/>
    <x v="0"/>
    <x v="0"/>
    <x v="0"/>
    <x v="0"/>
    <n v="251818"/>
    <x v="0"/>
    <x v="0"/>
    <x v="2"/>
    <x v="0"/>
    <x v="0"/>
    <x v="0"/>
    <s v="Abdellatif Wcislo"/>
    <x v="1"/>
    <x v="0"/>
    <x v="0"/>
    <n v="1974"/>
    <x v="2"/>
    <x v="0"/>
    <s v="Marketing strategy specialist "/>
    <x v="4"/>
    <n v="51"/>
    <x v="0"/>
    <x v="3"/>
    <x v="1"/>
    <x v="1"/>
  </r>
  <r>
    <s v="E029891"/>
    <x v="0"/>
    <x v="4"/>
    <n v="321"/>
    <x v="4"/>
    <x v="1"/>
    <x v="0"/>
    <d v="2021-01-27T00:00:00"/>
    <x v="0"/>
    <x v="0"/>
    <x v="0"/>
    <x v="0"/>
    <n v="19510"/>
    <x v="0"/>
    <x v="0"/>
    <x v="4"/>
    <x v="1"/>
    <x v="0"/>
    <x v="1"/>
    <s v="Anna Muts"/>
    <x v="1"/>
    <x v="0"/>
    <x v="1"/>
    <n v="1978"/>
    <x v="0"/>
    <x v="1"/>
    <s v="Marketing strategy specialist "/>
    <x v="4"/>
    <n v="47"/>
    <x v="0"/>
    <x v="1"/>
    <x v="5"/>
    <x v="0"/>
  </r>
  <r>
    <s v="E001945"/>
    <x v="0"/>
    <x v="2"/>
    <n v="461"/>
    <x v="3"/>
    <x v="0"/>
    <x v="0"/>
    <d v="2019-07-18T00:00:00"/>
    <x v="0"/>
    <x v="0"/>
    <x v="0"/>
    <x v="0"/>
    <n v="75800"/>
    <x v="0"/>
    <x v="0"/>
    <x v="2"/>
    <x v="0"/>
    <x v="0"/>
    <x v="0"/>
    <s v="Ada von Haaren"/>
    <x v="1"/>
    <x v="0"/>
    <x v="0"/>
    <n v="1979"/>
    <x v="2"/>
    <x v="0"/>
    <s v="Inside Sales Specialist"/>
    <x v="3"/>
    <n v="46"/>
    <x v="0"/>
    <x v="2"/>
    <x v="1"/>
    <x v="1"/>
  </r>
  <r>
    <s v="E003039"/>
    <x v="2"/>
    <x v="5"/>
    <n v="461"/>
    <x v="3"/>
    <x v="6"/>
    <x v="0"/>
    <d v="2019-11-23T00:00:00"/>
    <x v="0"/>
    <x v="0"/>
    <x v="0"/>
    <x v="0"/>
    <n v="41347"/>
    <x v="0"/>
    <x v="2"/>
    <x v="5"/>
    <x v="7"/>
    <x v="0"/>
    <x v="2"/>
    <s v="Adam Tang"/>
    <x v="1"/>
    <x v="0"/>
    <x v="4"/>
    <n v="1978"/>
    <x v="2"/>
    <x v="6"/>
    <s v="Inside Sales Specialist"/>
    <x v="3"/>
    <n v="47"/>
    <x v="0"/>
    <x v="1"/>
    <x v="1"/>
    <x v="1"/>
  </r>
  <r>
    <s v="E005292"/>
    <x v="3"/>
    <x v="1"/>
    <n v="461"/>
    <x v="3"/>
    <x v="4"/>
    <x v="0"/>
    <d v="2019-09-06T00:00:00"/>
    <x v="0"/>
    <x v="0"/>
    <x v="0"/>
    <x v="0"/>
    <n v="109500"/>
    <x v="0"/>
    <x v="3"/>
    <x v="1"/>
    <x v="1"/>
    <x v="0"/>
    <x v="1"/>
    <s v="Adrian Schunck"/>
    <x v="1"/>
    <x v="0"/>
    <x v="0"/>
    <n v="1975"/>
    <x v="5"/>
    <x v="4"/>
    <s v="Inside Sales Specialist"/>
    <x v="3"/>
    <n v="50"/>
    <x v="0"/>
    <x v="0"/>
    <x v="1"/>
    <x v="1"/>
  </r>
  <r>
    <s v="E013080"/>
    <x v="0"/>
    <x v="4"/>
    <n v="461"/>
    <x v="3"/>
    <x v="1"/>
    <x v="0"/>
    <d v="2019-11-13T00:00:00"/>
    <x v="0"/>
    <x v="0"/>
    <x v="0"/>
    <x v="0"/>
    <n v="56985"/>
    <x v="0"/>
    <x v="0"/>
    <x v="4"/>
    <x v="2"/>
    <x v="0"/>
    <x v="0"/>
    <s v="Alex Judge"/>
    <x v="1"/>
    <x v="0"/>
    <x v="2"/>
    <n v="2000"/>
    <x v="4"/>
    <x v="1"/>
    <s v="Inside Sales Specialist"/>
    <x v="3"/>
    <n v="25"/>
    <x v="2"/>
    <x v="2"/>
    <x v="1"/>
    <x v="1"/>
  </r>
  <r>
    <s v="E016813"/>
    <x v="0"/>
    <x v="4"/>
    <n v="461"/>
    <x v="3"/>
    <x v="1"/>
    <x v="0"/>
    <d v="2019-04-25T00:00:00"/>
    <x v="0"/>
    <x v="0"/>
    <x v="0"/>
    <x v="0"/>
    <n v="39617"/>
    <x v="0"/>
    <x v="0"/>
    <x v="4"/>
    <x v="2"/>
    <x v="0"/>
    <x v="0"/>
    <s v="Alexandre Ge"/>
    <x v="1"/>
    <x v="0"/>
    <x v="2"/>
    <n v="1999"/>
    <x v="2"/>
    <x v="1"/>
    <s v="Inside Sales Specialist"/>
    <x v="3"/>
    <n v="26"/>
    <x v="2"/>
    <x v="1"/>
    <x v="1"/>
    <x v="1"/>
  </r>
  <r>
    <s v="E034691"/>
    <x v="1"/>
    <x v="4"/>
    <n v="461"/>
    <x v="3"/>
    <x v="2"/>
    <x v="0"/>
    <d v="2018-01-03T00:00:00"/>
    <x v="0"/>
    <x v="0"/>
    <x v="0"/>
    <x v="0"/>
    <n v="30453"/>
    <x v="0"/>
    <x v="1"/>
    <x v="4"/>
    <x v="7"/>
    <x v="0"/>
    <x v="0"/>
    <s v="Arash Hu"/>
    <x v="1"/>
    <x v="0"/>
    <x v="2"/>
    <n v="1998"/>
    <x v="5"/>
    <x v="2"/>
    <s v="Inside Sales Specialist"/>
    <x v="3"/>
    <n v="27"/>
    <x v="2"/>
    <x v="1"/>
    <x v="2"/>
    <x v="1"/>
  </r>
  <r>
    <s v="E023550"/>
    <x v="0"/>
    <x v="4"/>
    <n v="361"/>
    <x v="3"/>
    <x v="0"/>
    <x v="0"/>
    <d v="2019-11-06T00:00:00"/>
    <x v="0"/>
    <x v="0"/>
    <x v="0"/>
    <x v="0"/>
    <n v="18188"/>
    <x v="0"/>
    <x v="0"/>
    <x v="4"/>
    <x v="6"/>
    <x v="0"/>
    <x v="1"/>
    <s v="Andre Woodhouse"/>
    <x v="1"/>
    <x v="0"/>
    <x v="2"/>
    <n v="1964"/>
    <x v="2"/>
    <x v="0"/>
    <s v="Product Design Engineer"/>
    <x v="3"/>
    <n v="61"/>
    <x v="0"/>
    <x v="1"/>
    <x v="1"/>
    <x v="1"/>
  </r>
  <r>
    <s v="E035402"/>
    <x v="3"/>
    <x v="4"/>
    <n v="371"/>
    <x v="3"/>
    <x v="4"/>
    <x v="0"/>
    <d v="2021-02-11T00:00:00"/>
    <x v="0"/>
    <x v="0"/>
    <x v="0"/>
    <x v="0"/>
    <n v="35253"/>
    <x v="0"/>
    <x v="3"/>
    <x v="4"/>
    <x v="0"/>
    <x v="0"/>
    <x v="0"/>
    <s v="Ashish Han"/>
    <x v="1"/>
    <x v="0"/>
    <x v="0"/>
    <n v="1973"/>
    <x v="2"/>
    <x v="4"/>
    <s v="Recruiter"/>
    <x v="3"/>
    <n v="52"/>
    <x v="0"/>
    <x v="1"/>
    <x v="5"/>
    <x v="0"/>
  </r>
  <r>
    <s v="E019473"/>
    <x v="1"/>
    <x v="4"/>
    <n v="401"/>
    <x v="3"/>
    <x v="2"/>
    <x v="0"/>
    <d v="2019-11-13T00:00:00"/>
    <x v="0"/>
    <x v="0"/>
    <x v="0"/>
    <x v="0"/>
    <n v="121112"/>
    <x v="0"/>
    <x v="1"/>
    <x v="4"/>
    <x v="0"/>
    <x v="0"/>
    <x v="0"/>
    <s v="Ali Chabert"/>
    <x v="0"/>
    <x v="1"/>
    <x v="0"/>
    <n v="1967"/>
    <x v="4"/>
    <x v="2"/>
    <s v="Warehouse worker"/>
    <x v="3"/>
    <n v="58"/>
    <x v="0"/>
    <x v="0"/>
    <x v="1"/>
    <x v="1"/>
  </r>
  <r>
    <s v="E006494"/>
    <x v="3"/>
    <x v="1"/>
    <n v="411"/>
    <x v="3"/>
    <x v="4"/>
    <x v="0"/>
    <d v="2019-11-13T00:00:00"/>
    <x v="0"/>
    <x v="0"/>
    <x v="0"/>
    <x v="0"/>
    <n v="91165"/>
    <x v="0"/>
    <x v="3"/>
    <x v="1"/>
    <x v="0"/>
    <x v="0"/>
    <x v="0"/>
    <s v="Adrien Polo"/>
    <x v="1"/>
    <x v="1"/>
    <x v="4"/>
    <n v="1982"/>
    <x v="5"/>
    <x v="4"/>
    <s v="Material Handler"/>
    <x v="3"/>
    <n v="43"/>
    <x v="1"/>
    <x v="2"/>
    <x v="1"/>
    <x v="1"/>
  </r>
  <r>
    <s v="E002033"/>
    <x v="0"/>
    <x v="2"/>
    <n v="402"/>
    <x v="4"/>
    <x v="1"/>
    <x v="0"/>
    <d v="2019-10-03T00:00:00"/>
    <x v="0"/>
    <x v="0"/>
    <x v="0"/>
    <x v="0"/>
    <n v="25090"/>
    <x v="0"/>
    <x v="0"/>
    <x v="2"/>
    <x v="3"/>
    <x v="0"/>
    <x v="2"/>
    <s v="Adam Vashisht"/>
    <x v="0"/>
    <x v="1"/>
    <x v="4"/>
    <n v="1978"/>
    <x v="2"/>
    <x v="1"/>
    <s v="Warehouse supervisor"/>
    <x v="4"/>
    <n v="47"/>
    <x v="0"/>
    <x v="1"/>
    <x v="1"/>
    <x v="1"/>
  </r>
  <r>
    <s v="E013296"/>
    <x v="1"/>
    <x v="4"/>
    <n v="402"/>
    <x v="4"/>
    <x v="2"/>
    <x v="0"/>
    <d v="2019-11-29T00:00:00"/>
    <x v="0"/>
    <x v="0"/>
    <x v="0"/>
    <x v="0"/>
    <n v="41093"/>
    <x v="0"/>
    <x v="1"/>
    <x v="4"/>
    <x v="2"/>
    <x v="0"/>
    <x v="2"/>
    <s v="Alex Jarrar"/>
    <x v="1"/>
    <x v="0"/>
    <x v="2"/>
    <n v="1988"/>
    <x v="2"/>
    <x v="2"/>
    <s v="Warehouse supervisor"/>
    <x v="4"/>
    <n v="37"/>
    <x v="1"/>
    <x v="1"/>
    <x v="1"/>
    <x v="1"/>
  </r>
  <r>
    <s v="E005043"/>
    <x v="0"/>
    <x v="1"/>
    <n v="322"/>
    <x v="2"/>
    <x v="1"/>
    <x v="0"/>
    <d v="2019-11-13T00:00:00"/>
    <x v="0"/>
    <x v="0"/>
    <x v="0"/>
    <x v="0"/>
    <n v="29606"/>
    <x v="0"/>
    <x v="0"/>
    <x v="1"/>
    <x v="2"/>
    <x v="0"/>
    <x v="2"/>
    <s v="Adrian Seo"/>
    <x v="0"/>
    <x v="1"/>
    <x v="2"/>
    <n v="1979"/>
    <x v="2"/>
    <x v="1"/>
    <s v="Marketing strategy manager "/>
    <x v="2"/>
    <n v="46"/>
    <x v="0"/>
    <x v="1"/>
    <x v="1"/>
    <x v="1"/>
  </r>
  <r>
    <s v="E007063"/>
    <x v="3"/>
    <x v="1"/>
    <n v="322"/>
    <x v="2"/>
    <x v="4"/>
    <x v="0"/>
    <d v="2019-11-16T00:00:00"/>
    <x v="0"/>
    <x v="0"/>
    <x v="0"/>
    <x v="0"/>
    <n v="56687"/>
    <x v="0"/>
    <x v="3"/>
    <x v="1"/>
    <x v="2"/>
    <x v="0"/>
    <x v="2"/>
    <s v="Adrien Peter"/>
    <x v="0"/>
    <x v="0"/>
    <x v="2"/>
    <n v="2002"/>
    <x v="6"/>
    <x v="4"/>
    <s v="Marketing strategy manager "/>
    <x v="2"/>
    <n v="23"/>
    <x v="3"/>
    <x v="2"/>
    <x v="1"/>
    <x v="1"/>
  </r>
  <r>
    <s v="E009731"/>
    <x v="3"/>
    <x v="3"/>
    <n v="450"/>
    <x v="3"/>
    <x v="4"/>
    <x v="0"/>
    <d v="2019-07-08T00:00:00"/>
    <x v="0"/>
    <x v="0"/>
    <x v="0"/>
    <x v="0"/>
    <n v="12627"/>
    <x v="0"/>
    <x v="3"/>
    <x v="3"/>
    <x v="2"/>
    <x v="0"/>
    <x v="1"/>
    <s v="Aidan Mooney"/>
    <x v="0"/>
    <x v="1"/>
    <x v="2"/>
    <n v="1988"/>
    <x v="6"/>
    <x v="4"/>
    <s v="Assembler"/>
    <x v="3"/>
    <n v="37"/>
    <x v="1"/>
    <x v="1"/>
    <x v="1"/>
    <x v="1"/>
  </r>
  <r>
    <s v="E012863"/>
    <x v="3"/>
    <x v="3"/>
    <n v="450"/>
    <x v="3"/>
    <x v="4"/>
    <x v="0"/>
    <d v="2019-08-15T00:00:00"/>
    <x v="0"/>
    <x v="0"/>
    <x v="0"/>
    <x v="0"/>
    <n v="79181"/>
    <x v="0"/>
    <x v="3"/>
    <x v="3"/>
    <x v="2"/>
    <x v="0"/>
    <x v="0"/>
    <s v="Alex Kohan"/>
    <x v="0"/>
    <x v="0"/>
    <x v="4"/>
    <n v="1994"/>
    <x v="5"/>
    <x v="4"/>
    <s v="Assembler"/>
    <x v="3"/>
    <n v="31"/>
    <x v="2"/>
    <x v="2"/>
    <x v="1"/>
    <x v="1"/>
  </r>
  <r>
    <s v="E012910"/>
    <x v="3"/>
    <x v="3"/>
    <n v="450"/>
    <x v="3"/>
    <x v="4"/>
    <x v="0"/>
    <d v="2019-12-06T00:00:00"/>
    <x v="0"/>
    <x v="0"/>
    <x v="0"/>
    <x v="0"/>
    <n v="85087"/>
    <x v="0"/>
    <x v="3"/>
    <x v="3"/>
    <x v="8"/>
    <x v="0"/>
    <x v="1"/>
    <s v="Alex Kerr"/>
    <x v="0"/>
    <x v="0"/>
    <x v="2"/>
    <n v="1995"/>
    <x v="0"/>
    <x v="4"/>
    <s v="Assembler"/>
    <x v="3"/>
    <n v="30"/>
    <x v="2"/>
    <x v="2"/>
    <x v="1"/>
    <x v="1"/>
  </r>
  <r>
    <s v="E016145"/>
    <x v="3"/>
    <x v="4"/>
    <n v="450"/>
    <x v="3"/>
    <x v="4"/>
    <x v="0"/>
    <d v="2019-07-24T00:00:00"/>
    <x v="0"/>
    <x v="0"/>
    <x v="0"/>
    <x v="0"/>
    <n v="62131"/>
    <x v="0"/>
    <x v="3"/>
    <x v="4"/>
    <x v="8"/>
    <x v="0"/>
    <x v="1"/>
    <s v="Alexandra Hagedorn"/>
    <x v="1"/>
    <x v="0"/>
    <x v="2"/>
    <n v="2004"/>
    <x v="5"/>
    <x v="4"/>
    <s v="Assembler"/>
    <x v="3"/>
    <n v="21"/>
    <x v="3"/>
    <x v="2"/>
    <x v="1"/>
    <x v="1"/>
  </r>
  <r>
    <s v="E033329"/>
    <x v="3"/>
    <x v="4"/>
    <n v="450"/>
    <x v="3"/>
    <x v="4"/>
    <x v="0"/>
    <d v="2018-01-03T00:00:00"/>
    <x v="0"/>
    <x v="0"/>
    <x v="0"/>
    <x v="0"/>
    <n v="78706"/>
    <x v="0"/>
    <x v="3"/>
    <x v="4"/>
    <x v="0"/>
    <x v="0"/>
    <x v="0"/>
    <s v="Anthony Klassen"/>
    <x v="1"/>
    <x v="0"/>
    <x v="0"/>
    <n v="1999"/>
    <x v="5"/>
    <x v="4"/>
    <s v="Assembler"/>
    <x v="3"/>
    <n v="26"/>
    <x v="2"/>
    <x v="2"/>
    <x v="2"/>
    <x v="1"/>
  </r>
  <r>
    <s v="E003682"/>
    <x v="0"/>
    <x v="4"/>
    <n v="450"/>
    <x v="3"/>
    <x v="0"/>
    <x v="0"/>
    <d v="2020-10-27T00:00:00"/>
    <x v="0"/>
    <x v="0"/>
    <x v="0"/>
    <x v="0"/>
    <n v="63495"/>
    <x v="0"/>
    <x v="0"/>
    <x v="4"/>
    <x v="2"/>
    <x v="0"/>
    <x v="1"/>
    <s v="Adhiran Stad"/>
    <x v="1"/>
    <x v="0"/>
    <x v="2"/>
    <n v="1981"/>
    <x v="2"/>
    <x v="0"/>
    <s v="Assembler"/>
    <x v="3"/>
    <n v="44"/>
    <x v="1"/>
    <x v="2"/>
    <x v="0"/>
    <x v="0"/>
  </r>
  <r>
    <s v="E018789"/>
    <x v="0"/>
    <x v="4"/>
    <n v="446"/>
    <x v="5"/>
    <x v="0"/>
    <x v="0"/>
    <d v="2019-08-28T00:00:00"/>
    <x v="0"/>
    <x v="0"/>
    <x v="0"/>
    <x v="0"/>
    <n v="48565"/>
    <x v="0"/>
    <x v="0"/>
    <x v="4"/>
    <x v="2"/>
    <x v="0"/>
    <x v="1"/>
    <s v="Alexey Coniglio"/>
    <x v="1"/>
    <x v="0"/>
    <x v="2"/>
    <n v="1971"/>
    <x v="5"/>
    <x v="0"/>
    <s v="Strategic account executive"/>
    <x v="5"/>
    <n v="54"/>
    <x v="0"/>
    <x v="1"/>
    <x v="1"/>
    <x v="1"/>
  </r>
  <r>
    <s v="E011085"/>
    <x v="3"/>
    <x v="3"/>
    <n v="455"/>
    <x v="5"/>
    <x v="4"/>
    <x v="0"/>
    <d v="2019-11-16T00:00:00"/>
    <x v="0"/>
    <x v="0"/>
    <x v="0"/>
    <x v="0"/>
    <n v="17811"/>
    <x v="0"/>
    <x v="3"/>
    <x v="3"/>
    <x v="0"/>
    <x v="0"/>
    <x v="0"/>
    <s v="Albert Li"/>
    <x v="1"/>
    <x v="1"/>
    <x v="5"/>
    <n v="1983"/>
    <x v="5"/>
    <x v="4"/>
    <s v="Manufacturing Production Manager"/>
    <x v="5"/>
    <n v="42"/>
    <x v="1"/>
    <x v="1"/>
    <x v="1"/>
    <x v="1"/>
  </r>
  <r>
    <s v="E018432"/>
    <x v="0"/>
    <x v="4"/>
    <n v="455"/>
    <x v="5"/>
    <x v="0"/>
    <x v="0"/>
    <d v="2019-10-27T00:00:00"/>
    <x v="0"/>
    <x v="0"/>
    <x v="0"/>
    <x v="0"/>
    <n v="84818"/>
    <x v="0"/>
    <x v="0"/>
    <x v="4"/>
    <x v="1"/>
    <x v="0"/>
    <x v="2"/>
    <s v="Alexey Darian"/>
    <x v="0"/>
    <x v="0"/>
    <x v="2"/>
    <n v="1975"/>
    <x v="2"/>
    <x v="0"/>
    <s v="Manufacturing Production Manager"/>
    <x v="5"/>
    <n v="50"/>
    <x v="0"/>
    <x v="2"/>
    <x v="1"/>
    <x v="1"/>
  </r>
  <r>
    <s v="E004551"/>
    <x v="2"/>
    <x v="1"/>
    <n v="383"/>
    <x v="2"/>
    <x v="5"/>
    <x v="0"/>
    <d v="2019-11-30T00:00:00"/>
    <x v="0"/>
    <x v="0"/>
    <x v="0"/>
    <x v="0"/>
    <n v="91980"/>
    <x v="0"/>
    <x v="2"/>
    <x v="1"/>
    <x v="0"/>
    <x v="0"/>
    <x v="0"/>
    <s v="Adrian Sharma"/>
    <x v="1"/>
    <x v="0"/>
    <x v="0"/>
    <n v="1984"/>
    <x v="2"/>
    <x v="5"/>
    <s v="Senior marketing research manager"/>
    <x v="0"/>
    <n v="41"/>
    <x v="1"/>
    <x v="2"/>
    <x v="1"/>
    <x v="1"/>
  </r>
  <r>
    <s v="E033711"/>
    <x v="0"/>
    <x v="4"/>
    <n v="383"/>
    <x v="2"/>
    <x v="0"/>
    <x v="0"/>
    <d v="2018-01-03T00:00:00"/>
    <x v="0"/>
    <x v="0"/>
    <x v="0"/>
    <x v="0"/>
    <n v="135852"/>
    <x v="0"/>
    <x v="0"/>
    <x v="4"/>
    <x v="2"/>
    <x v="0"/>
    <x v="2"/>
    <s v="Antoine Kandagatla"/>
    <x v="1"/>
    <x v="0"/>
    <x v="2"/>
    <n v="1992"/>
    <x v="4"/>
    <x v="0"/>
    <s v="Senior marketing research manager"/>
    <x v="0"/>
    <n v="33"/>
    <x v="1"/>
    <x v="0"/>
    <x v="2"/>
    <x v="1"/>
  </r>
  <r>
    <s v="E008099"/>
    <x v="3"/>
    <x v="1"/>
    <n v="454"/>
    <x v="1"/>
    <x v="4"/>
    <x v="0"/>
    <d v="2019-12-07T00:00:00"/>
    <x v="0"/>
    <x v="0"/>
    <x v="0"/>
    <x v="0"/>
    <n v="69293"/>
    <x v="0"/>
    <x v="3"/>
    <x v="1"/>
    <x v="2"/>
    <x v="0"/>
    <x v="1"/>
    <s v="Afra Nguyen"/>
    <x v="1"/>
    <x v="0"/>
    <x v="3"/>
    <n v="2001"/>
    <x v="0"/>
    <x v="4"/>
    <s v="Manufacturing Process Engineer"/>
    <x v="1"/>
    <n v="24"/>
    <x v="3"/>
    <x v="2"/>
    <x v="1"/>
    <x v="1"/>
  </r>
  <r>
    <s v="E009732"/>
    <x v="4"/>
    <x v="3"/>
    <n v="293"/>
    <x v="2"/>
    <x v="7"/>
    <x v="0"/>
    <d v="2019-08-29T00:00:00"/>
    <x v="0"/>
    <x v="0"/>
    <x v="0"/>
    <x v="0"/>
    <n v="97288"/>
    <x v="0"/>
    <x v="4"/>
    <x v="3"/>
    <x v="0"/>
    <x v="0"/>
    <x v="0"/>
    <s v="Akshay Meng"/>
    <x v="1"/>
    <x v="1"/>
    <x v="2"/>
    <n v="1969"/>
    <x v="5"/>
    <x v="7"/>
    <s v="Product Optimization Engineer Manager"/>
    <x v="2"/>
    <n v="56"/>
    <x v="0"/>
    <x v="2"/>
    <x v="1"/>
    <x v="1"/>
  </r>
  <r>
    <s v="E010072"/>
    <x v="4"/>
    <x v="3"/>
    <n v="293"/>
    <x v="2"/>
    <x v="7"/>
    <x v="0"/>
    <d v="2019-10-04T00:00:00"/>
    <x v="0"/>
    <x v="0"/>
    <x v="0"/>
    <x v="0"/>
    <n v="32771"/>
    <x v="0"/>
    <x v="4"/>
    <x v="3"/>
    <x v="0"/>
    <x v="0"/>
    <x v="0"/>
    <s v="Akshay Mark"/>
    <x v="0"/>
    <x v="0"/>
    <x v="0"/>
    <n v="1980"/>
    <x v="5"/>
    <x v="7"/>
    <s v="Product Optimization Engineer Manager"/>
    <x v="2"/>
    <n v="45"/>
    <x v="1"/>
    <x v="1"/>
    <x v="1"/>
    <x v="1"/>
  </r>
  <r>
    <s v="E019045"/>
    <x v="4"/>
    <x v="4"/>
    <n v="293"/>
    <x v="2"/>
    <x v="7"/>
    <x v="0"/>
    <d v="2019-11-10T00:00:00"/>
    <x v="0"/>
    <x v="0"/>
    <x v="0"/>
    <x v="0"/>
    <n v="77832"/>
    <x v="0"/>
    <x v="4"/>
    <x v="4"/>
    <x v="9"/>
    <x v="0"/>
    <x v="1"/>
    <s v="Alfred Chen"/>
    <x v="0"/>
    <x v="0"/>
    <x v="2"/>
    <n v="1970"/>
    <x v="5"/>
    <x v="7"/>
    <s v="Product Optimization Engineer Manager"/>
    <x v="2"/>
    <n v="55"/>
    <x v="0"/>
    <x v="2"/>
    <x v="1"/>
    <x v="1"/>
  </r>
  <r>
    <s v="E010631"/>
    <x v="3"/>
    <x v="3"/>
    <n v="453"/>
    <x v="0"/>
    <x v="4"/>
    <x v="0"/>
    <d v="2019-09-04T00:00:00"/>
    <x v="0"/>
    <x v="0"/>
    <x v="0"/>
    <x v="0"/>
    <n v="36394"/>
    <x v="0"/>
    <x v="3"/>
    <x v="3"/>
    <x v="3"/>
    <x v="0"/>
    <x v="2"/>
    <s v="Albert Liu"/>
    <x v="0"/>
    <x v="0"/>
    <x v="2"/>
    <n v="1983"/>
    <x v="6"/>
    <x v="4"/>
    <s v="Manufacturing Engineer"/>
    <x v="0"/>
    <n v="42"/>
    <x v="1"/>
    <x v="1"/>
    <x v="1"/>
    <x v="1"/>
  </r>
  <r>
    <s v="E033514"/>
    <x v="3"/>
    <x v="4"/>
    <n v="453"/>
    <x v="0"/>
    <x v="4"/>
    <x v="0"/>
    <d v="2018-01-03T00:00:00"/>
    <x v="0"/>
    <x v="0"/>
    <x v="0"/>
    <x v="0"/>
    <n v="101367"/>
    <x v="0"/>
    <x v="3"/>
    <x v="4"/>
    <x v="1"/>
    <x v="0"/>
    <x v="2"/>
    <s v="Antoine Kaur"/>
    <x v="1"/>
    <x v="0"/>
    <x v="2"/>
    <n v="1997"/>
    <x v="6"/>
    <x v="4"/>
    <s v="Manufacturing Engineer"/>
    <x v="0"/>
    <n v="28"/>
    <x v="2"/>
    <x v="0"/>
    <x v="2"/>
    <x v="1"/>
  </r>
  <r>
    <s v="E012908"/>
    <x v="5"/>
    <x v="3"/>
    <n v="331"/>
    <x v="4"/>
    <x v="8"/>
    <x v="0"/>
    <d v="2019-09-26T00:00:00"/>
    <x v="0"/>
    <x v="0"/>
    <x v="0"/>
    <x v="0"/>
    <n v="46751"/>
    <x v="0"/>
    <x v="5"/>
    <x v="3"/>
    <x v="2"/>
    <x v="0"/>
    <x v="1"/>
    <s v="Alex Kim"/>
    <x v="1"/>
    <x v="0"/>
    <x v="2"/>
    <n v="1977"/>
    <x v="6"/>
    <x v="8"/>
    <s v="Operations specialist"/>
    <x v="4"/>
    <n v="48"/>
    <x v="0"/>
    <x v="1"/>
    <x v="1"/>
    <x v="1"/>
  </r>
  <r>
    <s v="E033391"/>
    <x v="0"/>
    <x v="4"/>
    <n v="253"/>
    <x v="2"/>
    <x v="0"/>
    <x v="0"/>
    <d v="2018-01-03T00:00:00"/>
    <x v="0"/>
    <x v="0"/>
    <x v="0"/>
    <x v="0"/>
    <n v="108205"/>
    <x v="0"/>
    <x v="0"/>
    <x v="4"/>
    <x v="1"/>
    <x v="0"/>
    <x v="2"/>
    <s v="Antoine Kim"/>
    <x v="1"/>
    <x v="0"/>
    <x v="2"/>
    <n v="1980"/>
    <x v="2"/>
    <x v="0"/>
    <s v="Purchasing Manager"/>
    <x v="2"/>
    <n v="45"/>
    <x v="1"/>
    <x v="0"/>
    <x v="2"/>
    <x v="1"/>
  </r>
  <r>
    <s v="E014813"/>
    <x v="1"/>
    <x v="4"/>
    <n v="403"/>
    <x v="2"/>
    <x v="2"/>
    <x v="0"/>
    <d v="2019-11-27T00:00:00"/>
    <x v="0"/>
    <x v="0"/>
    <x v="0"/>
    <x v="0"/>
    <n v="45576"/>
    <x v="0"/>
    <x v="1"/>
    <x v="4"/>
    <x v="4"/>
    <x v="0"/>
    <x v="2"/>
    <s v="Alex Huang"/>
    <x v="0"/>
    <x v="0"/>
    <x v="2"/>
    <n v="1992"/>
    <x v="4"/>
    <x v="2"/>
    <s v="Warehouse manager"/>
    <x v="2"/>
    <n v="33"/>
    <x v="1"/>
    <x v="1"/>
    <x v="1"/>
    <x v="1"/>
  </r>
  <r>
    <s v="E033083"/>
    <x v="2"/>
    <x v="4"/>
    <n v="462"/>
    <x v="4"/>
    <x v="3"/>
    <x v="0"/>
    <d v="2018-01-03T00:00:00"/>
    <x v="0"/>
    <x v="0"/>
    <x v="0"/>
    <x v="0"/>
    <n v="47305"/>
    <x v="0"/>
    <x v="2"/>
    <x v="4"/>
    <x v="2"/>
    <x v="0"/>
    <x v="1"/>
    <s v="Anthony Koochakzadeh"/>
    <x v="1"/>
    <x v="0"/>
    <x v="2"/>
    <n v="1999"/>
    <x v="2"/>
    <x v="3"/>
    <s v="Senior inside Sales Specialist"/>
    <x v="4"/>
    <n v="26"/>
    <x v="2"/>
    <x v="1"/>
    <x v="2"/>
    <x v="1"/>
  </r>
  <r>
    <s v="E036686"/>
    <x v="3"/>
    <x v="4"/>
    <n v="442"/>
    <x v="4"/>
    <x v="4"/>
    <x v="0"/>
    <d v="2018-01-03T00:00:00"/>
    <x v="0"/>
    <x v="0"/>
    <x v="0"/>
    <x v="0"/>
    <n v="96062"/>
    <x v="0"/>
    <x v="3"/>
    <x v="4"/>
    <x v="3"/>
    <x v="0"/>
    <x v="2"/>
    <s v="Ashok Furlan"/>
    <x v="1"/>
    <x v="1"/>
    <x v="4"/>
    <n v="1978"/>
    <x v="2"/>
    <x v="4"/>
    <s v="Sales Support Specialist"/>
    <x v="4"/>
    <n v="47"/>
    <x v="0"/>
    <x v="2"/>
    <x v="2"/>
    <x v="1"/>
  </r>
  <r>
    <s v="E036805"/>
    <x v="0"/>
    <x v="4"/>
    <n v="442"/>
    <x v="4"/>
    <x v="0"/>
    <x v="0"/>
    <d v="2018-01-03T00:00:00"/>
    <x v="0"/>
    <x v="0"/>
    <x v="0"/>
    <x v="0"/>
    <n v="70701"/>
    <x v="0"/>
    <x v="0"/>
    <x v="4"/>
    <x v="5"/>
    <x v="0"/>
    <x v="2"/>
    <s v="Ashutosh Fancois"/>
    <x v="1"/>
    <x v="1"/>
    <x v="4"/>
    <n v="1978"/>
    <x v="2"/>
    <x v="0"/>
    <s v="Sales Support Specialist"/>
    <x v="4"/>
    <n v="47"/>
    <x v="0"/>
    <x v="2"/>
    <x v="2"/>
    <x v="1"/>
  </r>
  <r>
    <s v="E037122"/>
    <x v="0"/>
    <x v="6"/>
    <n v="445"/>
    <x v="1"/>
    <x v="0"/>
    <x v="0"/>
    <d v="2018-01-03T00:00:00"/>
    <x v="0"/>
    <x v="0"/>
    <x v="0"/>
    <x v="0"/>
    <n v="105470"/>
    <x v="0"/>
    <x v="0"/>
    <x v="6"/>
    <x v="7"/>
    <x v="0"/>
    <x v="2"/>
    <s v="Ashutosh Fenollosa"/>
    <x v="1"/>
    <x v="0"/>
    <x v="4"/>
    <n v="1978"/>
    <x v="2"/>
    <x v="0"/>
    <s v="Senior Account Executive"/>
    <x v="1"/>
    <n v="47"/>
    <x v="0"/>
    <x v="0"/>
    <x v="2"/>
    <x v="1"/>
  </r>
  <r>
    <s v="E037286"/>
    <x v="3"/>
    <x v="6"/>
    <n v="453"/>
    <x v="0"/>
    <x v="4"/>
    <x v="0"/>
    <d v="2018-01-03T00:00:00"/>
    <x v="0"/>
    <x v="0"/>
    <x v="0"/>
    <x v="0"/>
    <n v="75561"/>
    <x v="0"/>
    <x v="3"/>
    <x v="6"/>
    <x v="10"/>
    <x v="0"/>
    <x v="2"/>
    <s v="Ashutosh Esquivel"/>
    <x v="1"/>
    <x v="0"/>
    <x v="2"/>
    <n v="1978"/>
    <x v="2"/>
    <x v="4"/>
    <s v="Manufacturing Engineer"/>
    <x v="0"/>
    <n v="47"/>
    <x v="0"/>
    <x v="2"/>
    <x v="2"/>
    <x v="1"/>
  </r>
  <r>
    <s v="E037827"/>
    <x v="3"/>
    <x v="7"/>
    <n v="371"/>
    <x v="3"/>
    <x v="4"/>
    <x v="0"/>
    <d v="2018-01-03T00:00:00"/>
    <x v="0"/>
    <x v="0"/>
    <x v="0"/>
    <x v="0"/>
    <n v="103513"/>
    <x v="0"/>
    <x v="3"/>
    <x v="7"/>
    <x v="7"/>
    <x v="0"/>
    <x v="2"/>
    <s v="Asif Eastmond"/>
    <x v="1"/>
    <x v="0"/>
    <x v="4"/>
    <n v="1978"/>
    <x v="2"/>
    <x v="4"/>
    <s v="Recruiter"/>
    <x v="3"/>
    <n v="47"/>
    <x v="0"/>
    <x v="0"/>
    <x v="2"/>
    <x v="1"/>
  </r>
  <r>
    <s v="E037981"/>
    <x v="2"/>
    <x v="7"/>
    <n v="442"/>
    <x v="4"/>
    <x v="5"/>
    <x v="0"/>
    <d v="2018-01-03T00:00:00"/>
    <x v="0"/>
    <x v="0"/>
    <x v="0"/>
    <x v="0"/>
    <n v="50576"/>
    <x v="0"/>
    <x v="2"/>
    <x v="7"/>
    <x v="2"/>
    <x v="0"/>
    <x v="2"/>
    <s v="Asif Doerr"/>
    <x v="1"/>
    <x v="0"/>
    <x v="2"/>
    <n v="1979"/>
    <x v="2"/>
    <x v="5"/>
    <s v="Sales Support Specialist"/>
    <x v="4"/>
    <n v="46"/>
    <x v="0"/>
    <x v="2"/>
    <x v="2"/>
    <x v="1"/>
  </r>
  <r>
    <s v="E003720"/>
    <x v="0"/>
    <x v="7"/>
    <n v="443"/>
    <x v="2"/>
    <x v="0"/>
    <x v="0"/>
    <d v="2020-01-27T00:00:00"/>
    <x v="0"/>
    <x v="0"/>
    <x v="0"/>
    <x v="0"/>
    <n v="118397"/>
    <x v="0"/>
    <x v="0"/>
    <x v="7"/>
    <x v="1"/>
    <x v="0"/>
    <x v="2"/>
    <s v="Adhiran Song"/>
    <x v="1"/>
    <x v="1"/>
    <x v="1"/>
    <n v="1977"/>
    <x v="2"/>
    <x v="0"/>
    <s v="Sales operations specialist"/>
    <x v="2"/>
    <n v="48"/>
    <x v="0"/>
    <x v="0"/>
    <x v="0"/>
    <x v="0"/>
  </r>
  <r>
    <s v="E038261"/>
    <x v="0"/>
    <x v="7"/>
    <n v="392"/>
    <x v="2"/>
    <x v="0"/>
    <x v="0"/>
    <d v="2018-01-03T00:00:00"/>
    <x v="0"/>
    <x v="0"/>
    <x v="0"/>
    <x v="0"/>
    <n v="102188"/>
    <x v="0"/>
    <x v="0"/>
    <x v="7"/>
    <x v="0"/>
    <x v="0"/>
    <x v="0"/>
    <s v="Bardia Deng"/>
    <x v="1"/>
    <x v="0"/>
    <x v="0"/>
    <n v="1964"/>
    <x v="2"/>
    <x v="0"/>
    <s v="Strategy manager"/>
    <x v="2"/>
    <n v="61"/>
    <x v="0"/>
    <x v="0"/>
    <x v="2"/>
    <x v="1"/>
  </r>
  <r>
    <s v="E038588"/>
    <x v="3"/>
    <x v="7"/>
    <n v="461"/>
    <x v="3"/>
    <x v="4"/>
    <x v="0"/>
    <d v="2018-01-03T00:00:00"/>
    <x v="0"/>
    <x v="0"/>
    <x v="0"/>
    <x v="0"/>
    <n v="88110"/>
    <x v="0"/>
    <x v="3"/>
    <x v="7"/>
    <x v="2"/>
    <x v="0"/>
    <x v="2"/>
    <s v="Bardia Dea"/>
    <x v="1"/>
    <x v="1"/>
    <x v="2"/>
    <n v="1962"/>
    <x v="2"/>
    <x v="4"/>
    <s v="Inside Sales Specialist"/>
    <x v="3"/>
    <n v="63"/>
    <x v="0"/>
    <x v="2"/>
    <x v="2"/>
    <x v="1"/>
  </r>
  <r>
    <s v="E003956"/>
    <x v="2"/>
    <x v="7"/>
    <n v="452"/>
    <x v="2"/>
    <x v="9"/>
    <x v="0"/>
    <d v="2020-06-29T00:00:00"/>
    <x v="0"/>
    <x v="0"/>
    <x v="0"/>
    <x v="0"/>
    <n v="79633"/>
    <x v="0"/>
    <x v="2"/>
    <x v="7"/>
    <x v="3"/>
    <x v="0"/>
    <x v="2"/>
    <s v="Adrian Simpson"/>
    <x v="1"/>
    <x v="0"/>
    <x v="2"/>
    <n v="1981"/>
    <x v="2"/>
    <x v="9"/>
    <s v="Manufacturing Technician"/>
    <x v="2"/>
    <n v="44"/>
    <x v="1"/>
    <x v="2"/>
    <x v="0"/>
    <x v="0"/>
  </r>
  <r>
    <s v="E039236"/>
    <x v="0"/>
    <x v="7"/>
    <n v="231"/>
    <x v="4"/>
    <x v="0"/>
    <x v="0"/>
    <d v="2018-01-03T00:00:00"/>
    <x v="0"/>
    <x v="0"/>
    <x v="0"/>
    <x v="0"/>
    <n v="134907"/>
    <x v="0"/>
    <x v="0"/>
    <x v="7"/>
    <x v="0"/>
    <x v="0"/>
    <x v="0"/>
    <s v="Barry Cheng"/>
    <x v="1"/>
    <x v="0"/>
    <x v="0"/>
    <n v="1999"/>
    <x v="4"/>
    <x v="0"/>
    <s v="Communication specialist"/>
    <x v="4"/>
    <n v="26"/>
    <x v="2"/>
    <x v="0"/>
    <x v="2"/>
    <x v="1"/>
  </r>
  <r>
    <s v="E039468"/>
    <x v="2"/>
    <x v="7"/>
    <n v="443"/>
    <x v="2"/>
    <x v="3"/>
    <x v="0"/>
    <d v="2021-01-03T00:00:00"/>
    <x v="0"/>
    <x v="0"/>
    <x v="0"/>
    <x v="0"/>
    <n v="83311"/>
    <x v="0"/>
    <x v="2"/>
    <x v="7"/>
    <x v="1"/>
    <x v="0"/>
    <x v="1"/>
    <s v="Bastian Chen"/>
    <x v="1"/>
    <x v="0"/>
    <x v="0"/>
    <n v="1970"/>
    <x v="2"/>
    <x v="3"/>
    <s v="Sales operations specialist"/>
    <x v="2"/>
    <n v="55"/>
    <x v="0"/>
    <x v="2"/>
    <x v="5"/>
    <x v="0"/>
  </r>
  <r>
    <s v="E039897"/>
    <x v="0"/>
    <x v="7"/>
    <n v="252"/>
    <x v="4"/>
    <x v="0"/>
    <x v="0"/>
    <d v="2018-01-03T00:00:00"/>
    <x v="0"/>
    <x v="0"/>
    <x v="0"/>
    <x v="0"/>
    <n v="59386"/>
    <x v="0"/>
    <x v="0"/>
    <x v="7"/>
    <x v="1"/>
    <x v="0"/>
    <x v="2"/>
    <s v="Bastian Chan"/>
    <x v="1"/>
    <x v="0"/>
    <x v="2"/>
    <n v="1967"/>
    <x v="1"/>
    <x v="0"/>
    <s v="Senior Buyer"/>
    <x v="4"/>
    <n v="58"/>
    <x v="0"/>
    <x v="2"/>
    <x v="2"/>
    <x v="1"/>
  </r>
  <r>
    <s v="E040731"/>
    <x v="1"/>
    <x v="7"/>
    <n v="443"/>
    <x v="2"/>
    <x v="2"/>
    <x v="0"/>
    <d v="2018-01-03T00:00:00"/>
    <x v="0"/>
    <x v="0"/>
    <x v="0"/>
    <x v="0"/>
    <n v="52418"/>
    <x v="0"/>
    <x v="1"/>
    <x v="7"/>
    <x v="4"/>
    <x v="0"/>
    <x v="1"/>
    <s v="Ben Carrothers"/>
    <x v="1"/>
    <x v="0"/>
    <x v="2"/>
    <n v="1964"/>
    <x v="4"/>
    <x v="2"/>
    <s v="Sales operations specialist"/>
    <x v="2"/>
    <n v="61"/>
    <x v="0"/>
    <x v="2"/>
    <x v="2"/>
    <x v="1"/>
  </r>
  <r>
    <s v="E041119"/>
    <x v="0"/>
    <x v="7"/>
    <n v="371"/>
    <x v="3"/>
    <x v="0"/>
    <x v="0"/>
    <d v="2018-01-03T00:00:00"/>
    <x v="0"/>
    <x v="0"/>
    <x v="0"/>
    <x v="0"/>
    <n v="73637"/>
    <x v="0"/>
    <x v="0"/>
    <x v="7"/>
    <x v="0"/>
    <x v="0"/>
    <x v="0"/>
    <s v="Ben BURNIER"/>
    <x v="1"/>
    <x v="1"/>
    <x v="4"/>
    <n v="1963"/>
    <x v="2"/>
    <x v="0"/>
    <s v="Recruiter"/>
    <x v="3"/>
    <n v="62"/>
    <x v="0"/>
    <x v="2"/>
    <x v="2"/>
    <x v="1"/>
  </r>
  <r>
    <s v="E041336"/>
    <x v="3"/>
    <x v="7"/>
    <n v="445"/>
    <x v="1"/>
    <x v="4"/>
    <x v="0"/>
    <d v="2018-01-03T00:00:00"/>
    <x v="0"/>
    <x v="0"/>
    <x v="0"/>
    <x v="0"/>
    <n v="36273"/>
    <x v="0"/>
    <x v="3"/>
    <x v="7"/>
    <x v="2"/>
    <x v="0"/>
    <x v="2"/>
    <s v="Benedikt Bolognese"/>
    <x v="1"/>
    <x v="0"/>
    <x v="2"/>
    <n v="2002"/>
    <x v="0"/>
    <x v="4"/>
    <s v="Senior Account Executive"/>
    <x v="1"/>
    <n v="23"/>
    <x v="3"/>
    <x v="1"/>
    <x v="2"/>
    <x v="1"/>
  </r>
  <r>
    <s v="E041378"/>
    <x v="3"/>
    <x v="7"/>
    <n v="452"/>
    <x v="2"/>
    <x v="4"/>
    <x v="0"/>
    <d v="2018-01-03T00:00:00"/>
    <x v="0"/>
    <x v="0"/>
    <x v="0"/>
    <x v="0"/>
    <n v="351454"/>
    <x v="0"/>
    <x v="3"/>
    <x v="7"/>
    <x v="2"/>
    <x v="0"/>
    <x v="1"/>
    <s v="Benedikt Bergman"/>
    <x v="1"/>
    <x v="0"/>
    <x v="2"/>
    <n v="1968"/>
    <x v="5"/>
    <x v="4"/>
    <s v="Manufacturing Technician"/>
    <x v="2"/>
    <n v="57"/>
    <x v="0"/>
    <x v="4"/>
    <x v="2"/>
    <x v="1"/>
  </r>
  <r>
    <s v="E042076"/>
    <x v="3"/>
    <x v="7"/>
    <n v="444"/>
    <x v="0"/>
    <x v="4"/>
    <x v="0"/>
    <d v="2018-01-03T00:00:00"/>
    <x v="0"/>
    <x v="0"/>
    <x v="0"/>
    <x v="0"/>
    <n v="23851"/>
    <x v="0"/>
    <x v="3"/>
    <x v="7"/>
    <x v="2"/>
    <x v="0"/>
    <x v="1"/>
    <s v="Benjamin Asadi"/>
    <x v="1"/>
    <x v="0"/>
    <x v="3"/>
    <n v="1999"/>
    <x v="0"/>
    <x v="4"/>
    <s v="Account Executive"/>
    <x v="0"/>
    <n v="26"/>
    <x v="2"/>
    <x v="1"/>
    <x v="2"/>
    <x v="1"/>
  </r>
  <r>
    <s v="E042116"/>
    <x v="3"/>
    <x v="7"/>
    <n v="444"/>
    <x v="0"/>
    <x v="4"/>
    <x v="0"/>
    <d v="2018-01-03T00:00:00"/>
    <x v="0"/>
    <x v="0"/>
    <x v="0"/>
    <x v="0"/>
    <n v="91690"/>
    <x v="0"/>
    <x v="3"/>
    <x v="7"/>
    <x v="3"/>
    <x v="0"/>
    <x v="0"/>
    <s v="Benjamin Ancelin"/>
    <x v="1"/>
    <x v="0"/>
    <x v="2"/>
    <n v="1982"/>
    <x v="0"/>
    <x v="4"/>
    <s v="Account Executive"/>
    <x v="0"/>
    <n v="43"/>
    <x v="1"/>
    <x v="2"/>
    <x v="2"/>
    <x v="1"/>
  </r>
  <r>
    <s v="M042395"/>
    <x v="6"/>
    <x v="7"/>
    <n v="341"/>
    <x v="2"/>
    <x v="10"/>
    <x v="0"/>
    <d v="2018-01-03T00:00:00"/>
    <x v="0"/>
    <x v="0"/>
    <x v="0"/>
    <x v="0"/>
    <n v="28216"/>
    <x v="0"/>
    <x v="6"/>
    <x v="7"/>
    <x v="2"/>
    <x v="0"/>
    <x v="1"/>
    <s v="Benny Alas"/>
    <x v="1"/>
    <x v="1"/>
    <x v="2"/>
    <n v="1997"/>
    <x v="2"/>
    <x v="10"/>
    <s v="Partner relationship manager"/>
    <x v="3"/>
    <n v="28"/>
    <x v="2"/>
    <x v="1"/>
    <x v="2"/>
    <x v="1"/>
  </r>
  <r>
    <s v="E042444"/>
    <x v="0"/>
    <x v="7"/>
    <n v="231"/>
    <x v="4"/>
    <x v="0"/>
    <x v="0"/>
    <d v="2018-01-03T00:00:00"/>
    <x v="0"/>
    <x v="0"/>
    <x v="0"/>
    <x v="0"/>
    <n v="115749"/>
    <x v="0"/>
    <x v="0"/>
    <x v="7"/>
    <x v="0"/>
    <x v="0"/>
    <x v="0"/>
    <s v="Benny Zhu"/>
    <x v="1"/>
    <x v="1"/>
    <x v="2"/>
    <n v="1989"/>
    <x v="2"/>
    <x v="0"/>
    <s v="Communication specialist"/>
    <x v="4"/>
    <n v="36"/>
    <x v="1"/>
    <x v="0"/>
    <x v="2"/>
    <x v="1"/>
  </r>
  <r>
    <s v="E042449"/>
    <x v="0"/>
    <x v="7"/>
    <n v="452"/>
    <x v="2"/>
    <x v="1"/>
    <x v="0"/>
    <d v="2018-01-03T00:00:00"/>
    <x v="0"/>
    <x v="0"/>
    <x v="0"/>
    <x v="0"/>
    <n v="50784"/>
    <x v="0"/>
    <x v="0"/>
    <x v="7"/>
    <x v="5"/>
    <x v="0"/>
    <x v="0"/>
    <s v="Benny Zhao"/>
    <x v="1"/>
    <x v="0"/>
    <x v="2"/>
    <n v="1992"/>
    <x v="4"/>
    <x v="1"/>
    <s v="Manufacturing Technician"/>
    <x v="2"/>
    <n v="33"/>
    <x v="1"/>
    <x v="2"/>
    <x v="2"/>
    <x v="1"/>
  </r>
  <r>
    <s v="E042648"/>
    <x v="3"/>
    <x v="7"/>
    <n v="444"/>
    <x v="0"/>
    <x v="4"/>
    <x v="0"/>
    <d v="2018-01-03T00:00:00"/>
    <x v="0"/>
    <x v="0"/>
    <x v="0"/>
    <x v="0"/>
    <n v="28219"/>
    <x v="0"/>
    <x v="3"/>
    <x v="7"/>
    <x v="0"/>
    <x v="0"/>
    <x v="0"/>
    <s v="Benny Zhang"/>
    <x v="1"/>
    <x v="0"/>
    <x v="0"/>
    <n v="1998"/>
    <x v="0"/>
    <x v="4"/>
    <s v="Account Executive"/>
    <x v="0"/>
    <n v="27"/>
    <x v="2"/>
    <x v="1"/>
    <x v="2"/>
    <x v="1"/>
  </r>
  <r>
    <s v="E042934"/>
    <x v="0"/>
    <x v="7"/>
    <n v="452"/>
    <x v="2"/>
    <x v="0"/>
    <x v="0"/>
    <d v="2018-02-03T00:00:00"/>
    <x v="0"/>
    <x v="0"/>
    <x v="0"/>
    <x v="0"/>
    <n v="94958"/>
    <x v="0"/>
    <x v="0"/>
    <x v="7"/>
    <x v="1"/>
    <x v="0"/>
    <x v="1"/>
    <s v="Benny Yun"/>
    <x v="1"/>
    <x v="0"/>
    <x v="0"/>
    <n v="1999"/>
    <x v="7"/>
    <x v="0"/>
    <s v="Manufacturing Technician"/>
    <x v="2"/>
    <n v="26"/>
    <x v="2"/>
    <x v="2"/>
    <x v="2"/>
    <x v="1"/>
  </r>
  <r>
    <s v="E043111"/>
    <x v="3"/>
    <x v="7"/>
    <n v="444"/>
    <x v="0"/>
    <x v="4"/>
    <x v="0"/>
    <d v="2018-02-03T00:00:00"/>
    <x v="0"/>
    <x v="0"/>
    <x v="0"/>
    <x v="0"/>
    <n v="94493"/>
    <x v="0"/>
    <x v="3"/>
    <x v="7"/>
    <x v="2"/>
    <x v="0"/>
    <x v="1"/>
    <s v="Benny Yoldemir"/>
    <x v="1"/>
    <x v="0"/>
    <x v="2"/>
    <n v="1998"/>
    <x v="0"/>
    <x v="4"/>
    <s v="Account Executive"/>
    <x v="0"/>
    <n v="27"/>
    <x v="2"/>
    <x v="2"/>
    <x v="2"/>
    <x v="1"/>
  </r>
  <r>
    <s v="E043212"/>
    <x v="0"/>
    <x v="7"/>
    <n v="444"/>
    <x v="0"/>
    <x v="0"/>
    <x v="0"/>
    <d v="2018-02-03T00:00:00"/>
    <x v="0"/>
    <x v="0"/>
    <x v="0"/>
    <x v="0"/>
    <n v="49190"/>
    <x v="0"/>
    <x v="0"/>
    <x v="7"/>
    <x v="3"/>
    <x v="0"/>
    <x v="2"/>
    <s v="Bernhard Yao"/>
    <x v="1"/>
    <x v="0"/>
    <x v="2"/>
    <n v="1971"/>
    <x v="0"/>
    <x v="0"/>
    <s v="Account Executive"/>
    <x v="0"/>
    <n v="54"/>
    <x v="0"/>
    <x v="1"/>
    <x v="2"/>
    <x v="1"/>
  </r>
  <r>
    <s v="E043216"/>
    <x v="3"/>
    <x v="7"/>
    <n v="444"/>
    <x v="0"/>
    <x v="4"/>
    <x v="0"/>
    <d v="2018-02-03T00:00:00"/>
    <x v="0"/>
    <x v="0"/>
    <x v="0"/>
    <x v="0"/>
    <n v="225702"/>
    <x v="0"/>
    <x v="3"/>
    <x v="7"/>
    <x v="0"/>
    <x v="0"/>
    <x v="0"/>
    <s v="Bernhard Yan"/>
    <x v="1"/>
    <x v="0"/>
    <x v="0"/>
    <n v="1970"/>
    <x v="0"/>
    <x v="4"/>
    <s v="Account Executive"/>
    <x v="0"/>
    <n v="55"/>
    <x v="0"/>
    <x v="3"/>
    <x v="2"/>
    <x v="1"/>
  </r>
  <r>
    <s v="E043497"/>
    <x v="1"/>
    <x v="7"/>
    <n v="232"/>
    <x v="2"/>
    <x v="2"/>
    <x v="0"/>
    <d v="2018-02-03T00:00:00"/>
    <x v="0"/>
    <x v="0"/>
    <x v="0"/>
    <x v="0"/>
    <n v="57212"/>
    <x v="0"/>
    <x v="1"/>
    <x v="7"/>
    <x v="0"/>
    <x v="0"/>
    <x v="0"/>
    <s v="Bernhard Xu"/>
    <x v="1"/>
    <x v="1"/>
    <x v="5"/>
    <n v="1974"/>
    <x v="2"/>
    <x v="2"/>
    <s v="Senior communication specialist"/>
    <x v="2"/>
    <n v="51"/>
    <x v="0"/>
    <x v="2"/>
    <x v="2"/>
    <x v="1"/>
  </r>
  <r>
    <s v="E043857"/>
    <x v="3"/>
    <x v="7"/>
    <n v="401"/>
    <x v="3"/>
    <x v="4"/>
    <x v="0"/>
    <d v="2018-02-03T00:00:00"/>
    <x v="0"/>
    <x v="0"/>
    <x v="0"/>
    <x v="0"/>
    <n v="97815"/>
    <x v="0"/>
    <x v="3"/>
    <x v="7"/>
    <x v="10"/>
    <x v="0"/>
    <x v="1"/>
    <s v="Bernie Wu"/>
    <x v="1"/>
    <x v="1"/>
    <x v="2"/>
    <n v="1997"/>
    <x v="0"/>
    <x v="4"/>
    <s v="Warehouse worker"/>
    <x v="3"/>
    <n v="28"/>
    <x v="2"/>
    <x v="2"/>
    <x v="2"/>
    <x v="1"/>
  </r>
  <r>
    <s v="E044209"/>
    <x v="1"/>
    <x v="7"/>
    <n v="231"/>
    <x v="4"/>
    <x v="2"/>
    <x v="0"/>
    <d v="2021-01-03T00:00:00"/>
    <x v="0"/>
    <x v="0"/>
    <x v="0"/>
    <x v="0"/>
    <n v="91877"/>
    <x v="0"/>
    <x v="1"/>
    <x v="7"/>
    <x v="4"/>
    <x v="0"/>
    <x v="1"/>
    <s v="Berthold Wang"/>
    <x v="1"/>
    <x v="0"/>
    <x v="2"/>
    <n v="1986"/>
    <x v="0"/>
    <x v="2"/>
    <s v="Communication specialist"/>
    <x v="4"/>
    <n v="39"/>
    <x v="1"/>
    <x v="2"/>
    <x v="5"/>
    <x v="0"/>
  </r>
  <r>
    <s v="E044465"/>
    <x v="0"/>
    <x v="7"/>
    <n v="446"/>
    <x v="5"/>
    <x v="0"/>
    <x v="0"/>
    <d v="2019-12-07T00:00:00"/>
    <x v="0"/>
    <x v="0"/>
    <x v="0"/>
    <x v="0"/>
    <n v="83558"/>
    <x v="0"/>
    <x v="0"/>
    <x v="7"/>
    <x v="1"/>
    <x v="0"/>
    <x v="2"/>
    <s v="Bettina Visser"/>
    <x v="1"/>
    <x v="1"/>
    <x v="1"/>
    <n v="1978"/>
    <x v="0"/>
    <x v="0"/>
    <s v="Strategic account executive"/>
    <x v="5"/>
    <n v="47"/>
    <x v="0"/>
    <x v="2"/>
    <x v="1"/>
    <x v="1"/>
  </r>
  <r>
    <s v="E044724"/>
    <x v="0"/>
    <x v="7"/>
    <n v="450"/>
    <x v="3"/>
    <x v="0"/>
    <x v="0"/>
    <d v="2018-02-03T00:00:00"/>
    <x v="0"/>
    <x v="0"/>
    <x v="0"/>
    <x v="0"/>
    <n v="111983"/>
    <x v="0"/>
    <x v="0"/>
    <x v="7"/>
    <x v="2"/>
    <x v="0"/>
    <x v="0"/>
    <s v="Bettina Tsai"/>
    <x v="1"/>
    <x v="0"/>
    <x v="4"/>
    <n v="1978"/>
    <x v="0"/>
    <x v="0"/>
    <s v="Assembler"/>
    <x v="3"/>
    <n v="47"/>
    <x v="0"/>
    <x v="0"/>
    <x v="2"/>
    <x v="1"/>
  </r>
  <r>
    <s v="M044771"/>
    <x v="6"/>
    <x v="7"/>
    <n v="392"/>
    <x v="2"/>
    <x v="11"/>
    <x v="0"/>
    <d v="2018-02-03T00:00:00"/>
    <x v="0"/>
    <x v="0"/>
    <x v="0"/>
    <x v="0"/>
    <n v="77245"/>
    <x v="0"/>
    <x v="6"/>
    <x v="7"/>
    <x v="2"/>
    <x v="0"/>
    <x v="1"/>
    <s v="Bill Toor"/>
    <x v="1"/>
    <x v="0"/>
    <x v="2"/>
    <n v="1978"/>
    <x v="0"/>
    <x v="11"/>
    <s v="Strategy manager"/>
    <x v="2"/>
    <n v="47"/>
    <x v="0"/>
    <x v="2"/>
    <x v="2"/>
    <x v="1"/>
  </r>
  <r>
    <s v="E045291"/>
    <x v="3"/>
    <x v="7"/>
    <n v="445"/>
    <x v="1"/>
    <x v="4"/>
    <x v="0"/>
    <d v="2018-02-03T00:00:00"/>
    <x v="0"/>
    <x v="0"/>
    <x v="0"/>
    <x v="0"/>
    <n v="88992"/>
    <x v="0"/>
    <x v="3"/>
    <x v="7"/>
    <x v="8"/>
    <x v="0"/>
    <x v="1"/>
    <s v="Bill Tan"/>
    <x v="1"/>
    <x v="0"/>
    <x v="2"/>
    <n v="1978"/>
    <x v="0"/>
    <x v="4"/>
    <s v="Senior Account Executive"/>
    <x v="1"/>
    <n v="47"/>
    <x v="0"/>
    <x v="2"/>
    <x v="2"/>
    <x v="1"/>
  </r>
  <r>
    <s v="E045576"/>
    <x v="3"/>
    <x v="7"/>
    <n v="452"/>
    <x v="2"/>
    <x v="4"/>
    <x v="0"/>
    <d v="2018-02-03T00:00:00"/>
    <x v="0"/>
    <x v="0"/>
    <x v="0"/>
    <x v="0"/>
    <n v="80214"/>
    <x v="0"/>
    <x v="3"/>
    <x v="7"/>
    <x v="2"/>
    <x v="0"/>
    <x v="1"/>
    <s v="Binyan Sun"/>
    <x v="1"/>
    <x v="1"/>
    <x v="1"/>
    <n v="1964"/>
    <x v="0"/>
    <x v="4"/>
    <s v="Manufacturing Technician"/>
    <x v="2"/>
    <n v="61"/>
    <x v="0"/>
    <x v="2"/>
    <x v="2"/>
    <x v="1"/>
  </r>
  <r>
    <s v="E008072"/>
    <x v="0"/>
    <x v="7"/>
    <n v="443"/>
    <x v="2"/>
    <x v="0"/>
    <x v="0"/>
    <d v="2020-01-29T00:00:00"/>
    <x v="0"/>
    <x v="0"/>
    <x v="0"/>
    <x v="0"/>
    <n v="68885"/>
    <x v="0"/>
    <x v="0"/>
    <x v="7"/>
    <x v="2"/>
    <x v="0"/>
    <x v="1"/>
    <s v="Afra Ocariza"/>
    <x v="0"/>
    <x v="0"/>
    <x v="2"/>
    <n v="1988"/>
    <x v="2"/>
    <x v="0"/>
    <s v="Sales operations specialist"/>
    <x v="2"/>
    <n v="37"/>
    <x v="1"/>
    <x v="2"/>
    <x v="0"/>
    <x v="0"/>
  </r>
  <r>
    <s v="E047301"/>
    <x v="0"/>
    <x v="7"/>
    <n v="321"/>
    <x v="4"/>
    <x v="0"/>
    <x v="0"/>
    <d v="2018-02-03T00:00:00"/>
    <x v="0"/>
    <x v="0"/>
    <x v="0"/>
    <x v="0"/>
    <n v="116391"/>
    <x v="0"/>
    <x v="0"/>
    <x v="7"/>
    <x v="4"/>
    <x v="0"/>
    <x v="2"/>
    <s v="Bob Schneider"/>
    <x v="1"/>
    <x v="0"/>
    <x v="2"/>
    <n v="1980"/>
    <x v="2"/>
    <x v="0"/>
    <s v="Marketing strategy specialist "/>
    <x v="4"/>
    <n v="45"/>
    <x v="1"/>
    <x v="0"/>
    <x v="2"/>
    <x v="1"/>
  </r>
  <r>
    <s v="E047628"/>
    <x v="3"/>
    <x v="7"/>
    <n v="452"/>
    <x v="2"/>
    <x v="4"/>
    <x v="0"/>
    <d v="2018-03-03T00:00:00"/>
    <x v="0"/>
    <x v="0"/>
    <x v="0"/>
    <x v="0"/>
    <n v="262794"/>
    <x v="0"/>
    <x v="3"/>
    <x v="7"/>
    <x v="1"/>
    <x v="0"/>
    <x v="2"/>
    <s v="Bob Sanchez"/>
    <x v="1"/>
    <x v="0"/>
    <x v="1"/>
    <n v="1970"/>
    <x v="6"/>
    <x v="4"/>
    <s v="Manufacturing Technician"/>
    <x v="2"/>
    <n v="55"/>
    <x v="0"/>
    <x v="3"/>
    <x v="2"/>
    <x v="1"/>
  </r>
  <r>
    <s v="E048203"/>
    <x v="0"/>
    <x v="7"/>
    <n v="443"/>
    <x v="2"/>
    <x v="0"/>
    <x v="0"/>
    <d v="2018-03-03T00:00:00"/>
    <x v="0"/>
    <x v="0"/>
    <x v="0"/>
    <x v="0"/>
    <n v="266190"/>
    <x v="0"/>
    <x v="0"/>
    <x v="7"/>
    <x v="1"/>
    <x v="0"/>
    <x v="2"/>
    <s v="Borislav Roy"/>
    <x v="1"/>
    <x v="1"/>
    <x v="1"/>
    <n v="1989"/>
    <x v="2"/>
    <x v="0"/>
    <s v="Sales operations specialist"/>
    <x v="2"/>
    <n v="36"/>
    <x v="1"/>
    <x v="3"/>
    <x v="2"/>
    <x v="1"/>
  </r>
  <r>
    <s v="E049035"/>
    <x v="0"/>
    <x v="7"/>
    <n v="443"/>
    <x v="2"/>
    <x v="0"/>
    <x v="0"/>
    <d v="2018-03-03T00:00:00"/>
    <x v="0"/>
    <x v="0"/>
    <x v="0"/>
    <x v="0"/>
    <n v="60591"/>
    <x v="0"/>
    <x v="0"/>
    <x v="7"/>
    <x v="8"/>
    <x v="0"/>
    <x v="1"/>
    <s v="Brain Radulescu"/>
    <x v="1"/>
    <x v="0"/>
    <x v="2"/>
    <n v="1973"/>
    <x v="2"/>
    <x v="0"/>
    <s v="Sales operations specialist"/>
    <x v="2"/>
    <n v="52"/>
    <x v="0"/>
    <x v="2"/>
    <x v="2"/>
    <x v="1"/>
  </r>
  <r>
    <s v="E049278"/>
    <x v="0"/>
    <x v="7"/>
    <n v="445"/>
    <x v="1"/>
    <x v="1"/>
    <x v="0"/>
    <d v="2018-03-03T00:00:00"/>
    <x v="0"/>
    <x v="0"/>
    <x v="0"/>
    <x v="0"/>
    <n v="27732"/>
    <x v="0"/>
    <x v="0"/>
    <x v="7"/>
    <x v="8"/>
    <x v="0"/>
    <x v="1"/>
    <s v="Brain Pinto"/>
    <x v="1"/>
    <x v="0"/>
    <x v="2"/>
    <n v="1988"/>
    <x v="0"/>
    <x v="1"/>
    <s v="Senior Account Executive"/>
    <x v="1"/>
    <n v="37"/>
    <x v="1"/>
    <x v="1"/>
    <x v="2"/>
    <x v="1"/>
  </r>
  <r>
    <s v="E049529"/>
    <x v="3"/>
    <x v="7"/>
    <n v="444"/>
    <x v="0"/>
    <x v="4"/>
    <x v="0"/>
    <d v="2018-03-03T00:00:00"/>
    <x v="0"/>
    <x v="0"/>
    <x v="0"/>
    <x v="0"/>
    <n v="118156"/>
    <x v="0"/>
    <x v="3"/>
    <x v="7"/>
    <x v="2"/>
    <x v="0"/>
    <x v="1"/>
    <s v="Brain Peruzzi"/>
    <x v="1"/>
    <x v="0"/>
    <x v="1"/>
    <n v="1962"/>
    <x v="0"/>
    <x v="4"/>
    <s v="Account Executive"/>
    <x v="0"/>
    <n v="63"/>
    <x v="0"/>
    <x v="0"/>
    <x v="2"/>
    <x v="1"/>
  </r>
  <r>
    <s v="E049665"/>
    <x v="3"/>
    <x v="7"/>
    <n v="233"/>
    <x v="2"/>
    <x v="4"/>
    <x v="0"/>
    <d v="2018-03-03T00:00:00"/>
    <x v="0"/>
    <x v="0"/>
    <x v="0"/>
    <x v="0"/>
    <n v="91165"/>
    <x v="0"/>
    <x v="3"/>
    <x v="7"/>
    <x v="8"/>
    <x v="0"/>
    <x v="1"/>
    <s v="Bray Patel"/>
    <x v="1"/>
    <x v="0"/>
    <x v="2"/>
    <n v="1974"/>
    <x v="0"/>
    <x v="4"/>
    <s v="Communication lead"/>
    <x v="2"/>
    <n v="51"/>
    <x v="0"/>
    <x v="2"/>
    <x v="2"/>
    <x v="1"/>
  </r>
  <r>
    <s v="E009586"/>
    <x v="0"/>
    <x v="7"/>
    <n v="445"/>
    <x v="1"/>
    <x v="0"/>
    <x v="0"/>
    <d v="2020-01-28T00:00:00"/>
    <x v="0"/>
    <x v="0"/>
    <x v="0"/>
    <x v="0"/>
    <n v="247845"/>
    <x v="0"/>
    <x v="0"/>
    <x v="7"/>
    <x v="2"/>
    <x v="0"/>
    <x v="0"/>
    <s v="Aidan Murray"/>
    <x v="0"/>
    <x v="0"/>
    <x v="2"/>
    <n v="1975"/>
    <x v="0"/>
    <x v="0"/>
    <s v="Senior Account Executive"/>
    <x v="1"/>
    <n v="50"/>
    <x v="0"/>
    <x v="3"/>
    <x v="0"/>
    <x v="0"/>
  </r>
  <r>
    <s v="E049840"/>
    <x v="3"/>
    <x v="7"/>
    <n v="442"/>
    <x v="4"/>
    <x v="4"/>
    <x v="0"/>
    <d v="2018-03-03T00:00:00"/>
    <x v="0"/>
    <x v="0"/>
    <x v="0"/>
    <x v="0"/>
    <n v="64816"/>
    <x v="0"/>
    <x v="3"/>
    <x v="7"/>
    <x v="2"/>
    <x v="0"/>
    <x v="1"/>
    <s v="Bray Obry"/>
    <x v="1"/>
    <x v="0"/>
    <x v="0"/>
    <n v="1992"/>
    <x v="0"/>
    <x v="4"/>
    <s v="Sales Support Specialist"/>
    <x v="4"/>
    <n v="33"/>
    <x v="1"/>
    <x v="2"/>
    <x v="2"/>
    <x v="1"/>
  </r>
  <r>
    <s v="E049894"/>
    <x v="0"/>
    <x v="7"/>
    <n v="411"/>
    <x v="3"/>
    <x v="0"/>
    <x v="0"/>
    <d v="2018-03-03T00:00:00"/>
    <x v="0"/>
    <x v="0"/>
    <x v="0"/>
    <x v="0"/>
    <n v="111055"/>
    <x v="0"/>
    <x v="0"/>
    <x v="7"/>
    <x v="7"/>
    <x v="0"/>
    <x v="0"/>
    <s v="Brett Neo"/>
    <x v="1"/>
    <x v="0"/>
    <x v="2"/>
    <n v="1968"/>
    <x v="0"/>
    <x v="0"/>
    <s v="Material Handler"/>
    <x v="3"/>
    <n v="57"/>
    <x v="0"/>
    <x v="0"/>
    <x v="2"/>
    <x v="1"/>
  </r>
  <r>
    <s v="E049972"/>
    <x v="3"/>
    <x v="7"/>
    <n v="442"/>
    <x v="4"/>
    <x v="4"/>
    <x v="0"/>
    <d v="2018-03-03T00:00:00"/>
    <x v="0"/>
    <x v="0"/>
    <x v="0"/>
    <x v="0"/>
    <n v="99720"/>
    <x v="0"/>
    <x v="3"/>
    <x v="7"/>
    <x v="2"/>
    <x v="0"/>
    <x v="2"/>
    <s v="Brett Nam"/>
    <x v="1"/>
    <x v="0"/>
    <x v="2"/>
    <n v="1997"/>
    <x v="6"/>
    <x v="4"/>
    <s v="Sales Support Specialist"/>
    <x v="4"/>
    <n v="28"/>
    <x v="2"/>
    <x v="0"/>
    <x v="2"/>
    <x v="1"/>
  </r>
  <r>
    <s v="E050084"/>
    <x v="2"/>
    <x v="7"/>
    <n v="442"/>
    <x v="4"/>
    <x v="9"/>
    <x v="0"/>
    <d v="2018-03-03T00:00:00"/>
    <x v="0"/>
    <x v="0"/>
    <x v="0"/>
    <x v="0"/>
    <n v="54469"/>
    <x v="0"/>
    <x v="2"/>
    <x v="7"/>
    <x v="2"/>
    <x v="0"/>
    <x v="1"/>
    <s v="Brett Mulchandani"/>
    <x v="1"/>
    <x v="0"/>
    <x v="1"/>
    <n v="1999"/>
    <x v="2"/>
    <x v="9"/>
    <s v="Sales Support Specialist"/>
    <x v="4"/>
    <n v="26"/>
    <x v="2"/>
    <x v="2"/>
    <x v="2"/>
    <x v="1"/>
  </r>
  <r>
    <s v="E050121"/>
    <x v="3"/>
    <x v="7"/>
    <n v="450"/>
    <x v="3"/>
    <x v="4"/>
    <x v="0"/>
    <d v="2018-03-03T00:00:00"/>
    <x v="0"/>
    <x v="0"/>
    <x v="0"/>
    <x v="0"/>
    <n v="52025"/>
    <x v="0"/>
    <x v="3"/>
    <x v="7"/>
    <x v="2"/>
    <x v="0"/>
    <x v="2"/>
    <s v="Brett Montag"/>
    <x v="1"/>
    <x v="0"/>
    <x v="2"/>
    <n v="1971"/>
    <x v="6"/>
    <x v="4"/>
    <s v="Assembler"/>
    <x v="3"/>
    <n v="54"/>
    <x v="0"/>
    <x v="2"/>
    <x v="2"/>
    <x v="1"/>
  </r>
  <r>
    <s v="E050232"/>
    <x v="0"/>
    <x v="7"/>
    <n v="455"/>
    <x v="5"/>
    <x v="0"/>
    <x v="0"/>
    <d v="2018-03-03T00:00:00"/>
    <x v="0"/>
    <x v="0"/>
    <x v="0"/>
    <x v="0"/>
    <n v="69405"/>
    <x v="0"/>
    <x v="0"/>
    <x v="7"/>
    <x v="0"/>
    <x v="0"/>
    <x v="0"/>
    <s v="Brett Meng"/>
    <x v="1"/>
    <x v="0"/>
    <x v="0"/>
    <n v="1999"/>
    <x v="3"/>
    <x v="0"/>
    <s v="Manufacturing Production Manager"/>
    <x v="5"/>
    <n v="26"/>
    <x v="2"/>
    <x v="2"/>
    <x v="2"/>
    <x v="1"/>
  </r>
  <r>
    <s v="E050876"/>
    <x v="3"/>
    <x v="7"/>
    <n v="450"/>
    <x v="3"/>
    <x v="4"/>
    <x v="0"/>
    <d v="2018-03-03T00:00:00"/>
    <x v="0"/>
    <x v="0"/>
    <x v="0"/>
    <x v="0"/>
    <n v="37111"/>
    <x v="0"/>
    <x v="3"/>
    <x v="7"/>
    <x v="1"/>
    <x v="0"/>
    <x v="2"/>
    <s v="Brett Marienfeld"/>
    <x v="1"/>
    <x v="0"/>
    <x v="2"/>
    <n v="1998"/>
    <x v="0"/>
    <x v="4"/>
    <s v="Assembler"/>
    <x v="3"/>
    <n v="27"/>
    <x v="2"/>
    <x v="1"/>
    <x v="2"/>
    <x v="1"/>
  </r>
  <r>
    <s v="E051425"/>
    <x v="4"/>
    <x v="7"/>
    <n v="341"/>
    <x v="3"/>
    <x v="7"/>
    <x v="0"/>
    <d v="2018-03-03T00:00:00"/>
    <x v="0"/>
    <x v="0"/>
    <x v="0"/>
    <x v="0"/>
    <n v="26368"/>
    <x v="0"/>
    <x v="4"/>
    <x v="7"/>
    <x v="2"/>
    <x v="0"/>
    <x v="2"/>
    <s v="Brett Lo"/>
    <x v="1"/>
    <x v="0"/>
    <x v="3"/>
    <n v="1967"/>
    <x v="5"/>
    <x v="7"/>
    <s v="Partner relationship manager"/>
    <x v="3"/>
    <n v="58"/>
    <x v="0"/>
    <x v="1"/>
    <x v="2"/>
    <x v="1"/>
  </r>
  <r>
    <s v="E051673"/>
    <x v="2"/>
    <x v="7"/>
    <n v="444"/>
    <x v="0"/>
    <x v="6"/>
    <x v="0"/>
    <d v="2018-03-03T00:00:00"/>
    <x v="0"/>
    <x v="0"/>
    <x v="0"/>
    <x v="0"/>
    <n v="35096"/>
    <x v="0"/>
    <x v="2"/>
    <x v="7"/>
    <x v="0"/>
    <x v="0"/>
    <x v="0"/>
    <s v="Brian Liu"/>
    <x v="1"/>
    <x v="0"/>
    <x v="0"/>
    <n v="1974"/>
    <x v="2"/>
    <x v="6"/>
    <s v="Account Executive"/>
    <x v="0"/>
    <n v="51"/>
    <x v="0"/>
    <x v="1"/>
    <x v="2"/>
    <x v="1"/>
  </r>
  <r>
    <s v="E052176"/>
    <x v="1"/>
    <x v="7"/>
    <n v="450"/>
    <x v="3"/>
    <x v="2"/>
    <x v="0"/>
    <d v="2018-03-03T00:00:00"/>
    <x v="0"/>
    <x v="0"/>
    <x v="0"/>
    <x v="0"/>
    <n v="88725"/>
    <x v="0"/>
    <x v="1"/>
    <x v="7"/>
    <x v="2"/>
    <x v="0"/>
    <x v="1"/>
    <s v="Brian Leung"/>
    <x v="1"/>
    <x v="1"/>
    <x v="2"/>
    <n v="1986"/>
    <x v="4"/>
    <x v="2"/>
    <s v="Assembler"/>
    <x v="3"/>
    <n v="39"/>
    <x v="1"/>
    <x v="2"/>
    <x v="2"/>
    <x v="1"/>
  </r>
  <r>
    <s v="E052710"/>
    <x v="0"/>
    <x v="7"/>
    <n v="442"/>
    <x v="4"/>
    <x v="0"/>
    <x v="0"/>
    <d v="2018-03-03T00:00:00"/>
    <x v="0"/>
    <x v="0"/>
    <x v="0"/>
    <x v="0"/>
    <n v="63816"/>
    <x v="0"/>
    <x v="0"/>
    <x v="7"/>
    <x v="1"/>
    <x v="0"/>
    <x v="1"/>
    <s v="Brian Laterman"/>
    <x v="1"/>
    <x v="0"/>
    <x v="2"/>
    <n v="1978"/>
    <x v="5"/>
    <x v="0"/>
    <s v="Sales Support Specialist"/>
    <x v="4"/>
    <n v="47"/>
    <x v="0"/>
    <x v="2"/>
    <x v="2"/>
    <x v="1"/>
  </r>
  <r>
    <s v="E052792"/>
    <x v="3"/>
    <x v="7"/>
    <n v="452"/>
    <x v="2"/>
    <x v="4"/>
    <x v="0"/>
    <d v="2018-03-03T00:00:00"/>
    <x v="0"/>
    <x v="0"/>
    <x v="0"/>
    <x v="0"/>
    <n v="93766"/>
    <x v="0"/>
    <x v="3"/>
    <x v="7"/>
    <x v="0"/>
    <x v="0"/>
    <x v="0"/>
    <s v="Brian Lailhacar"/>
    <x v="1"/>
    <x v="1"/>
    <x v="0"/>
    <n v="1968"/>
    <x v="6"/>
    <x v="4"/>
    <s v="Manufacturing Technician"/>
    <x v="2"/>
    <n v="57"/>
    <x v="0"/>
    <x v="2"/>
    <x v="2"/>
    <x v="1"/>
  </r>
  <r>
    <s v="E053339"/>
    <x v="3"/>
    <x v="7"/>
    <n v="252"/>
    <x v="4"/>
    <x v="4"/>
    <x v="0"/>
    <d v="2018-04-03T00:00:00"/>
    <x v="0"/>
    <x v="0"/>
    <x v="0"/>
    <x v="0"/>
    <n v="138443"/>
    <x v="0"/>
    <x v="3"/>
    <x v="7"/>
    <x v="1"/>
    <x v="0"/>
    <x v="1"/>
    <s v="Brian Koh"/>
    <x v="1"/>
    <x v="0"/>
    <x v="0"/>
    <n v="1978"/>
    <x v="6"/>
    <x v="4"/>
    <s v="Senior Buyer"/>
    <x v="4"/>
    <n v="47"/>
    <x v="0"/>
    <x v="0"/>
    <x v="2"/>
    <x v="1"/>
  </r>
  <r>
    <s v="E053570"/>
    <x v="4"/>
    <x v="7"/>
    <n v="452"/>
    <x v="2"/>
    <x v="7"/>
    <x v="0"/>
    <d v="2018-04-03T00:00:00"/>
    <x v="0"/>
    <x v="0"/>
    <x v="0"/>
    <x v="0"/>
    <n v="22771"/>
    <x v="0"/>
    <x v="4"/>
    <x v="7"/>
    <x v="2"/>
    <x v="0"/>
    <x v="1"/>
    <s v="Brian Kehayov"/>
    <x v="1"/>
    <x v="0"/>
    <x v="1"/>
    <n v="1979"/>
    <x v="5"/>
    <x v="7"/>
    <s v="Manufacturing Technician"/>
    <x v="2"/>
    <n v="46"/>
    <x v="0"/>
    <x v="1"/>
    <x v="2"/>
    <x v="1"/>
  </r>
  <r>
    <s v="E054330"/>
    <x v="4"/>
    <x v="7"/>
    <n v="361"/>
    <x v="3"/>
    <x v="7"/>
    <x v="0"/>
    <d v="2018-04-03T00:00:00"/>
    <x v="0"/>
    <x v="0"/>
    <x v="0"/>
    <x v="0"/>
    <n v="43322"/>
    <x v="0"/>
    <x v="4"/>
    <x v="7"/>
    <x v="2"/>
    <x v="0"/>
    <x v="2"/>
    <s v="Brian Kapil"/>
    <x v="1"/>
    <x v="0"/>
    <x v="2"/>
    <n v="1964"/>
    <x v="0"/>
    <x v="7"/>
    <s v="Product Design Engineer"/>
    <x v="3"/>
    <n v="61"/>
    <x v="0"/>
    <x v="1"/>
    <x v="2"/>
    <x v="1"/>
  </r>
  <r>
    <s v="E054381"/>
    <x v="2"/>
    <x v="7"/>
    <n v="452"/>
    <x v="2"/>
    <x v="3"/>
    <x v="0"/>
    <d v="2021-02-01T00:00:00"/>
    <x v="0"/>
    <x v="0"/>
    <x v="0"/>
    <x v="0"/>
    <n v="70723"/>
    <x v="0"/>
    <x v="2"/>
    <x v="7"/>
    <x v="1"/>
    <x v="0"/>
    <x v="1"/>
    <s v="BrianC Kadarusman"/>
    <x v="1"/>
    <x v="0"/>
    <x v="5"/>
    <n v="1964"/>
    <x v="2"/>
    <x v="3"/>
    <s v="Manufacturing Technician"/>
    <x v="2"/>
    <n v="61"/>
    <x v="0"/>
    <x v="2"/>
    <x v="5"/>
    <x v="0"/>
  </r>
  <r>
    <s v="E054607"/>
    <x v="3"/>
    <x v="7"/>
    <n v="404"/>
    <x v="0"/>
    <x v="4"/>
    <x v="0"/>
    <d v="2018-04-03T00:00:00"/>
    <x v="0"/>
    <x v="0"/>
    <x v="0"/>
    <x v="0"/>
    <n v="113550"/>
    <x v="0"/>
    <x v="3"/>
    <x v="7"/>
    <x v="6"/>
    <x v="0"/>
    <x v="1"/>
    <s v="BrianC Johnston"/>
    <x v="1"/>
    <x v="0"/>
    <x v="2"/>
    <n v="1962"/>
    <x v="6"/>
    <x v="4"/>
    <s v="Senior warehouse manager"/>
    <x v="0"/>
    <n v="63"/>
    <x v="0"/>
    <x v="0"/>
    <x v="2"/>
    <x v="1"/>
  </r>
  <r>
    <s v="E055236"/>
    <x v="3"/>
    <x v="7"/>
    <n v="442"/>
    <x v="4"/>
    <x v="4"/>
    <x v="0"/>
    <d v="2018-04-03T00:00:00"/>
    <x v="0"/>
    <x v="0"/>
    <x v="0"/>
    <x v="0"/>
    <n v="70478"/>
    <x v="0"/>
    <x v="3"/>
    <x v="7"/>
    <x v="2"/>
    <x v="0"/>
    <x v="1"/>
    <s v="Brianna Jaecksch"/>
    <x v="1"/>
    <x v="0"/>
    <x v="1"/>
    <n v="1971"/>
    <x v="0"/>
    <x v="4"/>
    <s v="Sales Support Specialist"/>
    <x v="4"/>
    <n v="54"/>
    <x v="0"/>
    <x v="2"/>
    <x v="2"/>
    <x v="1"/>
  </r>
  <r>
    <s v="E055438"/>
    <x v="0"/>
    <x v="7"/>
    <n v="444"/>
    <x v="0"/>
    <x v="0"/>
    <x v="0"/>
    <d v="2018-04-03T00:00:00"/>
    <x v="0"/>
    <x v="0"/>
    <x v="0"/>
    <x v="0"/>
    <n v="266418"/>
    <x v="0"/>
    <x v="0"/>
    <x v="7"/>
    <x v="2"/>
    <x v="0"/>
    <x v="1"/>
    <s v="Brianna Huynh"/>
    <x v="1"/>
    <x v="0"/>
    <x v="2"/>
    <n v="1993"/>
    <x v="2"/>
    <x v="0"/>
    <s v="Account Executive"/>
    <x v="0"/>
    <n v="32"/>
    <x v="2"/>
    <x v="3"/>
    <x v="2"/>
    <x v="1"/>
  </r>
  <r>
    <s v="E055687"/>
    <x v="0"/>
    <x v="7"/>
    <n v="392"/>
    <x v="2"/>
    <x v="0"/>
    <x v="0"/>
    <d v="2018-04-03T00:00:00"/>
    <x v="0"/>
    <x v="0"/>
    <x v="0"/>
    <x v="0"/>
    <n v="52742"/>
    <x v="0"/>
    <x v="0"/>
    <x v="7"/>
    <x v="0"/>
    <x v="0"/>
    <x v="0"/>
    <s v="Brianna Huang"/>
    <x v="1"/>
    <x v="0"/>
    <x v="0"/>
    <n v="2002"/>
    <x v="2"/>
    <x v="0"/>
    <s v="Strategy manager"/>
    <x v="2"/>
    <n v="23"/>
    <x v="3"/>
    <x v="2"/>
    <x v="2"/>
    <x v="1"/>
  </r>
  <r>
    <s v="E056710"/>
    <x v="3"/>
    <x v="7"/>
    <n v="443"/>
    <x v="2"/>
    <x v="4"/>
    <x v="0"/>
    <d v="2018-04-03T00:00:00"/>
    <x v="0"/>
    <x v="0"/>
    <x v="0"/>
    <x v="0"/>
    <n v="112936"/>
    <x v="0"/>
    <x v="3"/>
    <x v="7"/>
    <x v="1"/>
    <x v="0"/>
    <x v="1"/>
    <s v="Burak Hertzog"/>
    <x v="1"/>
    <x v="0"/>
    <x v="1"/>
    <n v="1970"/>
    <x v="0"/>
    <x v="4"/>
    <s v="Sales operations specialist"/>
    <x v="2"/>
    <n v="55"/>
    <x v="0"/>
    <x v="0"/>
    <x v="2"/>
    <x v="1"/>
  </r>
  <r>
    <s v="E056816"/>
    <x v="0"/>
    <x v="7"/>
    <n v="452"/>
    <x v="2"/>
    <x v="0"/>
    <x v="0"/>
    <d v="2018-04-03T00:00:00"/>
    <x v="0"/>
    <x v="0"/>
    <x v="0"/>
    <x v="0"/>
    <n v="74291"/>
    <x v="0"/>
    <x v="0"/>
    <x v="7"/>
    <x v="3"/>
    <x v="0"/>
    <x v="0"/>
    <s v="Burak Hassler"/>
    <x v="1"/>
    <x v="0"/>
    <x v="3"/>
    <n v="1999"/>
    <x v="2"/>
    <x v="0"/>
    <s v="Manufacturing Technician"/>
    <x v="2"/>
    <n v="26"/>
    <x v="2"/>
    <x v="2"/>
    <x v="2"/>
    <x v="1"/>
  </r>
  <r>
    <s v="E056995"/>
    <x v="3"/>
    <x v="7"/>
    <n v="452"/>
    <x v="2"/>
    <x v="4"/>
    <x v="0"/>
    <d v="2018-04-03T00:00:00"/>
    <x v="0"/>
    <x v="0"/>
    <x v="0"/>
    <x v="0"/>
    <n v="105169"/>
    <x v="0"/>
    <x v="3"/>
    <x v="7"/>
    <x v="2"/>
    <x v="0"/>
    <x v="1"/>
    <s v="Caleb Han"/>
    <x v="1"/>
    <x v="0"/>
    <x v="1"/>
    <n v="1989"/>
    <x v="0"/>
    <x v="4"/>
    <s v="Manufacturing Technician"/>
    <x v="2"/>
    <n v="36"/>
    <x v="1"/>
    <x v="0"/>
    <x v="2"/>
    <x v="1"/>
  </r>
  <r>
    <s v="E057557"/>
    <x v="3"/>
    <x v="7"/>
    <n v="443"/>
    <x v="2"/>
    <x v="4"/>
    <x v="0"/>
    <d v="2018-06-03T00:00:00"/>
    <x v="0"/>
    <x v="0"/>
    <x v="0"/>
    <x v="0"/>
    <n v="93492"/>
    <x v="0"/>
    <x v="3"/>
    <x v="7"/>
    <x v="2"/>
    <x v="0"/>
    <x v="0"/>
    <s v="Caleb Groeneveld"/>
    <x v="1"/>
    <x v="1"/>
    <x v="0"/>
    <n v="1964"/>
    <x v="0"/>
    <x v="4"/>
    <s v="Sales operations specialist"/>
    <x v="2"/>
    <n v="61"/>
    <x v="0"/>
    <x v="2"/>
    <x v="2"/>
    <x v="1"/>
  </r>
  <r>
    <s v="E057879"/>
    <x v="0"/>
    <x v="7"/>
    <n v="292"/>
    <x v="4"/>
    <x v="0"/>
    <x v="0"/>
    <d v="2018-06-03T00:00:00"/>
    <x v="0"/>
    <x v="0"/>
    <x v="0"/>
    <x v="0"/>
    <n v="135724"/>
    <x v="0"/>
    <x v="0"/>
    <x v="7"/>
    <x v="2"/>
    <x v="0"/>
    <x v="1"/>
    <s v="Carlos Goodman"/>
    <x v="1"/>
    <x v="1"/>
    <x v="2"/>
    <n v="1988"/>
    <x v="8"/>
    <x v="0"/>
    <s v="Senior Product Optimization Engineer"/>
    <x v="4"/>
    <n v="37"/>
    <x v="1"/>
    <x v="0"/>
    <x v="2"/>
    <x v="1"/>
  </r>
  <r>
    <s v="E057888"/>
    <x v="1"/>
    <x v="7"/>
    <n v="444"/>
    <x v="0"/>
    <x v="2"/>
    <x v="0"/>
    <d v="2018-06-03T00:00:00"/>
    <x v="0"/>
    <x v="0"/>
    <x v="0"/>
    <x v="0"/>
    <n v="36724"/>
    <x v="0"/>
    <x v="1"/>
    <x v="7"/>
    <x v="1"/>
    <x v="0"/>
    <x v="1"/>
    <s v="Carlos Godfree"/>
    <x v="1"/>
    <x v="0"/>
    <x v="0"/>
    <n v="1974"/>
    <x v="2"/>
    <x v="2"/>
    <s v="Account Executive"/>
    <x v="0"/>
    <n v="51"/>
    <x v="0"/>
    <x v="1"/>
    <x v="2"/>
    <x v="1"/>
  </r>
  <r>
    <s v="E058220"/>
    <x v="0"/>
    <x v="7"/>
    <n v="454"/>
    <x v="1"/>
    <x v="1"/>
    <x v="0"/>
    <d v="2021-01-12T00:00:00"/>
    <x v="0"/>
    <x v="0"/>
    <x v="0"/>
    <x v="0"/>
    <n v="35465"/>
    <x v="0"/>
    <x v="0"/>
    <x v="7"/>
    <x v="2"/>
    <x v="0"/>
    <x v="1"/>
    <s v="Carmen Fessler"/>
    <x v="1"/>
    <x v="0"/>
    <x v="2"/>
    <n v="1997"/>
    <x v="5"/>
    <x v="1"/>
    <s v="Manufacturing Process Engineer"/>
    <x v="1"/>
    <n v="28"/>
    <x v="2"/>
    <x v="1"/>
    <x v="5"/>
    <x v="0"/>
  </r>
  <r>
    <s v="E058269"/>
    <x v="4"/>
    <x v="7"/>
    <n v="445"/>
    <x v="1"/>
    <x v="7"/>
    <x v="0"/>
    <d v="2018-06-03T00:00:00"/>
    <x v="0"/>
    <x v="0"/>
    <x v="0"/>
    <x v="0"/>
    <n v="52243"/>
    <x v="0"/>
    <x v="4"/>
    <x v="7"/>
    <x v="0"/>
    <x v="0"/>
    <x v="0"/>
    <s v="Carmen Favre"/>
    <x v="1"/>
    <x v="0"/>
    <x v="0"/>
    <n v="1999"/>
    <x v="5"/>
    <x v="7"/>
    <s v="Senior Account Executive"/>
    <x v="1"/>
    <n v="26"/>
    <x v="2"/>
    <x v="2"/>
    <x v="2"/>
    <x v="1"/>
  </r>
  <r>
    <s v="E058435"/>
    <x v="5"/>
    <x v="7"/>
    <n v="450"/>
    <x v="3"/>
    <x v="8"/>
    <x v="0"/>
    <d v="2018-06-03T00:00:00"/>
    <x v="0"/>
    <x v="0"/>
    <x v="0"/>
    <x v="0"/>
    <n v="46345"/>
    <x v="0"/>
    <x v="5"/>
    <x v="7"/>
    <x v="1"/>
    <x v="0"/>
    <x v="2"/>
    <s v="Carmen Eichmann"/>
    <x v="1"/>
    <x v="0"/>
    <x v="2"/>
    <n v="1999"/>
    <x v="4"/>
    <x v="8"/>
    <s v="Assembler"/>
    <x v="3"/>
    <n v="26"/>
    <x v="2"/>
    <x v="1"/>
    <x v="2"/>
    <x v="1"/>
  </r>
  <r>
    <s v="E059034"/>
    <x v="3"/>
    <x v="7"/>
    <n v="442"/>
    <x v="4"/>
    <x v="4"/>
    <x v="0"/>
    <d v="2018-06-03T00:00:00"/>
    <x v="0"/>
    <x v="0"/>
    <x v="0"/>
    <x v="0"/>
    <n v="107881"/>
    <x v="0"/>
    <x v="3"/>
    <x v="7"/>
    <x v="1"/>
    <x v="0"/>
    <x v="2"/>
    <s v="Carmen Dunn"/>
    <x v="1"/>
    <x v="0"/>
    <x v="2"/>
    <n v="1992"/>
    <x v="6"/>
    <x v="4"/>
    <s v="Sales Support Specialist"/>
    <x v="4"/>
    <n v="33"/>
    <x v="1"/>
    <x v="0"/>
    <x v="2"/>
    <x v="1"/>
  </r>
  <r>
    <s v="E059116"/>
    <x v="0"/>
    <x v="8"/>
    <n v="461"/>
    <x v="3"/>
    <x v="0"/>
    <x v="0"/>
    <d v="2018-06-03T00:00:00"/>
    <x v="0"/>
    <x v="0"/>
    <x v="0"/>
    <x v="0"/>
    <n v="70802"/>
    <x v="0"/>
    <x v="0"/>
    <x v="8"/>
    <x v="2"/>
    <x v="0"/>
    <x v="2"/>
    <s v="Carmen Dittakavi"/>
    <x v="1"/>
    <x v="0"/>
    <x v="2"/>
    <n v="1971"/>
    <x v="0"/>
    <x v="0"/>
    <s v="Inside Sales Specialist"/>
    <x v="3"/>
    <n v="54"/>
    <x v="0"/>
    <x v="2"/>
    <x v="2"/>
    <x v="1"/>
  </r>
  <r>
    <s v="E011442"/>
    <x v="0"/>
    <x v="8"/>
    <n v="453"/>
    <x v="0"/>
    <x v="0"/>
    <x v="0"/>
    <d v="2020-06-09T00:00:00"/>
    <x v="0"/>
    <x v="0"/>
    <x v="0"/>
    <x v="0"/>
    <n v="291905"/>
    <x v="0"/>
    <x v="0"/>
    <x v="8"/>
    <x v="1"/>
    <x v="0"/>
    <x v="2"/>
    <s v="Albert Leung"/>
    <x v="0"/>
    <x v="0"/>
    <x v="2"/>
    <n v="1978"/>
    <x v="5"/>
    <x v="0"/>
    <s v="Manufacturing Engineer"/>
    <x v="0"/>
    <n v="47"/>
    <x v="0"/>
    <x v="3"/>
    <x v="0"/>
    <x v="0"/>
  </r>
  <r>
    <s v="E060532"/>
    <x v="3"/>
    <x v="8"/>
    <n v="452"/>
    <x v="2"/>
    <x v="4"/>
    <x v="0"/>
    <d v="2019-11-30T00:00:00"/>
    <x v="0"/>
    <x v="0"/>
    <x v="0"/>
    <x v="0"/>
    <n v="66376"/>
    <x v="0"/>
    <x v="3"/>
    <x v="8"/>
    <x v="2"/>
    <x v="0"/>
    <x v="0"/>
    <s v="Catherine Coldrey"/>
    <x v="1"/>
    <x v="0"/>
    <x v="0"/>
    <n v="1963"/>
    <x v="0"/>
    <x v="4"/>
    <s v="Manufacturing Technician"/>
    <x v="2"/>
    <n v="62"/>
    <x v="0"/>
    <x v="2"/>
    <x v="1"/>
    <x v="1"/>
  </r>
  <r>
    <s v="E060808"/>
    <x v="0"/>
    <x v="8"/>
    <n v="452"/>
    <x v="2"/>
    <x v="0"/>
    <x v="0"/>
    <d v="2019-12-06T00:00:00"/>
    <x v="0"/>
    <x v="0"/>
    <x v="0"/>
    <x v="0"/>
    <n v="119073"/>
    <x v="0"/>
    <x v="0"/>
    <x v="8"/>
    <x v="2"/>
    <x v="0"/>
    <x v="0"/>
    <s v="Catherine Choy"/>
    <x v="1"/>
    <x v="0"/>
    <x v="2"/>
    <n v="1984"/>
    <x v="0"/>
    <x v="0"/>
    <s v="Manufacturing Technician"/>
    <x v="2"/>
    <n v="41"/>
    <x v="1"/>
    <x v="0"/>
    <x v="1"/>
    <x v="1"/>
  </r>
  <r>
    <s v="E061178"/>
    <x v="0"/>
    <x v="8"/>
    <n v="452"/>
    <x v="2"/>
    <x v="0"/>
    <x v="0"/>
    <d v="2018-06-03T00:00:00"/>
    <x v="0"/>
    <x v="0"/>
    <x v="0"/>
    <x v="0"/>
    <n v="52919"/>
    <x v="0"/>
    <x v="0"/>
    <x v="8"/>
    <x v="7"/>
    <x v="0"/>
    <x v="0"/>
    <s v="Catkin Chen"/>
    <x v="1"/>
    <x v="0"/>
    <x v="2"/>
    <n v="2002"/>
    <x v="0"/>
    <x v="0"/>
    <s v="Manufacturing Technician"/>
    <x v="2"/>
    <n v="23"/>
    <x v="3"/>
    <x v="2"/>
    <x v="2"/>
    <x v="1"/>
  </r>
  <r>
    <s v="E061217"/>
    <x v="0"/>
    <x v="8"/>
    <n v="444"/>
    <x v="0"/>
    <x v="0"/>
    <x v="0"/>
    <d v="2018-06-03T00:00:00"/>
    <x v="0"/>
    <x v="0"/>
    <x v="0"/>
    <x v="0"/>
    <n v="252363"/>
    <x v="0"/>
    <x v="0"/>
    <x v="8"/>
    <x v="2"/>
    <x v="0"/>
    <x v="1"/>
    <s v="Catkin Chang"/>
    <x v="1"/>
    <x v="0"/>
    <x v="2"/>
    <n v="1989"/>
    <x v="0"/>
    <x v="0"/>
    <s v="Account Executive"/>
    <x v="0"/>
    <n v="36"/>
    <x v="1"/>
    <x v="3"/>
    <x v="2"/>
    <x v="1"/>
  </r>
  <r>
    <s v="E061830"/>
    <x v="3"/>
    <x v="8"/>
    <n v="452"/>
    <x v="2"/>
    <x v="4"/>
    <x v="0"/>
    <d v="2018-06-03T00:00:00"/>
    <x v="0"/>
    <x v="0"/>
    <x v="0"/>
    <x v="0"/>
    <n v="80540"/>
    <x v="0"/>
    <x v="3"/>
    <x v="8"/>
    <x v="0"/>
    <x v="0"/>
    <x v="0"/>
    <s v="Cesar Callaghan"/>
    <x v="1"/>
    <x v="0"/>
    <x v="0"/>
    <n v="1999"/>
    <x v="0"/>
    <x v="4"/>
    <s v="Manufacturing Technician"/>
    <x v="2"/>
    <n v="26"/>
    <x v="2"/>
    <x v="2"/>
    <x v="2"/>
    <x v="1"/>
  </r>
  <r>
    <s v="E062112"/>
    <x v="3"/>
    <x v="8"/>
    <n v="381"/>
    <x v="4"/>
    <x v="4"/>
    <x v="0"/>
    <d v="2018-06-03T00:00:00"/>
    <x v="0"/>
    <x v="0"/>
    <x v="0"/>
    <x v="0"/>
    <n v="412790"/>
    <x v="0"/>
    <x v="3"/>
    <x v="8"/>
    <x v="2"/>
    <x v="0"/>
    <x v="1"/>
    <s v="Chandan Botticchio"/>
    <x v="1"/>
    <x v="0"/>
    <x v="2"/>
    <n v="1970"/>
    <x v="5"/>
    <x v="4"/>
    <s v="Marketing research specialist"/>
    <x v="4"/>
    <n v="55"/>
    <x v="0"/>
    <x v="5"/>
    <x v="2"/>
    <x v="1"/>
  </r>
  <r>
    <s v="E062171"/>
    <x v="0"/>
    <x v="8"/>
    <n v="450"/>
    <x v="3"/>
    <x v="0"/>
    <x v="0"/>
    <d v="2018-06-03T00:00:00"/>
    <x v="0"/>
    <x v="0"/>
    <x v="0"/>
    <x v="0"/>
    <n v="225831"/>
    <x v="0"/>
    <x v="0"/>
    <x v="8"/>
    <x v="0"/>
    <x v="0"/>
    <x v="0"/>
    <s v="Chandan Biehn"/>
    <x v="1"/>
    <x v="0"/>
    <x v="0"/>
    <n v="1974"/>
    <x v="2"/>
    <x v="0"/>
    <s v="Assembler"/>
    <x v="3"/>
    <n v="51"/>
    <x v="0"/>
    <x v="3"/>
    <x v="2"/>
    <x v="1"/>
  </r>
  <r>
    <s v="E062287"/>
    <x v="0"/>
    <x v="8"/>
    <n v="443"/>
    <x v="2"/>
    <x v="0"/>
    <x v="0"/>
    <d v="2018-06-03T00:00:00"/>
    <x v="0"/>
    <x v="0"/>
    <x v="0"/>
    <x v="0"/>
    <n v="92770"/>
    <x v="0"/>
    <x v="0"/>
    <x v="8"/>
    <x v="6"/>
    <x v="0"/>
    <x v="1"/>
    <s v="Chandan Bazira"/>
    <x v="1"/>
    <x v="1"/>
    <x v="2"/>
    <n v="1997"/>
    <x v="2"/>
    <x v="0"/>
    <s v="Sales operations specialist"/>
    <x v="2"/>
    <n v="28"/>
    <x v="2"/>
    <x v="2"/>
    <x v="2"/>
    <x v="1"/>
  </r>
  <r>
    <s v="E062392"/>
    <x v="3"/>
    <x v="8"/>
    <n v="450"/>
    <x v="3"/>
    <x v="4"/>
    <x v="0"/>
    <d v="2018-06-03T00:00:00"/>
    <x v="0"/>
    <x v="0"/>
    <x v="0"/>
    <x v="0"/>
    <n v="79004"/>
    <x v="0"/>
    <x v="3"/>
    <x v="8"/>
    <x v="0"/>
    <x v="0"/>
    <x v="0"/>
    <s v="Chang Baetz"/>
    <x v="1"/>
    <x v="0"/>
    <x v="0"/>
    <n v="2002"/>
    <x v="0"/>
    <x v="4"/>
    <s v="Assembler"/>
    <x v="3"/>
    <n v="23"/>
    <x v="3"/>
    <x v="2"/>
    <x v="2"/>
    <x v="1"/>
  </r>
  <r>
    <s v="E062414"/>
    <x v="4"/>
    <x v="8"/>
    <n v="361"/>
    <x v="3"/>
    <x v="7"/>
    <x v="0"/>
    <d v="2018-06-03T00:00:00"/>
    <x v="0"/>
    <x v="0"/>
    <x v="0"/>
    <x v="0"/>
    <n v="36394"/>
    <x v="0"/>
    <x v="4"/>
    <x v="8"/>
    <x v="3"/>
    <x v="0"/>
    <x v="2"/>
    <s v="Chang Au"/>
    <x v="1"/>
    <x v="1"/>
    <x v="4"/>
    <n v="1986"/>
    <x v="0"/>
    <x v="7"/>
    <s v="Product Design Engineer"/>
    <x v="3"/>
    <n v="39"/>
    <x v="1"/>
    <x v="1"/>
    <x v="2"/>
    <x v="1"/>
  </r>
  <r>
    <s v="E062439"/>
    <x v="3"/>
    <x v="8"/>
    <n v="261"/>
    <x v="3"/>
    <x v="4"/>
    <x v="0"/>
    <d v="2018-06-03T00:00:00"/>
    <x v="0"/>
    <x v="0"/>
    <x v="0"/>
    <x v="0"/>
    <n v="66727"/>
    <x v="0"/>
    <x v="3"/>
    <x v="8"/>
    <x v="5"/>
    <x v="0"/>
    <x v="2"/>
    <s v="Chang Angara"/>
    <x v="1"/>
    <x v="1"/>
    <x v="4"/>
    <n v="1978"/>
    <x v="0"/>
    <x v="4"/>
    <s v="Designer"/>
    <x v="3"/>
    <n v="47"/>
    <x v="0"/>
    <x v="2"/>
    <x v="2"/>
    <x v="1"/>
  </r>
  <r>
    <s v="E062470"/>
    <x v="3"/>
    <x v="9"/>
    <n v="261"/>
    <x v="3"/>
    <x v="4"/>
    <x v="0"/>
    <d v="2018-06-03T00:00:00"/>
    <x v="0"/>
    <x v="0"/>
    <x v="0"/>
    <x v="0"/>
    <n v="90929"/>
    <x v="0"/>
    <x v="3"/>
    <x v="9"/>
    <x v="7"/>
    <x v="0"/>
    <x v="2"/>
    <s v="Chang Almonte"/>
    <x v="1"/>
    <x v="0"/>
    <x v="4"/>
    <n v="1978"/>
    <x v="6"/>
    <x v="4"/>
    <s v="Designer"/>
    <x v="3"/>
    <n v="47"/>
    <x v="0"/>
    <x v="2"/>
    <x v="2"/>
    <x v="1"/>
  </r>
  <r>
    <s v="E063021"/>
    <x v="3"/>
    <x v="9"/>
    <n v="442"/>
    <x v="4"/>
    <x v="4"/>
    <x v="0"/>
    <d v="2018-06-03T00:00:00"/>
    <x v="0"/>
    <x v="0"/>
    <x v="0"/>
    <x v="0"/>
    <n v="89194"/>
    <x v="0"/>
    <x v="3"/>
    <x v="9"/>
    <x v="7"/>
    <x v="0"/>
    <x v="2"/>
    <s v="Chang Zou"/>
    <x v="1"/>
    <x v="0"/>
    <x v="4"/>
    <n v="1978"/>
    <x v="6"/>
    <x v="4"/>
    <s v="Sales Support Specialist"/>
    <x v="4"/>
    <n v="47"/>
    <x v="0"/>
    <x v="2"/>
    <x v="2"/>
    <x v="1"/>
  </r>
  <r>
    <s v="E063203"/>
    <x v="1"/>
    <x v="9"/>
    <n v="452"/>
    <x v="2"/>
    <x v="2"/>
    <x v="0"/>
    <d v="2018-09-03T00:00:00"/>
    <x v="0"/>
    <x v="0"/>
    <x v="0"/>
    <x v="0"/>
    <n v="71862"/>
    <x v="0"/>
    <x v="1"/>
    <x v="9"/>
    <x v="2"/>
    <x v="0"/>
    <x v="2"/>
    <s v="Chao Zhao"/>
    <x v="1"/>
    <x v="0"/>
    <x v="2"/>
    <n v="1978"/>
    <x v="7"/>
    <x v="2"/>
    <s v="Manufacturing Technician"/>
    <x v="2"/>
    <n v="47"/>
    <x v="0"/>
    <x v="2"/>
    <x v="2"/>
    <x v="1"/>
  </r>
  <r>
    <s v="E063284"/>
    <x v="5"/>
    <x v="9"/>
    <n v="453"/>
    <x v="0"/>
    <x v="8"/>
    <x v="0"/>
    <d v="2018-09-03T00:00:00"/>
    <x v="0"/>
    <x v="0"/>
    <x v="0"/>
    <x v="0"/>
    <n v="52907"/>
    <x v="0"/>
    <x v="5"/>
    <x v="9"/>
    <x v="1"/>
    <x v="0"/>
    <x v="2"/>
    <s v="Chao Zhang"/>
    <x v="1"/>
    <x v="1"/>
    <x v="1"/>
    <n v="1968"/>
    <x v="6"/>
    <x v="8"/>
    <s v="Manufacturing Engineer"/>
    <x v="0"/>
    <n v="57"/>
    <x v="0"/>
    <x v="2"/>
    <x v="2"/>
    <x v="1"/>
  </r>
  <r>
    <s v="E063710"/>
    <x v="3"/>
    <x v="9"/>
    <n v="231"/>
    <x v="4"/>
    <x v="4"/>
    <x v="0"/>
    <d v="2018-09-03T00:00:00"/>
    <x v="0"/>
    <x v="0"/>
    <x v="0"/>
    <x v="0"/>
    <n v="104345"/>
    <x v="0"/>
    <x v="3"/>
    <x v="9"/>
    <x v="1"/>
    <x v="0"/>
    <x v="1"/>
    <s v="Chapman Yao"/>
    <x v="1"/>
    <x v="0"/>
    <x v="0"/>
    <n v="1962"/>
    <x v="6"/>
    <x v="4"/>
    <s v="Communication specialist"/>
    <x v="4"/>
    <n v="63"/>
    <x v="0"/>
    <x v="0"/>
    <x v="2"/>
    <x v="1"/>
  </r>
  <r>
    <s v="E064758"/>
    <x v="0"/>
    <x v="9"/>
    <n v="443"/>
    <x v="2"/>
    <x v="0"/>
    <x v="0"/>
    <d v="2018-09-03T00:00:00"/>
    <x v="0"/>
    <x v="0"/>
    <x v="0"/>
    <x v="0"/>
    <n v="96544"/>
    <x v="0"/>
    <x v="0"/>
    <x v="9"/>
    <x v="0"/>
    <x v="0"/>
    <x v="0"/>
    <s v="Charlotte Wu"/>
    <x v="1"/>
    <x v="0"/>
    <x v="0"/>
    <n v="1964"/>
    <x v="4"/>
    <x v="0"/>
    <s v="Sales operations specialist"/>
    <x v="2"/>
    <n v="61"/>
    <x v="0"/>
    <x v="2"/>
    <x v="2"/>
    <x v="1"/>
  </r>
  <r>
    <s v="E064790"/>
    <x v="3"/>
    <x v="9"/>
    <n v="452"/>
    <x v="2"/>
    <x v="4"/>
    <x v="0"/>
    <d v="2018-09-03T00:00:00"/>
    <x v="0"/>
    <x v="0"/>
    <x v="0"/>
    <x v="0"/>
    <n v="83483"/>
    <x v="0"/>
    <x v="3"/>
    <x v="9"/>
    <x v="1"/>
    <x v="0"/>
    <x v="1"/>
    <s v="Charlotte Wong"/>
    <x v="1"/>
    <x v="0"/>
    <x v="0"/>
    <n v="1988"/>
    <x v="5"/>
    <x v="4"/>
    <s v="Manufacturing Technician"/>
    <x v="2"/>
    <n v="37"/>
    <x v="1"/>
    <x v="2"/>
    <x v="2"/>
    <x v="1"/>
  </r>
  <r>
    <s v="E065013"/>
    <x v="0"/>
    <x v="9"/>
    <n v="445"/>
    <x v="1"/>
    <x v="0"/>
    <x v="0"/>
    <d v="2019-06-09T00:00:00"/>
    <x v="0"/>
    <x v="0"/>
    <x v="0"/>
    <x v="0"/>
    <n v="109320"/>
    <x v="0"/>
    <x v="0"/>
    <x v="9"/>
    <x v="1"/>
    <x v="0"/>
    <x v="2"/>
    <s v="Cheryl Willig"/>
    <x v="1"/>
    <x v="0"/>
    <x v="2"/>
    <n v="1999"/>
    <x v="4"/>
    <x v="0"/>
    <s v="Senior Account Executive"/>
    <x v="1"/>
    <n v="26"/>
    <x v="2"/>
    <x v="0"/>
    <x v="1"/>
    <x v="1"/>
  </r>
  <r>
    <s v="E065354"/>
    <x v="2"/>
    <x v="9"/>
    <n v="442"/>
    <x v="4"/>
    <x v="9"/>
    <x v="0"/>
    <d v="2021-01-03T00:00:00"/>
    <x v="0"/>
    <x v="0"/>
    <x v="0"/>
    <x v="0"/>
    <n v="87728"/>
    <x v="0"/>
    <x v="2"/>
    <x v="9"/>
    <x v="4"/>
    <x v="0"/>
    <x v="1"/>
    <s v="Cheryl Wang"/>
    <x v="1"/>
    <x v="0"/>
    <x v="2"/>
    <n v="1980"/>
    <x v="2"/>
    <x v="9"/>
    <s v="Sales Support Specialist"/>
    <x v="4"/>
    <n v="45"/>
    <x v="1"/>
    <x v="2"/>
    <x v="5"/>
    <x v="0"/>
  </r>
  <r>
    <s v="E066221"/>
    <x v="0"/>
    <x v="9"/>
    <n v="453"/>
    <x v="0"/>
    <x v="0"/>
    <x v="0"/>
    <d v="2018-09-03T00:00:00"/>
    <x v="0"/>
    <x v="0"/>
    <x v="0"/>
    <x v="0"/>
    <n v="103666"/>
    <x v="0"/>
    <x v="0"/>
    <x v="9"/>
    <x v="2"/>
    <x v="0"/>
    <x v="2"/>
    <s v="Chester Visser"/>
    <x v="1"/>
    <x v="0"/>
    <x v="2"/>
    <n v="1992"/>
    <x v="2"/>
    <x v="0"/>
    <s v="Manufacturing Engineer"/>
    <x v="0"/>
    <n v="33"/>
    <x v="1"/>
    <x v="0"/>
    <x v="2"/>
    <x v="1"/>
  </r>
  <r>
    <s v="E066493"/>
    <x v="3"/>
    <x v="9"/>
    <n v="453"/>
    <x v="0"/>
    <x v="4"/>
    <x v="0"/>
    <d v="2018-09-03T00:00:00"/>
    <x v="0"/>
    <x v="0"/>
    <x v="0"/>
    <x v="0"/>
    <n v="286844"/>
    <x v="0"/>
    <x v="3"/>
    <x v="9"/>
    <x v="0"/>
    <x v="0"/>
    <x v="0"/>
    <s v="Chethan Tse"/>
    <x v="1"/>
    <x v="0"/>
    <x v="0"/>
    <n v="1964"/>
    <x v="6"/>
    <x v="4"/>
    <s v="Manufacturing Engineer"/>
    <x v="0"/>
    <n v="61"/>
    <x v="0"/>
    <x v="3"/>
    <x v="2"/>
    <x v="1"/>
  </r>
  <r>
    <s v="E066909"/>
    <x v="3"/>
    <x v="9"/>
    <n v="452"/>
    <x v="2"/>
    <x v="4"/>
    <x v="0"/>
    <d v="2018-09-03T00:00:00"/>
    <x v="0"/>
    <x v="0"/>
    <x v="0"/>
    <x v="0"/>
    <n v="92466"/>
    <x v="0"/>
    <x v="3"/>
    <x v="9"/>
    <x v="2"/>
    <x v="0"/>
    <x v="1"/>
    <s v="Chethan Toor"/>
    <x v="1"/>
    <x v="0"/>
    <x v="3"/>
    <n v="1989"/>
    <x v="0"/>
    <x v="4"/>
    <s v="Manufacturing Technician"/>
    <x v="2"/>
    <n v="36"/>
    <x v="1"/>
    <x v="2"/>
    <x v="2"/>
    <x v="1"/>
  </r>
  <r>
    <s v="E067408"/>
    <x v="0"/>
    <x v="9"/>
    <n v="444"/>
    <x v="0"/>
    <x v="1"/>
    <x v="0"/>
    <d v="2018-09-03T00:00:00"/>
    <x v="0"/>
    <x v="0"/>
    <x v="0"/>
    <x v="0"/>
    <n v="31670"/>
    <x v="0"/>
    <x v="0"/>
    <x v="9"/>
    <x v="3"/>
    <x v="0"/>
    <x v="0"/>
    <s v="Chethan Thirmal"/>
    <x v="1"/>
    <x v="0"/>
    <x v="2"/>
    <n v="1997"/>
    <x v="2"/>
    <x v="1"/>
    <s v="Account Executive"/>
    <x v="0"/>
    <n v="28"/>
    <x v="2"/>
    <x v="1"/>
    <x v="2"/>
    <x v="1"/>
  </r>
  <r>
    <s v="E067571"/>
    <x v="3"/>
    <x v="9"/>
    <n v="401"/>
    <x v="3"/>
    <x v="4"/>
    <x v="0"/>
    <d v="2018-09-03T00:00:00"/>
    <x v="0"/>
    <x v="0"/>
    <x v="0"/>
    <x v="0"/>
    <n v="104235"/>
    <x v="0"/>
    <x v="3"/>
    <x v="9"/>
    <x v="2"/>
    <x v="0"/>
    <x v="1"/>
    <s v="Chris Tan"/>
    <x v="1"/>
    <x v="1"/>
    <x v="2"/>
    <n v="1999"/>
    <x v="5"/>
    <x v="4"/>
    <s v="Warehouse worker"/>
    <x v="3"/>
    <n v="26"/>
    <x v="2"/>
    <x v="0"/>
    <x v="2"/>
    <x v="1"/>
  </r>
  <r>
    <s v="E067594"/>
    <x v="0"/>
    <x v="9"/>
    <n v="462"/>
    <x v="4"/>
    <x v="0"/>
    <x v="0"/>
    <d v="2018-09-03T00:00:00"/>
    <x v="0"/>
    <x v="0"/>
    <x v="0"/>
    <x v="0"/>
    <n v="116995"/>
    <x v="0"/>
    <x v="0"/>
    <x v="9"/>
    <x v="0"/>
    <x v="0"/>
    <x v="0"/>
    <s v="Chris Sung"/>
    <x v="1"/>
    <x v="1"/>
    <x v="2"/>
    <n v="1998"/>
    <x v="2"/>
    <x v="0"/>
    <s v="Senior inside Sales Specialist"/>
    <x v="4"/>
    <n v="27"/>
    <x v="2"/>
    <x v="0"/>
    <x v="2"/>
    <x v="1"/>
  </r>
  <r>
    <s v="E068195"/>
    <x v="3"/>
    <x v="10"/>
    <n v="461"/>
    <x v="3"/>
    <x v="4"/>
    <x v="0"/>
    <d v="2018-09-03T00:00:00"/>
    <x v="0"/>
    <x v="0"/>
    <x v="0"/>
    <x v="0"/>
    <n v="254002"/>
    <x v="0"/>
    <x v="3"/>
    <x v="10"/>
    <x v="0"/>
    <x v="0"/>
    <x v="0"/>
    <s v="Christina Song"/>
    <x v="1"/>
    <x v="0"/>
    <x v="0"/>
    <n v="1987"/>
    <x v="0"/>
    <x v="4"/>
    <s v="Inside Sales Specialist"/>
    <x v="3"/>
    <n v="38"/>
    <x v="1"/>
    <x v="3"/>
    <x v="2"/>
    <x v="1"/>
  </r>
  <r>
    <s v="E068446"/>
    <x v="3"/>
    <x v="10"/>
    <n v="292"/>
    <x v="4"/>
    <x v="4"/>
    <x v="0"/>
    <d v="2018-09-03T00:00:00"/>
    <x v="0"/>
    <x v="0"/>
    <x v="0"/>
    <x v="0"/>
    <n v="92276"/>
    <x v="0"/>
    <x v="3"/>
    <x v="10"/>
    <x v="1"/>
    <x v="0"/>
    <x v="1"/>
    <s v="Christina Shao"/>
    <x v="1"/>
    <x v="0"/>
    <x v="0"/>
    <n v="1980"/>
    <x v="0"/>
    <x v="4"/>
    <s v="Senior Product Optimization Engineer"/>
    <x v="4"/>
    <n v="45"/>
    <x v="1"/>
    <x v="2"/>
    <x v="2"/>
    <x v="1"/>
  </r>
  <r>
    <s v="E069180"/>
    <x v="2"/>
    <x v="10"/>
    <n v="281"/>
    <x v="3"/>
    <x v="3"/>
    <x v="0"/>
    <d v="2018-09-03T00:00:00"/>
    <x v="0"/>
    <x v="0"/>
    <x v="0"/>
    <x v="0"/>
    <n v="53065"/>
    <x v="0"/>
    <x v="2"/>
    <x v="10"/>
    <x v="2"/>
    <x v="0"/>
    <x v="1"/>
    <s v="Christina Sengupta"/>
    <x v="1"/>
    <x v="0"/>
    <x v="2"/>
    <n v="1973"/>
    <x v="2"/>
    <x v="3"/>
    <s v="Facilities Manager"/>
    <x v="3"/>
    <n v="52"/>
    <x v="0"/>
    <x v="2"/>
    <x v="2"/>
    <x v="1"/>
  </r>
  <r>
    <s v="E069610"/>
    <x v="1"/>
    <x v="10"/>
    <n v="452"/>
    <x v="2"/>
    <x v="2"/>
    <x v="0"/>
    <d v="2018-09-03T00:00:00"/>
    <x v="0"/>
    <x v="0"/>
    <x v="0"/>
    <x v="0"/>
    <n v="67892"/>
    <x v="0"/>
    <x v="1"/>
    <x v="10"/>
    <x v="3"/>
    <x v="0"/>
    <x v="2"/>
    <s v="Christine Sandepogu"/>
    <x v="1"/>
    <x v="0"/>
    <x v="2"/>
    <n v="1991"/>
    <x v="2"/>
    <x v="2"/>
    <s v="Manufacturing Technician"/>
    <x v="2"/>
    <n v="34"/>
    <x v="1"/>
    <x v="2"/>
    <x v="2"/>
    <x v="1"/>
  </r>
  <r>
    <s v="E069773"/>
    <x v="1"/>
    <x v="10"/>
    <n v="442"/>
    <x v="4"/>
    <x v="2"/>
    <x v="0"/>
    <d v="2018-09-03T00:00:00"/>
    <x v="0"/>
    <x v="0"/>
    <x v="0"/>
    <x v="0"/>
    <n v="59148"/>
    <x v="0"/>
    <x v="1"/>
    <x v="10"/>
    <x v="0"/>
    <x v="0"/>
    <x v="0"/>
    <s v="Christine Roy"/>
    <x v="1"/>
    <x v="0"/>
    <x v="0"/>
    <n v="2004"/>
    <x v="2"/>
    <x v="2"/>
    <s v="Sales Support Specialist"/>
    <x v="4"/>
    <n v="21"/>
    <x v="3"/>
    <x v="2"/>
    <x v="2"/>
    <x v="1"/>
  </r>
  <r>
    <s v="E069905"/>
    <x v="3"/>
    <x v="10"/>
    <n v="442"/>
    <x v="4"/>
    <x v="4"/>
    <x v="0"/>
    <d v="2018-02-03T00:00:00"/>
    <x v="0"/>
    <x v="0"/>
    <x v="0"/>
    <x v="0"/>
    <n v="80528"/>
    <x v="0"/>
    <x v="3"/>
    <x v="10"/>
    <x v="0"/>
    <x v="0"/>
    <x v="0"/>
    <s v="Christine Reese"/>
    <x v="1"/>
    <x v="1"/>
    <x v="5"/>
    <n v="1996"/>
    <x v="0"/>
    <x v="4"/>
    <s v="Sales Support Specialist"/>
    <x v="4"/>
    <n v="29"/>
    <x v="2"/>
    <x v="2"/>
    <x v="2"/>
    <x v="1"/>
  </r>
  <r>
    <s v="E069908"/>
    <x v="6"/>
    <x v="10"/>
    <n v="442"/>
    <x v="4"/>
    <x v="10"/>
    <x v="0"/>
    <d v="2018-02-03T00:00:00"/>
    <x v="0"/>
    <x v="0"/>
    <x v="0"/>
    <x v="0"/>
    <n v="31801"/>
    <x v="0"/>
    <x v="6"/>
    <x v="10"/>
    <x v="10"/>
    <x v="0"/>
    <x v="1"/>
    <s v="Christoph Rapthadu"/>
    <x v="1"/>
    <x v="1"/>
    <x v="2"/>
    <n v="2000"/>
    <x v="2"/>
    <x v="10"/>
    <s v="Sales Support Specialist"/>
    <x v="4"/>
    <n v="25"/>
    <x v="2"/>
    <x v="1"/>
    <x v="2"/>
    <x v="1"/>
  </r>
  <r>
    <s v="E070521"/>
    <x v="3"/>
    <x v="10"/>
    <n v="452"/>
    <x v="2"/>
    <x v="4"/>
    <x v="0"/>
    <d v="2019-09-26T00:00:00"/>
    <x v="0"/>
    <x v="0"/>
    <x v="0"/>
    <x v="0"/>
    <n v="71721"/>
    <x v="0"/>
    <x v="3"/>
    <x v="10"/>
    <x v="1"/>
    <x v="0"/>
    <x v="2"/>
    <s v="Christoph Pinto"/>
    <x v="1"/>
    <x v="1"/>
    <x v="1"/>
    <n v="1978"/>
    <x v="5"/>
    <x v="4"/>
    <s v="Manufacturing Technician"/>
    <x v="2"/>
    <n v="47"/>
    <x v="0"/>
    <x v="2"/>
    <x v="1"/>
    <x v="1"/>
  </r>
  <r>
    <s v="E070570"/>
    <x v="0"/>
    <x v="11"/>
    <n v="444"/>
    <x v="0"/>
    <x v="0"/>
    <x v="0"/>
    <d v="2018-02-03T00:00:00"/>
    <x v="0"/>
    <x v="0"/>
    <x v="0"/>
    <x v="0"/>
    <n v="71270"/>
    <x v="0"/>
    <x v="0"/>
    <x v="11"/>
    <x v="1"/>
    <x v="0"/>
    <x v="1"/>
    <s v="Christopher Peruzzi"/>
    <x v="1"/>
    <x v="0"/>
    <x v="0"/>
    <n v="1974"/>
    <x v="0"/>
    <x v="0"/>
    <s v="Account Executive"/>
    <x v="0"/>
    <n v="51"/>
    <x v="0"/>
    <x v="2"/>
    <x v="2"/>
    <x v="1"/>
  </r>
  <r>
    <s v="E070596"/>
    <x v="3"/>
    <x v="11"/>
    <n v="453"/>
    <x v="0"/>
    <x v="4"/>
    <x v="0"/>
    <d v="2018-02-03T00:00:00"/>
    <x v="0"/>
    <x v="0"/>
    <x v="0"/>
    <x v="0"/>
    <n v="91217"/>
    <x v="0"/>
    <x v="3"/>
    <x v="11"/>
    <x v="2"/>
    <x v="0"/>
    <x v="0"/>
    <s v="Christopher Patel"/>
    <x v="1"/>
    <x v="0"/>
    <x v="4"/>
    <n v="1978"/>
    <x v="6"/>
    <x v="4"/>
    <s v="Manufacturing Engineer"/>
    <x v="0"/>
    <n v="47"/>
    <x v="0"/>
    <x v="2"/>
    <x v="2"/>
    <x v="1"/>
  </r>
  <r>
    <s v="E071255"/>
    <x v="3"/>
    <x v="11"/>
    <n v="442"/>
    <x v="4"/>
    <x v="4"/>
    <x v="0"/>
    <d v="2018-02-03T00:00:00"/>
    <x v="0"/>
    <x v="0"/>
    <x v="0"/>
    <x v="0"/>
    <n v="94877"/>
    <x v="0"/>
    <x v="3"/>
    <x v="11"/>
    <x v="2"/>
    <x v="0"/>
    <x v="1"/>
    <s v="Christopher Obry"/>
    <x v="1"/>
    <x v="0"/>
    <x v="2"/>
    <n v="1993"/>
    <x v="0"/>
    <x v="4"/>
    <s v="Sales Support Specialist"/>
    <x v="4"/>
    <n v="32"/>
    <x v="2"/>
    <x v="2"/>
    <x v="2"/>
    <x v="1"/>
  </r>
  <r>
    <s v="E071888"/>
    <x v="0"/>
    <x v="11"/>
    <n v="445"/>
    <x v="1"/>
    <x v="0"/>
    <x v="0"/>
    <d v="2018-02-03T00:00:00"/>
    <x v="0"/>
    <x v="0"/>
    <x v="0"/>
    <x v="0"/>
    <n v="72604"/>
    <x v="0"/>
    <x v="0"/>
    <x v="11"/>
    <x v="8"/>
    <x v="0"/>
    <x v="1"/>
    <s v="Christopher Nam"/>
    <x v="1"/>
    <x v="0"/>
    <x v="2"/>
    <n v="2004"/>
    <x v="2"/>
    <x v="0"/>
    <s v="Senior Account Executive"/>
    <x v="1"/>
    <n v="21"/>
    <x v="3"/>
    <x v="2"/>
    <x v="2"/>
    <x v="1"/>
  </r>
  <r>
    <s v="E072221"/>
    <x v="0"/>
    <x v="11"/>
    <n v="445"/>
    <x v="1"/>
    <x v="0"/>
    <x v="0"/>
    <d v="2019-11-29T00:00:00"/>
    <x v="0"/>
    <x v="0"/>
    <x v="0"/>
    <x v="0"/>
    <n v="68903"/>
    <x v="0"/>
    <x v="0"/>
    <x v="11"/>
    <x v="2"/>
    <x v="0"/>
    <x v="1"/>
    <s v="Christopher Muppirala"/>
    <x v="1"/>
    <x v="1"/>
    <x v="1"/>
    <n v="1996"/>
    <x v="0"/>
    <x v="0"/>
    <s v="Senior Account Executive"/>
    <x v="1"/>
    <n v="29"/>
    <x v="2"/>
    <x v="2"/>
    <x v="1"/>
    <x v="1"/>
  </r>
  <r>
    <s v="E072275"/>
    <x v="2"/>
    <x v="11"/>
    <n v="452"/>
    <x v="2"/>
    <x v="3"/>
    <x v="0"/>
    <d v="2018-02-03T00:00:00"/>
    <x v="0"/>
    <x v="0"/>
    <x v="0"/>
    <x v="0"/>
    <n v="40808"/>
    <x v="0"/>
    <x v="2"/>
    <x v="11"/>
    <x v="2"/>
    <x v="0"/>
    <x v="1"/>
    <s v="Christopher Montag"/>
    <x v="1"/>
    <x v="0"/>
    <x v="2"/>
    <n v="2000"/>
    <x v="2"/>
    <x v="3"/>
    <s v="Manufacturing Technician"/>
    <x v="2"/>
    <n v="25"/>
    <x v="2"/>
    <x v="1"/>
    <x v="2"/>
    <x v="1"/>
  </r>
  <r>
    <s v="E072374"/>
    <x v="6"/>
    <x v="11"/>
    <n v="442"/>
    <x v="4"/>
    <x v="10"/>
    <x v="0"/>
    <d v="2018-02-03T00:00:00"/>
    <x v="0"/>
    <x v="0"/>
    <x v="0"/>
    <x v="0"/>
    <n v="31548"/>
    <x v="0"/>
    <x v="6"/>
    <x v="11"/>
    <x v="2"/>
    <x v="0"/>
    <x v="0"/>
    <s v="Christopher Meng"/>
    <x v="1"/>
    <x v="0"/>
    <x v="2"/>
    <n v="1983"/>
    <x v="2"/>
    <x v="10"/>
    <s v="Sales Support Specialist"/>
    <x v="4"/>
    <n v="42"/>
    <x v="1"/>
    <x v="1"/>
    <x v="2"/>
    <x v="1"/>
  </r>
  <r>
    <s v="E014067"/>
    <x v="0"/>
    <x v="11"/>
    <n v="455"/>
    <x v="5"/>
    <x v="0"/>
    <x v="0"/>
    <d v="2020-01-05T00:00:00"/>
    <x v="0"/>
    <x v="0"/>
    <x v="0"/>
    <x v="0"/>
    <n v="110086"/>
    <x v="0"/>
    <x v="0"/>
    <x v="11"/>
    <x v="2"/>
    <x v="0"/>
    <x v="2"/>
    <s v="Alex Jahankhani"/>
    <x v="1"/>
    <x v="0"/>
    <x v="2"/>
    <n v="1998"/>
    <x v="2"/>
    <x v="0"/>
    <s v="Manufacturing Production Manager"/>
    <x v="5"/>
    <n v="27"/>
    <x v="2"/>
    <x v="0"/>
    <x v="0"/>
    <x v="0"/>
  </r>
  <r>
    <s v="E073936"/>
    <x v="3"/>
    <x v="11"/>
    <n v="445"/>
    <x v="1"/>
    <x v="4"/>
    <x v="0"/>
    <d v="2018-02-03T00:00:00"/>
    <x v="0"/>
    <x v="0"/>
    <x v="0"/>
    <x v="0"/>
    <n v="91155"/>
    <x v="0"/>
    <x v="3"/>
    <x v="11"/>
    <x v="2"/>
    <x v="0"/>
    <x v="1"/>
    <s v="Christopher MARINESCU"/>
    <x v="1"/>
    <x v="1"/>
    <x v="1"/>
    <n v="1974"/>
    <x v="0"/>
    <x v="4"/>
    <s v="Senior Account Executive"/>
    <x v="1"/>
    <n v="51"/>
    <x v="0"/>
    <x v="2"/>
    <x v="2"/>
    <x v="1"/>
  </r>
  <r>
    <s v="E074087"/>
    <x v="0"/>
    <x v="11"/>
    <n v="443"/>
    <x v="2"/>
    <x v="0"/>
    <x v="0"/>
    <d v="2018-02-03T00:00:00"/>
    <x v="0"/>
    <x v="0"/>
    <x v="0"/>
    <x v="0"/>
    <n v="81101"/>
    <x v="0"/>
    <x v="0"/>
    <x v="11"/>
    <x v="4"/>
    <x v="0"/>
    <x v="2"/>
    <s v="Christopher Mahajan"/>
    <x v="1"/>
    <x v="0"/>
    <x v="2"/>
    <n v="1978"/>
    <x v="2"/>
    <x v="0"/>
    <s v="Sales operations specialist"/>
    <x v="2"/>
    <n v="47"/>
    <x v="0"/>
    <x v="2"/>
    <x v="2"/>
    <x v="1"/>
  </r>
  <r>
    <s v="E074121"/>
    <x v="0"/>
    <x v="11"/>
    <n v="452"/>
    <x v="2"/>
    <x v="0"/>
    <x v="0"/>
    <d v="2018-02-03T00:00:00"/>
    <x v="0"/>
    <x v="0"/>
    <x v="0"/>
    <x v="0"/>
    <n v="80172"/>
    <x v="0"/>
    <x v="0"/>
    <x v="11"/>
    <x v="1"/>
    <x v="0"/>
    <x v="2"/>
    <s v="Christy Lo"/>
    <x v="1"/>
    <x v="0"/>
    <x v="1"/>
    <n v="1992"/>
    <x v="2"/>
    <x v="0"/>
    <s v="Manufacturing Technician"/>
    <x v="2"/>
    <n v="33"/>
    <x v="1"/>
    <x v="2"/>
    <x v="2"/>
    <x v="1"/>
  </r>
  <r>
    <s v="E074234"/>
    <x v="1"/>
    <x v="11"/>
    <n v="292"/>
    <x v="4"/>
    <x v="2"/>
    <x v="0"/>
    <d v="2018-02-03T00:00:00"/>
    <x v="0"/>
    <x v="0"/>
    <x v="0"/>
    <x v="0"/>
    <n v="94480"/>
    <x v="0"/>
    <x v="1"/>
    <x v="11"/>
    <x v="1"/>
    <x v="0"/>
    <x v="2"/>
    <s v="Christy Liu"/>
    <x v="1"/>
    <x v="1"/>
    <x v="1"/>
    <n v="1998"/>
    <x v="0"/>
    <x v="2"/>
    <s v="Senior Product Optimization Engineer"/>
    <x v="4"/>
    <n v="27"/>
    <x v="2"/>
    <x v="2"/>
    <x v="2"/>
    <x v="1"/>
  </r>
  <r>
    <s v="E074375"/>
    <x v="3"/>
    <x v="11"/>
    <n v="452"/>
    <x v="2"/>
    <x v="4"/>
    <x v="0"/>
    <d v="2018-02-03T00:00:00"/>
    <x v="0"/>
    <x v="0"/>
    <x v="0"/>
    <x v="0"/>
    <n v="105916"/>
    <x v="0"/>
    <x v="3"/>
    <x v="11"/>
    <x v="2"/>
    <x v="0"/>
    <x v="1"/>
    <s v="Cindy Li"/>
    <x v="1"/>
    <x v="0"/>
    <x v="2"/>
    <n v="1996"/>
    <x v="0"/>
    <x v="4"/>
    <s v="Manufacturing Technician"/>
    <x v="2"/>
    <n v="29"/>
    <x v="2"/>
    <x v="0"/>
    <x v="2"/>
    <x v="1"/>
  </r>
  <r>
    <s v="E074415"/>
    <x v="0"/>
    <x v="11"/>
    <n v="452"/>
    <x v="2"/>
    <x v="0"/>
    <x v="0"/>
    <d v="2018-02-03T00:00:00"/>
    <x v="0"/>
    <x v="0"/>
    <x v="0"/>
    <x v="0"/>
    <n v="267910"/>
    <x v="0"/>
    <x v="0"/>
    <x v="11"/>
    <x v="8"/>
    <x v="0"/>
    <x v="1"/>
    <s v="Cindy Leung"/>
    <x v="1"/>
    <x v="0"/>
    <x v="2"/>
    <n v="1997"/>
    <x v="2"/>
    <x v="0"/>
    <s v="Manufacturing Technician"/>
    <x v="2"/>
    <n v="28"/>
    <x v="2"/>
    <x v="3"/>
    <x v="2"/>
    <x v="1"/>
  </r>
  <r>
    <s v="E074517"/>
    <x v="2"/>
    <x v="11"/>
    <n v="452"/>
    <x v="2"/>
    <x v="3"/>
    <x v="0"/>
    <d v="2018-02-03T00:00:00"/>
    <x v="0"/>
    <x v="0"/>
    <x v="0"/>
    <x v="0"/>
    <n v="98060"/>
    <x v="0"/>
    <x v="2"/>
    <x v="11"/>
    <x v="8"/>
    <x v="0"/>
    <x v="1"/>
    <s v="Cindy Laterman"/>
    <x v="1"/>
    <x v="0"/>
    <x v="2"/>
    <n v="1996"/>
    <x v="2"/>
    <x v="3"/>
    <s v="Manufacturing Technician"/>
    <x v="2"/>
    <n v="29"/>
    <x v="2"/>
    <x v="2"/>
    <x v="2"/>
    <x v="1"/>
  </r>
  <r>
    <s v="E074901"/>
    <x v="3"/>
    <x v="11"/>
    <n v="402"/>
    <x v="4"/>
    <x v="4"/>
    <x v="0"/>
    <d v="2018-02-03T00:00:00"/>
    <x v="0"/>
    <x v="0"/>
    <x v="0"/>
    <x v="0"/>
    <n v="85348"/>
    <x v="0"/>
    <x v="3"/>
    <x v="11"/>
    <x v="2"/>
    <x v="0"/>
    <x v="1"/>
    <s v="Claire Lam"/>
    <x v="1"/>
    <x v="0"/>
    <x v="1"/>
    <n v="1997"/>
    <x v="0"/>
    <x v="4"/>
    <s v="Warehouse supervisor"/>
    <x v="4"/>
    <n v="28"/>
    <x v="2"/>
    <x v="2"/>
    <x v="2"/>
    <x v="1"/>
  </r>
  <r>
    <s v="E074948"/>
    <x v="3"/>
    <x v="11"/>
    <n v="211"/>
    <x v="3"/>
    <x v="4"/>
    <x v="0"/>
    <d v="2018-01-03T00:00:00"/>
    <x v="0"/>
    <x v="0"/>
    <x v="0"/>
    <x v="0"/>
    <n v="62131"/>
    <x v="0"/>
    <x v="3"/>
    <x v="11"/>
    <x v="8"/>
    <x v="0"/>
    <x v="1"/>
    <s v="Claire Kuo"/>
    <x v="1"/>
    <x v="0"/>
    <x v="2"/>
    <n v="1997"/>
    <x v="0"/>
    <x v="4"/>
    <s v="Junior Accountant"/>
    <x v="3"/>
    <n v="28"/>
    <x v="2"/>
    <x v="2"/>
    <x v="2"/>
    <x v="1"/>
  </r>
  <r>
    <s v="E075436"/>
    <x v="3"/>
    <x v="11"/>
    <n v="452"/>
    <x v="2"/>
    <x v="4"/>
    <x v="0"/>
    <d v="2018-01-03T00:00:00"/>
    <x v="0"/>
    <x v="0"/>
    <x v="0"/>
    <x v="0"/>
    <n v="112902"/>
    <x v="0"/>
    <x v="3"/>
    <x v="11"/>
    <x v="2"/>
    <x v="0"/>
    <x v="0"/>
    <s v="Clarence Kim"/>
    <x v="1"/>
    <x v="0"/>
    <x v="2"/>
    <n v="1996"/>
    <x v="0"/>
    <x v="4"/>
    <s v="Manufacturing Technician"/>
    <x v="2"/>
    <n v="29"/>
    <x v="2"/>
    <x v="0"/>
    <x v="2"/>
    <x v="1"/>
  </r>
  <r>
    <s v="E076345"/>
    <x v="3"/>
    <x v="11"/>
    <n v="452"/>
    <x v="2"/>
    <x v="4"/>
    <x v="0"/>
    <d v="2018-01-03T00:00:00"/>
    <x v="0"/>
    <x v="0"/>
    <x v="0"/>
    <x v="0"/>
    <n v="261267"/>
    <x v="0"/>
    <x v="3"/>
    <x v="11"/>
    <x v="2"/>
    <x v="0"/>
    <x v="1"/>
    <s v="Clarence Kehayov"/>
    <x v="1"/>
    <x v="0"/>
    <x v="0"/>
    <n v="1996"/>
    <x v="6"/>
    <x v="4"/>
    <s v="Manufacturing Technician"/>
    <x v="2"/>
    <n v="29"/>
    <x v="2"/>
    <x v="3"/>
    <x v="2"/>
    <x v="1"/>
  </r>
  <r>
    <s v="E077136"/>
    <x v="6"/>
    <x v="11"/>
    <n v="443"/>
    <x v="2"/>
    <x v="11"/>
    <x v="0"/>
    <d v="2019-06-26T00:00:00"/>
    <x v="0"/>
    <x v="0"/>
    <x v="0"/>
    <x v="0"/>
    <n v="99218"/>
    <x v="0"/>
    <x v="6"/>
    <x v="11"/>
    <x v="7"/>
    <x v="0"/>
    <x v="0"/>
    <s v="Clarence Kapil"/>
    <x v="1"/>
    <x v="0"/>
    <x v="2"/>
    <n v="1988"/>
    <x v="2"/>
    <x v="11"/>
    <s v="Sales operations specialist"/>
    <x v="2"/>
    <n v="37"/>
    <x v="1"/>
    <x v="2"/>
    <x v="1"/>
    <x v="1"/>
  </r>
  <r>
    <s v="E077381"/>
    <x v="0"/>
    <x v="11"/>
    <n v="452"/>
    <x v="2"/>
    <x v="0"/>
    <x v="0"/>
    <d v="2018-01-03T00:00:00"/>
    <x v="0"/>
    <x v="0"/>
    <x v="0"/>
    <x v="0"/>
    <n v="110656"/>
    <x v="0"/>
    <x v="0"/>
    <x v="11"/>
    <x v="2"/>
    <x v="0"/>
    <x v="2"/>
    <s v="Clarence Kadarusman"/>
    <x v="1"/>
    <x v="0"/>
    <x v="2"/>
    <n v="1994"/>
    <x v="3"/>
    <x v="0"/>
    <s v="Manufacturing Technician"/>
    <x v="2"/>
    <n v="31"/>
    <x v="2"/>
    <x v="0"/>
    <x v="2"/>
    <x v="1"/>
  </r>
  <r>
    <s v="E016296"/>
    <x v="0"/>
    <x v="11"/>
    <n v="442"/>
    <x v="4"/>
    <x v="0"/>
    <x v="0"/>
    <d v="2019-12-31T00:00:00"/>
    <x v="0"/>
    <x v="0"/>
    <x v="0"/>
    <x v="0"/>
    <n v="40915"/>
    <x v="0"/>
    <x v="0"/>
    <x v="11"/>
    <x v="2"/>
    <x v="0"/>
    <x v="1"/>
    <s v="Alexandra Gu"/>
    <x v="0"/>
    <x v="0"/>
    <x v="1"/>
    <n v="1998"/>
    <x v="5"/>
    <x v="0"/>
    <s v="Sales Support Specialist"/>
    <x v="4"/>
    <n v="27"/>
    <x v="2"/>
    <x v="1"/>
    <x v="1"/>
    <x v="1"/>
  </r>
  <r>
    <s v="E078389"/>
    <x v="3"/>
    <x v="12"/>
    <n v="452"/>
    <x v="2"/>
    <x v="4"/>
    <x v="0"/>
    <d v="2018-01-03T00:00:00"/>
    <x v="0"/>
    <x v="0"/>
    <x v="0"/>
    <x v="0"/>
    <n v="80287"/>
    <x v="0"/>
    <x v="3"/>
    <x v="12"/>
    <x v="2"/>
    <x v="0"/>
    <x v="2"/>
    <s v="Corey Huang"/>
    <x v="1"/>
    <x v="0"/>
    <x v="2"/>
    <n v="1975"/>
    <x v="0"/>
    <x v="4"/>
    <s v="Manufacturing Technician"/>
    <x v="2"/>
    <n v="50"/>
    <x v="0"/>
    <x v="2"/>
    <x v="2"/>
    <x v="1"/>
  </r>
  <r>
    <s v="E078426"/>
    <x v="3"/>
    <x v="12"/>
    <n v="383"/>
    <x v="2"/>
    <x v="4"/>
    <x v="0"/>
    <d v="2018-01-03T00:00:00"/>
    <x v="0"/>
    <x v="0"/>
    <x v="0"/>
    <x v="0"/>
    <n v="112101"/>
    <x v="0"/>
    <x v="3"/>
    <x v="12"/>
    <x v="0"/>
    <x v="0"/>
    <x v="0"/>
    <s v="Corey Hsiung"/>
    <x v="1"/>
    <x v="0"/>
    <x v="0"/>
    <n v="1968"/>
    <x v="0"/>
    <x v="4"/>
    <s v="Senior marketing research manager"/>
    <x v="0"/>
    <n v="57"/>
    <x v="0"/>
    <x v="0"/>
    <x v="2"/>
    <x v="1"/>
  </r>
  <r>
    <s v="E078612"/>
    <x v="3"/>
    <x v="12"/>
    <n v="444"/>
    <x v="0"/>
    <x v="4"/>
    <x v="0"/>
    <d v="2018-01-03T00:00:00"/>
    <x v="0"/>
    <x v="0"/>
    <x v="0"/>
    <x v="0"/>
    <n v="253672"/>
    <x v="0"/>
    <x v="3"/>
    <x v="12"/>
    <x v="2"/>
    <x v="0"/>
    <x v="1"/>
    <s v="Corey Hertzog"/>
    <x v="1"/>
    <x v="0"/>
    <x v="2"/>
    <n v="1983"/>
    <x v="0"/>
    <x v="4"/>
    <s v="Account Executive"/>
    <x v="0"/>
    <n v="42"/>
    <x v="1"/>
    <x v="3"/>
    <x v="2"/>
    <x v="1"/>
  </r>
  <r>
    <s v="E078681"/>
    <x v="3"/>
    <x v="12"/>
    <n v="454"/>
    <x v="1"/>
    <x v="4"/>
    <x v="0"/>
    <d v="2018-01-03T00:00:00"/>
    <x v="0"/>
    <x v="0"/>
    <x v="0"/>
    <x v="0"/>
    <n v="231922"/>
    <x v="0"/>
    <x v="3"/>
    <x v="12"/>
    <x v="1"/>
    <x v="0"/>
    <x v="2"/>
    <s v="Cynthia Hassler"/>
    <x v="1"/>
    <x v="0"/>
    <x v="2"/>
    <n v="1994"/>
    <x v="0"/>
    <x v="4"/>
    <s v="Manufacturing Process Engineer"/>
    <x v="1"/>
    <n v="31"/>
    <x v="2"/>
    <x v="3"/>
    <x v="2"/>
    <x v="1"/>
  </r>
  <r>
    <s v="E078928"/>
    <x v="3"/>
    <x v="12"/>
    <n v="461"/>
    <x v="3"/>
    <x v="4"/>
    <x v="0"/>
    <d v="2018-01-03T00:00:00"/>
    <x v="0"/>
    <x v="0"/>
    <x v="0"/>
    <x v="0"/>
    <n v="106527"/>
    <x v="0"/>
    <x v="3"/>
    <x v="12"/>
    <x v="2"/>
    <x v="0"/>
    <x v="2"/>
    <s v="Cynthia Habib"/>
    <x v="1"/>
    <x v="0"/>
    <x v="3"/>
    <n v="1980"/>
    <x v="0"/>
    <x v="4"/>
    <s v="Inside Sales Specialist"/>
    <x v="3"/>
    <n v="45"/>
    <x v="1"/>
    <x v="0"/>
    <x v="2"/>
    <x v="1"/>
  </r>
  <r>
    <s v="E079068"/>
    <x v="3"/>
    <x v="12"/>
    <n v="452"/>
    <x v="2"/>
    <x v="4"/>
    <x v="0"/>
    <d v="2018-01-03T00:00:00"/>
    <x v="0"/>
    <x v="0"/>
    <x v="0"/>
    <x v="0"/>
    <n v="423605"/>
    <x v="0"/>
    <x v="3"/>
    <x v="12"/>
    <x v="0"/>
    <x v="0"/>
    <x v="0"/>
    <s v="Cynthia Groeneveld"/>
    <x v="1"/>
    <x v="0"/>
    <x v="0"/>
    <n v="1982"/>
    <x v="6"/>
    <x v="4"/>
    <s v="Manufacturing Technician"/>
    <x v="2"/>
    <n v="43"/>
    <x v="1"/>
    <x v="5"/>
    <x v="2"/>
    <x v="1"/>
  </r>
  <r>
    <s v="E079106"/>
    <x v="0"/>
    <x v="12"/>
    <n v="444"/>
    <x v="0"/>
    <x v="0"/>
    <x v="0"/>
    <d v="2019-11-20T00:00:00"/>
    <x v="0"/>
    <x v="0"/>
    <x v="0"/>
    <x v="0"/>
    <n v="343289"/>
    <x v="0"/>
    <x v="0"/>
    <x v="12"/>
    <x v="9"/>
    <x v="0"/>
    <x v="1"/>
    <s v="Cynthia Goodman"/>
    <x v="1"/>
    <x v="0"/>
    <x v="2"/>
    <n v="1991"/>
    <x v="2"/>
    <x v="0"/>
    <s v="Account Executive"/>
    <x v="0"/>
    <n v="34"/>
    <x v="1"/>
    <x v="4"/>
    <x v="1"/>
    <x v="1"/>
  </r>
  <r>
    <s v="E080578"/>
    <x v="1"/>
    <x v="12"/>
    <n v="442"/>
    <x v="4"/>
    <x v="2"/>
    <x v="0"/>
    <d v="2019-10-31T00:00:00"/>
    <x v="0"/>
    <x v="0"/>
    <x v="0"/>
    <x v="0"/>
    <n v="86517"/>
    <x v="0"/>
    <x v="1"/>
    <x v="12"/>
    <x v="2"/>
    <x v="0"/>
    <x v="1"/>
    <s v="Daisy Gao"/>
    <x v="1"/>
    <x v="1"/>
    <x v="2"/>
    <n v="1988"/>
    <x v="5"/>
    <x v="2"/>
    <s v="Sales Support Specialist"/>
    <x v="4"/>
    <n v="37"/>
    <x v="1"/>
    <x v="2"/>
    <x v="1"/>
    <x v="1"/>
  </r>
  <r>
    <s v="E081389"/>
    <x v="0"/>
    <x v="12"/>
    <n v="454"/>
    <x v="1"/>
    <x v="0"/>
    <x v="0"/>
    <d v="2018-01-03T00:00:00"/>
    <x v="0"/>
    <x v="0"/>
    <x v="0"/>
    <x v="0"/>
    <n v="269447"/>
    <x v="0"/>
    <x v="0"/>
    <x v="12"/>
    <x v="1"/>
    <x v="0"/>
    <x v="1"/>
    <s v="Damia Fei"/>
    <x v="1"/>
    <x v="0"/>
    <x v="2"/>
    <n v="1994"/>
    <x v="1"/>
    <x v="0"/>
    <s v="Manufacturing Process Engineer"/>
    <x v="1"/>
    <n v="31"/>
    <x v="2"/>
    <x v="3"/>
    <x v="2"/>
    <x v="1"/>
  </r>
  <r>
    <s v="E081543"/>
    <x v="4"/>
    <x v="12"/>
    <n v="443"/>
    <x v="2"/>
    <x v="7"/>
    <x v="0"/>
    <d v="2019-05-27T00:00:00"/>
    <x v="0"/>
    <x v="0"/>
    <x v="0"/>
    <x v="0"/>
    <n v="78133"/>
    <x v="0"/>
    <x v="4"/>
    <x v="12"/>
    <x v="0"/>
    <x v="0"/>
    <x v="0"/>
    <s v="Damia Eichmann"/>
    <x v="1"/>
    <x v="1"/>
    <x v="0"/>
    <n v="1982"/>
    <x v="5"/>
    <x v="7"/>
    <s v="Sales operations specialist"/>
    <x v="2"/>
    <n v="43"/>
    <x v="1"/>
    <x v="2"/>
    <x v="1"/>
    <x v="1"/>
  </r>
  <r>
    <s v="E084061"/>
    <x v="0"/>
    <x v="12"/>
    <n v="452"/>
    <x v="2"/>
    <x v="0"/>
    <x v="0"/>
    <d v="2018-01-03T00:00:00"/>
    <x v="0"/>
    <x v="0"/>
    <x v="0"/>
    <x v="0"/>
    <n v="247335"/>
    <x v="0"/>
    <x v="0"/>
    <x v="12"/>
    <x v="2"/>
    <x v="0"/>
    <x v="0"/>
    <s v="Dan Denonville"/>
    <x v="1"/>
    <x v="0"/>
    <x v="2"/>
    <n v="1991"/>
    <x v="2"/>
    <x v="0"/>
    <s v="Manufacturing Technician"/>
    <x v="2"/>
    <n v="34"/>
    <x v="1"/>
    <x v="3"/>
    <x v="2"/>
    <x v="1"/>
  </r>
  <r>
    <s v="E084077"/>
    <x v="2"/>
    <x v="12"/>
    <n v="231"/>
    <x v="4"/>
    <x v="6"/>
    <x v="0"/>
    <d v="2018-01-03T00:00:00"/>
    <x v="0"/>
    <x v="0"/>
    <x v="0"/>
    <x v="0"/>
    <n v="29499"/>
    <x v="0"/>
    <x v="2"/>
    <x v="12"/>
    <x v="1"/>
    <x v="0"/>
    <x v="1"/>
    <s v="Dan Delhaes"/>
    <x v="1"/>
    <x v="0"/>
    <x v="4"/>
    <n v="1975"/>
    <x v="2"/>
    <x v="6"/>
    <s v="Communication specialist"/>
    <x v="4"/>
    <n v="50"/>
    <x v="0"/>
    <x v="1"/>
    <x v="2"/>
    <x v="1"/>
  </r>
  <r>
    <s v="E084143"/>
    <x v="3"/>
    <x v="12"/>
    <n v="443"/>
    <x v="2"/>
    <x v="4"/>
    <x v="0"/>
    <d v="2021-01-08T00:00:00"/>
    <x v="0"/>
    <x v="0"/>
    <x v="0"/>
    <x v="0"/>
    <n v="258951"/>
    <x v="0"/>
    <x v="3"/>
    <x v="12"/>
    <x v="1"/>
    <x v="0"/>
    <x v="1"/>
    <s v="Dan Daniau"/>
    <x v="1"/>
    <x v="0"/>
    <x v="0"/>
    <n v="1991"/>
    <x v="6"/>
    <x v="4"/>
    <s v="Sales operations specialist"/>
    <x v="2"/>
    <n v="34"/>
    <x v="1"/>
    <x v="3"/>
    <x v="5"/>
    <x v="0"/>
  </r>
  <r>
    <s v="E084183"/>
    <x v="0"/>
    <x v="12"/>
    <n v="402"/>
    <x v="4"/>
    <x v="1"/>
    <x v="0"/>
    <d v="2018-01-03T00:00:00"/>
    <x v="0"/>
    <x v="0"/>
    <x v="0"/>
    <x v="0"/>
    <n v="72881"/>
    <x v="0"/>
    <x v="0"/>
    <x v="12"/>
    <x v="6"/>
    <x v="0"/>
    <x v="1"/>
    <s v="Dan Coldrey"/>
    <x v="1"/>
    <x v="0"/>
    <x v="2"/>
    <n v="1975"/>
    <x v="2"/>
    <x v="1"/>
    <s v="Warehouse supervisor"/>
    <x v="4"/>
    <n v="50"/>
    <x v="0"/>
    <x v="2"/>
    <x v="2"/>
    <x v="1"/>
  </r>
  <r>
    <s v="E084490"/>
    <x v="3"/>
    <x v="12"/>
    <n v="252"/>
    <x v="4"/>
    <x v="4"/>
    <x v="0"/>
    <d v="2018-01-03T00:00:00"/>
    <x v="0"/>
    <x v="0"/>
    <x v="0"/>
    <x v="0"/>
    <n v="107746"/>
    <x v="0"/>
    <x v="3"/>
    <x v="12"/>
    <x v="2"/>
    <x v="0"/>
    <x v="1"/>
    <s v="Dan Choy"/>
    <x v="1"/>
    <x v="0"/>
    <x v="1"/>
    <n v="1968"/>
    <x v="0"/>
    <x v="4"/>
    <s v="Senior Buyer"/>
    <x v="4"/>
    <n v="57"/>
    <x v="0"/>
    <x v="0"/>
    <x v="2"/>
    <x v="1"/>
  </r>
  <r>
    <s v="E084661"/>
    <x v="3"/>
    <x v="12"/>
    <n v="452"/>
    <x v="2"/>
    <x v="4"/>
    <x v="0"/>
    <d v="2018-01-03T00:00:00"/>
    <x v="0"/>
    <x v="0"/>
    <x v="0"/>
    <x v="0"/>
    <n v="307155"/>
    <x v="0"/>
    <x v="3"/>
    <x v="12"/>
    <x v="2"/>
    <x v="0"/>
    <x v="2"/>
    <s v="Daniel Choi"/>
    <x v="1"/>
    <x v="0"/>
    <x v="2"/>
    <n v="1988"/>
    <x v="6"/>
    <x v="4"/>
    <s v="Manufacturing Technician"/>
    <x v="2"/>
    <n v="37"/>
    <x v="1"/>
    <x v="4"/>
    <x v="2"/>
    <x v="1"/>
  </r>
  <r>
    <s v="E085125"/>
    <x v="1"/>
    <x v="12"/>
    <n v="341"/>
    <x v="3"/>
    <x v="2"/>
    <x v="0"/>
    <d v="2018-01-03T00:00:00"/>
    <x v="0"/>
    <x v="0"/>
    <x v="0"/>
    <x v="0"/>
    <n v="95332"/>
    <x v="0"/>
    <x v="1"/>
    <x v="12"/>
    <x v="1"/>
    <x v="0"/>
    <x v="1"/>
    <s v="Daniel Chen"/>
    <x v="1"/>
    <x v="0"/>
    <x v="5"/>
    <n v="1994"/>
    <x v="8"/>
    <x v="2"/>
    <s v="Partner relationship manager"/>
    <x v="3"/>
    <n v="31"/>
    <x v="2"/>
    <x v="2"/>
    <x v="2"/>
    <x v="1"/>
  </r>
  <r>
    <s v="E085186"/>
    <x v="3"/>
    <x v="12"/>
    <n v="443"/>
    <x v="2"/>
    <x v="4"/>
    <x v="0"/>
    <d v="2018-01-03T00:00:00"/>
    <x v="0"/>
    <x v="0"/>
    <x v="0"/>
    <x v="0"/>
    <n v="108061"/>
    <x v="0"/>
    <x v="3"/>
    <x v="12"/>
    <x v="2"/>
    <x v="0"/>
    <x v="1"/>
    <s v="Daniel Castro"/>
    <x v="1"/>
    <x v="0"/>
    <x v="1"/>
    <n v="1991"/>
    <x v="0"/>
    <x v="4"/>
    <s v="Sales operations specialist"/>
    <x v="2"/>
    <n v="34"/>
    <x v="1"/>
    <x v="0"/>
    <x v="2"/>
    <x v="1"/>
  </r>
  <r>
    <s v="E085404"/>
    <x v="3"/>
    <x v="12"/>
    <n v="452"/>
    <x v="2"/>
    <x v="4"/>
    <x v="0"/>
    <d v="2018-01-03T00:00:00"/>
    <x v="0"/>
    <x v="0"/>
    <x v="0"/>
    <x v="0"/>
    <n v="258802"/>
    <x v="0"/>
    <x v="3"/>
    <x v="12"/>
    <x v="2"/>
    <x v="0"/>
    <x v="1"/>
    <s v="Daniel Callaghan"/>
    <x v="1"/>
    <x v="0"/>
    <x v="2"/>
    <n v="1982"/>
    <x v="0"/>
    <x v="4"/>
    <s v="Manufacturing Technician"/>
    <x v="2"/>
    <n v="43"/>
    <x v="1"/>
    <x v="3"/>
    <x v="2"/>
    <x v="1"/>
  </r>
  <r>
    <s v="E085673"/>
    <x v="1"/>
    <x v="12"/>
    <n v="452"/>
    <x v="2"/>
    <x v="2"/>
    <x v="0"/>
    <d v="2018-01-03T00:00:00"/>
    <x v="0"/>
    <x v="0"/>
    <x v="0"/>
    <x v="0"/>
    <n v="96265"/>
    <x v="0"/>
    <x v="1"/>
    <x v="12"/>
    <x v="0"/>
    <x v="0"/>
    <x v="0"/>
    <s v="Daniel Budhai"/>
    <x v="1"/>
    <x v="0"/>
    <x v="0"/>
    <n v="1980"/>
    <x v="3"/>
    <x v="2"/>
    <s v="Manufacturing Technician"/>
    <x v="2"/>
    <n v="45"/>
    <x v="1"/>
    <x v="2"/>
    <x v="2"/>
    <x v="1"/>
  </r>
  <r>
    <s v="E085741"/>
    <x v="0"/>
    <x v="12"/>
    <n v="452"/>
    <x v="2"/>
    <x v="0"/>
    <x v="0"/>
    <d v="2018-01-03T00:00:00"/>
    <x v="0"/>
    <x v="0"/>
    <x v="0"/>
    <x v="0"/>
    <n v="368781"/>
    <x v="0"/>
    <x v="0"/>
    <x v="12"/>
    <x v="1"/>
    <x v="0"/>
    <x v="1"/>
    <s v="Daniel Bremer"/>
    <x v="1"/>
    <x v="0"/>
    <x v="1"/>
    <n v="1975"/>
    <x v="0"/>
    <x v="0"/>
    <s v="Manufacturing Technician"/>
    <x v="2"/>
    <n v="50"/>
    <x v="0"/>
    <x v="4"/>
    <x v="2"/>
    <x v="1"/>
  </r>
  <r>
    <s v="E086340"/>
    <x v="6"/>
    <x v="12"/>
    <n v="452"/>
    <x v="2"/>
    <x v="12"/>
    <x v="0"/>
    <d v="2021-01-27T00:00:00"/>
    <x v="0"/>
    <x v="0"/>
    <x v="0"/>
    <x v="0"/>
    <n v="32834"/>
    <x v="0"/>
    <x v="6"/>
    <x v="12"/>
    <x v="3"/>
    <x v="0"/>
    <x v="0"/>
    <s v="Daniel Bazira"/>
    <x v="1"/>
    <x v="0"/>
    <x v="3"/>
    <n v="1991"/>
    <x v="2"/>
    <x v="12"/>
    <s v="Manufacturing Technician"/>
    <x v="2"/>
    <n v="34"/>
    <x v="1"/>
    <x v="1"/>
    <x v="5"/>
    <x v="0"/>
  </r>
  <r>
    <s v="E086586"/>
    <x v="3"/>
    <x v="12"/>
    <n v="443"/>
    <x v="2"/>
    <x v="4"/>
    <x v="0"/>
    <d v="2018-01-03T00:00:00"/>
    <x v="0"/>
    <x v="0"/>
    <x v="0"/>
    <x v="0"/>
    <n v="375600"/>
    <x v="0"/>
    <x v="3"/>
    <x v="12"/>
    <x v="2"/>
    <x v="0"/>
    <x v="1"/>
    <s v="Daniel Baetz"/>
    <x v="1"/>
    <x v="0"/>
    <x v="1"/>
    <n v="1975"/>
    <x v="6"/>
    <x v="4"/>
    <s v="Sales operations specialist"/>
    <x v="2"/>
    <n v="50"/>
    <x v="0"/>
    <x v="4"/>
    <x v="2"/>
    <x v="1"/>
  </r>
  <r>
    <s v="E086664"/>
    <x v="3"/>
    <x v="12"/>
    <n v="443"/>
    <x v="2"/>
    <x v="4"/>
    <x v="0"/>
    <d v="2018-01-03T00:00:00"/>
    <x v="0"/>
    <x v="0"/>
    <x v="0"/>
    <x v="0"/>
    <n v="254070"/>
    <x v="0"/>
    <x v="3"/>
    <x v="12"/>
    <x v="1"/>
    <x v="0"/>
    <x v="1"/>
    <s v="Daniel Aubert"/>
    <x v="1"/>
    <x v="0"/>
    <x v="0"/>
    <n v="1968"/>
    <x v="0"/>
    <x v="4"/>
    <s v="Sales operations specialist"/>
    <x v="2"/>
    <n v="57"/>
    <x v="0"/>
    <x v="3"/>
    <x v="2"/>
    <x v="1"/>
  </r>
  <r>
    <s v="E087280"/>
    <x v="0"/>
    <x v="12"/>
    <n v="443"/>
    <x v="2"/>
    <x v="1"/>
    <x v="0"/>
    <d v="2019-09-26T00:00:00"/>
    <x v="0"/>
    <x v="0"/>
    <x v="0"/>
    <x v="0"/>
    <n v="45144"/>
    <x v="0"/>
    <x v="0"/>
    <x v="12"/>
    <x v="1"/>
    <x v="0"/>
    <x v="1"/>
    <s v="Danny Zbeetnoff"/>
    <x v="1"/>
    <x v="0"/>
    <x v="0"/>
    <n v="1981"/>
    <x v="5"/>
    <x v="1"/>
    <s v="Sales operations specialist"/>
    <x v="2"/>
    <n v="44"/>
    <x v="1"/>
    <x v="1"/>
    <x v="1"/>
    <x v="1"/>
  </r>
  <r>
    <s v="E089626"/>
    <x v="0"/>
    <x v="12"/>
    <n v="452"/>
    <x v="2"/>
    <x v="0"/>
    <x v="0"/>
    <d v="2019-10-27T00:00:00"/>
    <x v="0"/>
    <x v="0"/>
    <x v="0"/>
    <x v="0"/>
    <n v="116142"/>
    <x v="0"/>
    <x v="0"/>
    <x v="12"/>
    <x v="2"/>
    <x v="0"/>
    <x v="1"/>
    <s v="Darryl Wong"/>
    <x v="1"/>
    <x v="0"/>
    <x v="2"/>
    <n v="1997"/>
    <x v="2"/>
    <x v="0"/>
    <s v="Manufacturing Technician"/>
    <x v="2"/>
    <n v="28"/>
    <x v="2"/>
    <x v="0"/>
    <x v="1"/>
    <x v="1"/>
  </r>
  <r>
    <s v="E017695"/>
    <x v="1"/>
    <x v="12"/>
    <n v="443"/>
    <x v="2"/>
    <x v="2"/>
    <x v="0"/>
    <d v="2020-07-11T00:00:00"/>
    <x v="0"/>
    <x v="0"/>
    <x v="0"/>
    <x v="0"/>
    <n v="88491"/>
    <x v="0"/>
    <x v="1"/>
    <x v="12"/>
    <x v="1"/>
    <x v="0"/>
    <x v="2"/>
    <s v="Alexei Diehl"/>
    <x v="0"/>
    <x v="0"/>
    <x v="2"/>
    <n v="2003"/>
    <x v="6"/>
    <x v="2"/>
    <s v="Sales operations specialist"/>
    <x v="2"/>
    <n v="22"/>
    <x v="3"/>
    <x v="2"/>
    <x v="0"/>
    <x v="0"/>
  </r>
  <r>
    <s v="E091667"/>
    <x v="0"/>
    <x v="12"/>
    <n v="404"/>
    <x v="0"/>
    <x v="0"/>
    <x v="0"/>
    <d v="2019-11-21T00:00:00"/>
    <x v="0"/>
    <x v="0"/>
    <x v="0"/>
    <x v="0"/>
    <n v="219141"/>
    <x v="0"/>
    <x v="0"/>
    <x v="12"/>
    <x v="1"/>
    <x v="0"/>
    <x v="2"/>
    <s v="David Su"/>
    <x v="1"/>
    <x v="0"/>
    <x v="2"/>
    <n v="1975"/>
    <x v="3"/>
    <x v="0"/>
    <s v="Senior warehouse manager"/>
    <x v="0"/>
    <n v="50"/>
    <x v="0"/>
    <x v="3"/>
    <x v="1"/>
    <x v="1"/>
  </r>
  <r>
    <s v="E094339"/>
    <x v="3"/>
    <x v="12"/>
    <n v="233"/>
    <x v="2"/>
    <x v="4"/>
    <x v="0"/>
    <d v="2021-01-31T00:00:00"/>
    <x v="0"/>
    <x v="0"/>
    <x v="0"/>
    <x v="0"/>
    <n v="79389"/>
    <x v="0"/>
    <x v="3"/>
    <x v="12"/>
    <x v="2"/>
    <x v="0"/>
    <x v="0"/>
    <s v="David Park"/>
    <x v="1"/>
    <x v="0"/>
    <x v="2"/>
    <n v="1994"/>
    <x v="5"/>
    <x v="4"/>
    <s v="Communication lead"/>
    <x v="2"/>
    <n v="31"/>
    <x v="2"/>
    <x v="2"/>
    <x v="5"/>
    <x v="0"/>
  </r>
  <r>
    <s v="E094828"/>
    <x v="0"/>
    <x v="13"/>
    <n v="452"/>
    <x v="2"/>
    <x v="0"/>
    <x v="0"/>
    <d v="2019-11-14T00:00:00"/>
    <x v="0"/>
    <x v="0"/>
    <x v="0"/>
    <x v="0"/>
    <n v="219715"/>
    <x v="0"/>
    <x v="0"/>
    <x v="13"/>
    <x v="7"/>
    <x v="0"/>
    <x v="0"/>
    <s v="Debra Natarajan"/>
    <x v="1"/>
    <x v="0"/>
    <x v="2"/>
    <n v="1992"/>
    <x v="1"/>
    <x v="0"/>
    <s v="Manufacturing Technician"/>
    <x v="2"/>
    <n v="33"/>
    <x v="1"/>
    <x v="3"/>
    <x v="1"/>
    <x v="1"/>
  </r>
  <r>
    <s v="E096013"/>
    <x v="5"/>
    <x v="13"/>
    <n v="452"/>
    <x v="2"/>
    <x v="8"/>
    <x v="0"/>
    <d v="2021-02-05T00:00:00"/>
    <x v="0"/>
    <x v="0"/>
    <x v="0"/>
    <x v="0"/>
    <n v="63308"/>
    <x v="0"/>
    <x v="5"/>
    <x v="13"/>
    <x v="2"/>
    <x v="0"/>
    <x v="1"/>
    <s v="Dejun Martin"/>
    <x v="1"/>
    <x v="0"/>
    <x v="2"/>
    <n v="1988"/>
    <x v="1"/>
    <x v="8"/>
    <s v="Manufacturing Technician"/>
    <x v="2"/>
    <n v="37"/>
    <x v="1"/>
    <x v="2"/>
    <x v="5"/>
    <x v="0"/>
  </r>
  <r>
    <s v="E098863"/>
    <x v="0"/>
    <x v="13"/>
    <n v="453"/>
    <x v="0"/>
    <x v="0"/>
    <x v="0"/>
    <d v="2019-10-20T00:00:00"/>
    <x v="0"/>
    <x v="0"/>
    <x v="0"/>
    <x v="0"/>
    <n v="294416"/>
    <x v="0"/>
    <x v="0"/>
    <x v="13"/>
    <x v="0"/>
    <x v="0"/>
    <x v="0"/>
    <s v="Derek Kim"/>
    <x v="1"/>
    <x v="0"/>
    <x v="0"/>
    <n v="1967"/>
    <x v="1"/>
    <x v="0"/>
    <s v="Manufacturing Engineer"/>
    <x v="0"/>
    <n v="58"/>
    <x v="0"/>
    <x v="3"/>
    <x v="1"/>
    <x v="1"/>
  </r>
  <r>
    <s v="E103866"/>
    <x v="0"/>
    <x v="13"/>
    <n v="454"/>
    <x v="1"/>
    <x v="1"/>
    <x v="0"/>
    <d v="2019-07-27T00:00:00"/>
    <x v="0"/>
    <x v="0"/>
    <x v="0"/>
    <x v="0"/>
    <n v="52396"/>
    <x v="0"/>
    <x v="0"/>
    <x v="13"/>
    <x v="6"/>
    <x v="0"/>
    <x v="1"/>
    <s v="Dirk Grass"/>
    <x v="1"/>
    <x v="1"/>
    <x v="2"/>
    <n v="1970"/>
    <x v="1"/>
    <x v="1"/>
    <s v="Manufacturing Process Engineer"/>
    <x v="1"/>
    <n v="55"/>
    <x v="0"/>
    <x v="2"/>
    <x v="1"/>
    <x v="1"/>
  </r>
  <r>
    <s v="E104148"/>
    <x v="5"/>
    <x v="13"/>
    <n v="393"/>
    <x v="0"/>
    <x v="8"/>
    <x v="0"/>
    <d v="2021-02-02T00:00:00"/>
    <x v="0"/>
    <x v="0"/>
    <x v="0"/>
    <x v="0"/>
    <n v="31399"/>
    <x v="0"/>
    <x v="5"/>
    <x v="13"/>
    <x v="0"/>
    <x v="0"/>
    <x v="0"/>
    <s v="Dominik Flannagan"/>
    <x v="1"/>
    <x v="0"/>
    <x v="0"/>
    <n v="1989"/>
    <x v="1"/>
    <x v="8"/>
    <s v="Senior strategy manager"/>
    <x v="0"/>
    <n v="36"/>
    <x v="1"/>
    <x v="1"/>
    <x v="5"/>
    <x v="0"/>
  </r>
  <r>
    <s v="E020105"/>
    <x v="0"/>
    <x v="13"/>
    <n v="444"/>
    <x v="0"/>
    <x v="0"/>
    <x v="0"/>
    <d v="2019-11-26T00:00:00"/>
    <x v="0"/>
    <x v="0"/>
    <x v="0"/>
    <x v="0"/>
    <n v="130836"/>
    <x v="0"/>
    <x v="0"/>
    <x v="13"/>
    <x v="3"/>
    <x v="0"/>
    <x v="2"/>
    <s v="Amanda Banks"/>
    <x v="1"/>
    <x v="1"/>
    <x v="4"/>
    <n v="1978"/>
    <x v="4"/>
    <x v="0"/>
    <s v="Account Executive"/>
    <x v="0"/>
    <n v="47"/>
    <x v="0"/>
    <x v="0"/>
    <x v="1"/>
    <x v="1"/>
  </r>
  <r>
    <s v="E020119"/>
    <x v="1"/>
    <x v="13"/>
    <n v="446"/>
    <x v="5"/>
    <x v="2"/>
    <x v="0"/>
    <d v="2020-11-13T00:00:00"/>
    <x v="0"/>
    <x v="0"/>
    <x v="0"/>
    <x v="0"/>
    <n v="89182"/>
    <x v="0"/>
    <x v="1"/>
    <x v="13"/>
    <x v="5"/>
    <x v="0"/>
    <x v="2"/>
    <s v="Amir Augustin"/>
    <x v="0"/>
    <x v="1"/>
    <x v="4"/>
    <n v="1968"/>
    <x v="4"/>
    <x v="2"/>
    <s v="Strategic account executive"/>
    <x v="5"/>
    <n v="57"/>
    <x v="0"/>
    <x v="2"/>
    <x v="0"/>
    <x v="0"/>
  </r>
  <r>
    <s v="E022785"/>
    <x v="0"/>
    <x v="13"/>
    <n v="444"/>
    <x v="0"/>
    <x v="0"/>
    <x v="0"/>
    <d v="2020-01-06T00:00:00"/>
    <x v="0"/>
    <x v="0"/>
    <x v="0"/>
    <x v="0"/>
    <n v="60751"/>
    <x v="0"/>
    <x v="0"/>
    <x v="13"/>
    <x v="7"/>
    <x v="0"/>
    <x v="2"/>
    <s v="Andre Yang"/>
    <x v="0"/>
    <x v="0"/>
    <x v="4"/>
    <n v="1963"/>
    <x v="0"/>
    <x v="0"/>
    <s v="Account Executive"/>
    <x v="0"/>
    <n v="62"/>
    <x v="0"/>
    <x v="2"/>
    <x v="0"/>
    <x v="0"/>
  </r>
  <r>
    <s v="E113211"/>
    <x v="3"/>
    <x v="13"/>
    <n v="454"/>
    <x v="1"/>
    <x v="4"/>
    <x v="0"/>
    <d v="2021-02-05T00:00:00"/>
    <x v="0"/>
    <x v="0"/>
    <x v="0"/>
    <x v="0"/>
    <n v="82930"/>
    <x v="0"/>
    <x v="3"/>
    <x v="13"/>
    <x v="2"/>
    <x v="0"/>
    <x v="2"/>
    <s v="Edwin Too"/>
    <x v="1"/>
    <x v="1"/>
    <x v="2"/>
    <n v="1962"/>
    <x v="5"/>
    <x v="4"/>
    <s v="Manufacturing Process Engineer"/>
    <x v="1"/>
    <n v="63"/>
    <x v="0"/>
    <x v="2"/>
    <x v="5"/>
    <x v="0"/>
  </r>
  <r>
    <s v="E114585"/>
    <x v="5"/>
    <x v="13"/>
    <n v="453"/>
    <x v="0"/>
    <x v="8"/>
    <x v="0"/>
    <d v="2021-01-27T00:00:00"/>
    <x v="0"/>
    <x v="0"/>
    <x v="0"/>
    <x v="0"/>
    <n v="85181"/>
    <x v="0"/>
    <x v="5"/>
    <x v="13"/>
    <x v="1"/>
    <x v="0"/>
    <x v="1"/>
    <s v="Emily Shin"/>
    <x v="1"/>
    <x v="0"/>
    <x v="0"/>
    <n v="1979"/>
    <x v="6"/>
    <x v="8"/>
    <s v="Manufacturing Engineer"/>
    <x v="0"/>
    <n v="46"/>
    <x v="0"/>
    <x v="2"/>
    <x v="5"/>
    <x v="0"/>
  </r>
  <r>
    <s v="E114735"/>
    <x v="3"/>
    <x v="13"/>
    <n v="455"/>
    <x v="5"/>
    <x v="4"/>
    <x v="0"/>
    <d v="2020-12-27T00:00:00"/>
    <x v="0"/>
    <x v="0"/>
    <x v="0"/>
    <x v="0"/>
    <n v="93848"/>
    <x v="0"/>
    <x v="3"/>
    <x v="13"/>
    <x v="3"/>
    <x v="0"/>
    <x v="2"/>
    <s v="Emily Shaik"/>
    <x v="1"/>
    <x v="0"/>
    <x v="2"/>
    <n v="1979"/>
    <x v="4"/>
    <x v="4"/>
    <s v="Manufacturing Production Manager"/>
    <x v="5"/>
    <n v="46"/>
    <x v="0"/>
    <x v="2"/>
    <x v="0"/>
    <x v="0"/>
  </r>
  <r>
    <s v="E027174"/>
    <x v="0"/>
    <x v="13"/>
    <n v="393"/>
    <x v="0"/>
    <x v="0"/>
    <x v="0"/>
    <d v="2019-12-27T00:00:00"/>
    <x v="0"/>
    <x v="0"/>
    <x v="0"/>
    <x v="0"/>
    <n v="65937"/>
    <x v="0"/>
    <x v="0"/>
    <x v="13"/>
    <x v="4"/>
    <x v="0"/>
    <x v="1"/>
    <s v="Angela Roche"/>
    <x v="1"/>
    <x v="0"/>
    <x v="2"/>
    <n v="1967"/>
    <x v="2"/>
    <x v="0"/>
    <s v="Senior strategy manager"/>
    <x v="0"/>
    <n v="58"/>
    <x v="0"/>
    <x v="2"/>
    <x v="1"/>
    <x v="1"/>
  </r>
  <r>
    <s v="E027507"/>
    <x v="0"/>
    <x v="13"/>
    <n v="445"/>
    <x v="1"/>
    <x v="0"/>
    <x v="0"/>
    <d v="2019-12-27T00:00:00"/>
    <x v="0"/>
    <x v="0"/>
    <x v="0"/>
    <x v="0"/>
    <n v="246444"/>
    <x v="0"/>
    <x v="0"/>
    <x v="13"/>
    <x v="2"/>
    <x v="0"/>
    <x v="2"/>
    <s v="Angela Recalde"/>
    <x v="1"/>
    <x v="0"/>
    <x v="2"/>
    <n v="1986"/>
    <x v="2"/>
    <x v="0"/>
    <s v="Senior Account Executive"/>
    <x v="1"/>
    <n v="39"/>
    <x v="1"/>
    <x v="3"/>
    <x v="1"/>
    <x v="1"/>
  </r>
  <r>
    <s v="E119581"/>
    <x v="3"/>
    <x v="13"/>
    <n v="293"/>
    <x v="2"/>
    <x v="4"/>
    <x v="0"/>
    <d v="2021-01-29T00:00:00"/>
    <x v="0"/>
    <x v="0"/>
    <x v="0"/>
    <x v="0"/>
    <n v="111353"/>
    <x v="0"/>
    <x v="3"/>
    <x v="13"/>
    <x v="2"/>
    <x v="0"/>
    <x v="1"/>
    <s v="Eric Lin"/>
    <x v="1"/>
    <x v="0"/>
    <x v="2"/>
    <n v="1989"/>
    <x v="4"/>
    <x v="4"/>
    <s v="Product Optimization Engineer Manager"/>
    <x v="2"/>
    <n v="36"/>
    <x v="1"/>
    <x v="0"/>
    <x v="5"/>
    <x v="0"/>
  </r>
  <r>
    <s v="E121194"/>
    <x v="3"/>
    <x v="13"/>
    <n v="445"/>
    <x v="1"/>
    <x v="4"/>
    <x v="0"/>
    <d v="2021-01-21T00:00:00"/>
    <x v="0"/>
    <x v="0"/>
    <x v="0"/>
    <x v="0"/>
    <n v="92776"/>
    <x v="0"/>
    <x v="3"/>
    <x v="13"/>
    <x v="0"/>
    <x v="0"/>
    <x v="0"/>
    <s v="Erik Kanniyappan"/>
    <x v="1"/>
    <x v="0"/>
    <x v="0"/>
    <n v="1990"/>
    <x v="4"/>
    <x v="4"/>
    <s v="Senior Account Executive"/>
    <x v="1"/>
    <n v="35"/>
    <x v="1"/>
    <x v="2"/>
    <x v="5"/>
    <x v="0"/>
  </r>
  <r>
    <s v="E032687"/>
    <x v="0"/>
    <x v="13"/>
    <n v="445"/>
    <x v="1"/>
    <x v="0"/>
    <x v="0"/>
    <d v="2020-01-08T00:00:00"/>
    <x v="0"/>
    <x v="0"/>
    <x v="0"/>
    <x v="0"/>
    <n v="80542"/>
    <x v="0"/>
    <x v="0"/>
    <x v="13"/>
    <x v="3"/>
    <x v="0"/>
    <x v="0"/>
    <s v="Anthony Kumar"/>
    <x v="1"/>
    <x v="0"/>
    <x v="2"/>
    <n v="1974"/>
    <x v="2"/>
    <x v="0"/>
    <s v="Senior Account Executive"/>
    <x v="1"/>
    <n v="51"/>
    <x v="0"/>
    <x v="2"/>
    <x v="0"/>
    <x v="0"/>
  </r>
  <r>
    <s v="E123482"/>
    <x v="5"/>
    <x v="13"/>
    <n v="454"/>
    <x v="1"/>
    <x v="8"/>
    <x v="0"/>
    <d v="2021-01-27T00:00:00"/>
    <x v="0"/>
    <x v="0"/>
    <x v="0"/>
    <x v="0"/>
    <n v="101261"/>
    <x v="0"/>
    <x v="5"/>
    <x v="13"/>
    <x v="0"/>
    <x v="0"/>
    <x v="0"/>
    <s v="Faizullah Fung"/>
    <x v="1"/>
    <x v="1"/>
    <x v="2"/>
    <n v="1988"/>
    <x v="4"/>
    <x v="8"/>
    <s v="Manufacturing Process Engineer"/>
    <x v="1"/>
    <n v="37"/>
    <x v="1"/>
    <x v="0"/>
    <x v="5"/>
    <x v="0"/>
  </r>
  <r>
    <s v="E034090"/>
    <x v="0"/>
    <x v="13"/>
    <n v="462"/>
    <x v="4"/>
    <x v="0"/>
    <x v="0"/>
    <d v="2019-12-27T00:00:00"/>
    <x v="0"/>
    <x v="0"/>
    <x v="0"/>
    <x v="0"/>
    <n v="123270"/>
    <x v="0"/>
    <x v="0"/>
    <x v="13"/>
    <x v="5"/>
    <x v="0"/>
    <x v="0"/>
    <s v="April Jung"/>
    <x v="1"/>
    <x v="0"/>
    <x v="2"/>
    <n v="1964"/>
    <x v="4"/>
    <x v="0"/>
    <s v="Senior inside Sales Specialist"/>
    <x v="4"/>
    <n v="61"/>
    <x v="0"/>
    <x v="0"/>
    <x v="1"/>
    <x v="1"/>
  </r>
  <r>
    <s v="E034346"/>
    <x v="2"/>
    <x v="13"/>
    <n v="453"/>
    <x v="0"/>
    <x v="3"/>
    <x v="0"/>
    <d v="2020-04-26T00:00:00"/>
    <x v="0"/>
    <x v="0"/>
    <x v="0"/>
    <x v="0"/>
    <n v="82640"/>
    <x v="0"/>
    <x v="2"/>
    <x v="13"/>
    <x v="0"/>
    <x v="0"/>
    <x v="0"/>
    <s v="Arash Ingram"/>
    <x v="1"/>
    <x v="0"/>
    <x v="0"/>
    <n v="1998"/>
    <x v="2"/>
    <x v="3"/>
    <s v="Manufacturing Engineer"/>
    <x v="0"/>
    <n v="27"/>
    <x v="2"/>
    <x v="2"/>
    <x v="0"/>
    <x v="0"/>
  </r>
  <r>
    <s v="E034894"/>
    <x v="0"/>
    <x v="13"/>
    <n v="454"/>
    <x v="1"/>
    <x v="0"/>
    <x v="0"/>
    <d v="2020-08-27T00:00:00"/>
    <x v="0"/>
    <x v="0"/>
    <x v="0"/>
    <x v="0"/>
    <n v="372866"/>
    <x v="0"/>
    <x v="0"/>
    <x v="13"/>
    <x v="1"/>
    <x v="0"/>
    <x v="1"/>
    <s v="Ariel Henkes"/>
    <x v="1"/>
    <x v="0"/>
    <x v="0"/>
    <n v="1970"/>
    <x v="2"/>
    <x v="0"/>
    <s v="Manufacturing Process Engineer"/>
    <x v="1"/>
    <n v="55"/>
    <x v="0"/>
    <x v="4"/>
    <x v="0"/>
    <x v="0"/>
  </r>
  <r>
    <s v="E035336"/>
    <x v="0"/>
    <x v="13"/>
    <n v="445"/>
    <x v="1"/>
    <x v="0"/>
    <x v="0"/>
    <d v="2020-02-25T00:00:00"/>
    <x v="0"/>
    <x v="0"/>
    <x v="0"/>
    <x v="0"/>
    <n v="101687"/>
    <x v="0"/>
    <x v="0"/>
    <x v="13"/>
    <x v="4"/>
    <x v="0"/>
    <x v="1"/>
    <s v="Ariel Harvey"/>
    <x v="1"/>
    <x v="0"/>
    <x v="2"/>
    <n v="1974"/>
    <x v="2"/>
    <x v="0"/>
    <s v="Senior Account Executive"/>
    <x v="1"/>
    <n v="51"/>
    <x v="0"/>
    <x v="0"/>
    <x v="0"/>
    <x v="0"/>
  </r>
  <r>
    <s v="E035565"/>
    <x v="3"/>
    <x v="13"/>
    <n v="351"/>
    <x v="3"/>
    <x v="4"/>
    <x v="0"/>
    <d v="2020-02-15T00:00:00"/>
    <x v="0"/>
    <x v="0"/>
    <x v="0"/>
    <x v="0"/>
    <n v="90519"/>
    <x v="0"/>
    <x v="3"/>
    <x v="13"/>
    <x v="1"/>
    <x v="0"/>
    <x v="2"/>
    <s v="Ashish Gumba"/>
    <x v="1"/>
    <x v="1"/>
    <x v="1"/>
    <n v="1997"/>
    <x v="2"/>
    <x v="4"/>
    <s v="Development planning"/>
    <x v="3"/>
    <n v="28"/>
    <x v="2"/>
    <x v="2"/>
    <x v="0"/>
    <x v="0"/>
  </r>
  <r>
    <s v="E131959"/>
    <x v="0"/>
    <x v="13"/>
    <n v="413"/>
    <x v="2"/>
    <x v="0"/>
    <x v="0"/>
    <d v="2019-09-22T00:00:00"/>
    <x v="0"/>
    <x v="0"/>
    <x v="0"/>
    <x v="0"/>
    <n v="258778"/>
    <x v="0"/>
    <x v="0"/>
    <x v="13"/>
    <x v="2"/>
    <x v="0"/>
    <x v="1"/>
    <s v="Geoff Sun"/>
    <x v="1"/>
    <x v="0"/>
    <x v="2"/>
    <n v="1994"/>
    <x v="4"/>
    <x v="0"/>
    <s v="Materials Manager"/>
    <x v="2"/>
    <n v="31"/>
    <x v="2"/>
    <x v="3"/>
    <x v="1"/>
    <x v="1"/>
  </r>
  <r>
    <s v="E138406"/>
    <x v="0"/>
    <x v="13"/>
    <n v="445"/>
    <x v="1"/>
    <x v="0"/>
    <x v="0"/>
    <d v="2019-09-18T00:00:00"/>
    <x v="0"/>
    <x v="0"/>
    <x v="0"/>
    <x v="0"/>
    <n v="127658"/>
    <x v="0"/>
    <x v="0"/>
    <x v="13"/>
    <x v="2"/>
    <x v="0"/>
    <x v="2"/>
    <s v="Grace Lin"/>
    <x v="1"/>
    <x v="0"/>
    <x v="2"/>
    <n v="1979"/>
    <x v="6"/>
    <x v="0"/>
    <s v="Senior Account Executive"/>
    <x v="1"/>
    <n v="46"/>
    <x v="0"/>
    <x v="0"/>
    <x v="1"/>
    <x v="1"/>
  </r>
  <r>
    <s v="E138712"/>
    <x v="0"/>
    <x v="13"/>
    <n v="452"/>
    <x v="2"/>
    <x v="0"/>
    <x v="0"/>
    <d v="2019-11-26T00:00:00"/>
    <x v="0"/>
    <x v="0"/>
    <x v="0"/>
    <x v="0"/>
    <n v="114557"/>
    <x v="0"/>
    <x v="0"/>
    <x v="13"/>
    <x v="4"/>
    <x v="0"/>
    <x v="2"/>
    <s v="Greg Lee"/>
    <x v="1"/>
    <x v="0"/>
    <x v="2"/>
    <n v="1992"/>
    <x v="2"/>
    <x v="0"/>
    <s v="Manufacturing Technician"/>
    <x v="2"/>
    <n v="33"/>
    <x v="1"/>
    <x v="0"/>
    <x v="1"/>
    <x v="1"/>
  </r>
  <r>
    <s v="E150556"/>
    <x v="0"/>
    <x v="13"/>
    <n v="445"/>
    <x v="1"/>
    <x v="0"/>
    <x v="0"/>
    <d v="2019-08-27T00:00:00"/>
    <x v="0"/>
    <x v="0"/>
    <x v="0"/>
    <x v="0"/>
    <n v="84858"/>
    <x v="0"/>
    <x v="0"/>
    <x v="13"/>
    <x v="2"/>
    <x v="0"/>
    <x v="2"/>
    <s v="Houman Xu"/>
    <x v="1"/>
    <x v="0"/>
    <x v="2"/>
    <n v="1970"/>
    <x v="4"/>
    <x v="0"/>
    <s v="Senior Account Executive"/>
    <x v="1"/>
    <n v="55"/>
    <x v="0"/>
    <x v="2"/>
    <x v="1"/>
    <x v="1"/>
  </r>
  <r>
    <s v="E152049"/>
    <x v="3"/>
    <x v="13"/>
    <n v="445"/>
    <x v="1"/>
    <x v="4"/>
    <x v="0"/>
    <d v="2019-09-17T00:00:00"/>
    <x v="0"/>
    <x v="0"/>
    <x v="0"/>
    <x v="0"/>
    <n v="104509"/>
    <x v="0"/>
    <x v="3"/>
    <x v="13"/>
    <x v="2"/>
    <x v="0"/>
    <x v="2"/>
    <s v="Huan Vega"/>
    <x v="1"/>
    <x v="0"/>
    <x v="3"/>
    <n v="1978"/>
    <x v="5"/>
    <x v="4"/>
    <s v="Senior Account Executive"/>
    <x v="1"/>
    <n v="47"/>
    <x v="0"/>
    <x v="0"/>
    <x v="1"/>
    <x v="1"/>
  </r>
  <r>
    <s v="E038222"/>
    <x v="3"/>
    <x v="13"/>
    <n v="392"/>
    <x v="2"/>
    <x v="4"/>
    <x v="0"/>
    <d v="2020-03-05T00:00:00"/>
    <x v="0"/>
    <x v="0"/>
    <x v="0"/>
    <x v="0"/>
    <n v="89120"/>
    <x v="0"/>
    <x v="3"/>
    <x v="13"/>
    <x v="9"/>
    <x v="0"/>
    <x v="1"/>
    <s v="Asif Ding"/>
    <x v="1"/>
    <x v="0"/>
    <x v="2"/>
    <n v="1964"/>
    <x v="2"/>
    <x v="4"/>
    <s v="Strategy manager"/>
    <x v="2"/>
    <n v="61"/>
    <x v="0"/>
    <x v="2"/>
    <x v="0"/>
    <x v="0"/>
  </r>
  <r>
    <s v="E038675"/>
    <x v="0"/>
    <x v="13"/>
    <n v="455"/>
    <x v="5"/>
    <x v="0"/>
    <x v="0"/>
    <d v="2020-01-30T00:00:00"/>
    <x v="0"/>
    <x v="0"/>
    <x v="0"/>
    <x v="0"/>
    <n v="73876"/>
    <x v="0"/>
    <x v="0"/>
    <x v="13"/>
    <x v="1"/>
    <x v="0"/>
    <x v="1"/>
    <s v="Barry Chu"/>
    <x v="1"/>
    <x v="0"/>
    <x v="2"/>
    <n v="1971"/>
    <x v="2"/>
    <x v="0"/>
    <s v="Manufacturing Production Manager"/>
    <x v="5"/>
    <n v="54"/>
    <x v="0"/>
    <x v="2"/>
    <x v="0"/>
    <x v="0"/>
  </r>
  <r>
    <s v="E157200"/>
    <x v="4"/>
    <x v="13"/>
    <n v="271"/>
    <x v="4"/>
    <x v="7"/>
    <x v="0"/>
    <d v="2019-09-06T00:00:00"/>
    <x v="0"/>
    <x v="0"/>
    <x v="0"/>
    <x v="0"/>
    <n v="17811"/>
    <x v="0"/>
    <x v="4"/>
    <x v="13"/>
    <x v="2"/>
    <x v="0"/>
    <x v="0"/>
    <s v="Inez Nguyen"/>
    <x v="1"/>
    <x v="0"/>
    <x v="2"/>
    <n v="1988"/>
    <x v="5"/>
    <x v="7"/>
    <s v="Employee relations specialist"/>
    <x v="4"/>
    <n v="37"/>
    <x v="1"/>
    <x v="1"/>
    <x v="1"/>
    <x v="1"/>
  </r>
  <r>
    <s v="E159632"/>
    <x v="0"/>
    <x v="13"/>
    <n v="445"/>
    <x v="1"/>
    <x v="0"/>
    <x v="0"/>
    <d v="2019-11-29T00:00:00"/>
    <x v="0"/>
    <x v="0"/>
    <x v="0"/>
    <x v="0"/>
    <n v="108939"/>
    <x v="0"/>
    <x v="0"/>
    <x v="13"/>
    <x v="2"/>
    <x v="0"/>
    <x v="2"/>
    <s v="Isabella Lauzon"/>
    <x v="1"/>
    <x v="0"/>
    <x v="2"/>
    <n v="1993"/>
    <x v="3"/>
    <x v="0"/>
    <s v="Senior Account Executive"/>
    <x v="1"/>
    <n v="32"/>
    <x v="2"/>
    <x v="0"/>
    <x v="1"/>
    <x v="1"/>
  </r>
  <r>
    <s v="E163395"/>
    <x v="3"/>
    <x v="13"/>
    <n v="452"/>
    <x v="2"/>
    <x v="4"/>
    <x v="0"/>
    <d v="2019-06-12T00:00:00"/>
    <x v="0"/>
    <x v="0"/>
    <x v="0"/>
    <x v="0"/>
    <n v="103804"/>
    <x v="0"/>
    <x v="3"/>
    <x v="13"/>
    <x v="0"/>
    <x v="0"/>
    <x v="0"/>
    <s v="Ivan Hu"/>
    <x v="1"/>
    <x v="0"/>
    <x v="0"/>
    <n v="1992"/>
    <x v="6"/>
    <x v="4"/>
    <s v="Manufacturing Technician"/>
    <x v="2"/>
    <n v="33"/>
    <x v="1"/>
    <x v="0"/>
    <x v="1"/>
    <x v="1"/>
  </r>
  <r>
    <s v="E039862"/>
    <x v="0"/>
    <x v="13"/>
    <n v="452"/>
    <x v="2"/>
    <x v="0"/>
    <x v="0"/>
    <d v="2020-01-08T00:00:00"/>
    <x v="0"/>
    <x v="0"/>
    <x v="0"/>
    <x v="0"/>
    <n v="264307"/>
    <x v="0"/>
    <x v="0"/>
    <x v="13"/>
    <x v="1"/>
    <x v="0"/>
    <x v="1"/>
    <s v="Bastian Chaudhary"/>
    <x v="1"/>
    <x v="0"/>
    <x v="1"/>
    <n v="1989"/>
    <x v="2"/>
    <x v="0"/>
    <s v="Manufacturing Technician"/>
    <x v="2"/>
    <n v="36"/>
    <x v="1"/>
    <x v="3"/>
    <x v="0"/>
    <x v="0"/>
  </r>
  <r>
    <s v="E041210"/>
    <x v="0"/>
    <x v="13"/>
    <n v="412"/>
    <x v="4"/>
    <x v="0"/>
    <x v="0"/>
    <d v="2020-03-07T00:00:00"/>
    <x v="0"/>
    <x v="0"/>
    <x v="0"/>
    <x v="0"/>
    <n v="67074"/>
    <x v="0"/>
    <x v="0"/>
    <x v="13"/>
    <x v="2"/>
    <x v="0"/>
    <x v="1"/>
    <s v="Ben Brunet"/>
    <x v="1"/>
    <x v="0"/>
    <x v="1"/>
    <n v="1974"/>
    <x v="2"/>
    <x v="0"/>
    <s v="Materials Management Supervisor"/>
    <x v="4"/>
    <n v="51"/>
    <x v="0"/>
    <x v="2"/>
    <x v="0"/>
    <x v="0"/>
  </r>
  <r>
    <s v="E168799"/>
    <x v="3"/>
    <x v="13"/>
    <n v="452"/>
    <x v="2"/>
    <x v="4"/>
    <x v="0"/>
    <d v="2019-11-26T00:00:00"/>
    <x v="0"/>
    <x v="0"/>
    <x v="0"/>
    <x v="0"/>
    <n v="92237"/>
    <x v="0"/>
    <x v="3"/>
    <x v="13"/>
    <x v="2"/>
    <x v="0"/>
    <x v="0"/>
    <s v="Jaideep Chen"/>
    <x v="1"/>
    <x v="1"/>
    <x v="0"/>
    <n v="2002"/>
    <x v="5"/>
    <x v="4"/>
    <s v="Manufacturing Technician"/>
    <x v="2"/>
    <n v="23"/>
    <x v="3"/>
    <x v="2"/>
    <x v="1"/>
    <x v="1"/>
  </r>
  <r>
    <s v="E172739"/>
    <x v="3"/>
    <x v="13"/>
    <n v="292"/>
    <x v="4"/>
    <x v="4"/>
    <x v="0"/>
    <d v="2019-12-03T00:00:00"/>
    <x v="0"/>
    <x v="0"/>
    <x v="0"/>
    <x v="0"/>
    <n v="107072"/>
    <x v="0"/>
    <x v="3"/>
    <x v="13"/>
    <x v="1"/>
    <x v="0"/>
    <x v="2"/>
    <s v="Jan Xu"/>
    <x v="1"/>
    <x v="0"/>
    <x v="2"/>
    <n v="1989"/>
    <x v="5"/>
    <x v="4"/>
    <s v="Senior Product Optimization Engineer"/>
    <x v="4"/>
    <n v="36"/>
    <x v="1"/>
    <x v="0"/>
    <x v="1"/>
    <x v="1"/>
  </r>
  <r>
    <s v="E299669"/>
    <x v="2"/>
    <x v="13"/>
    <n v="291"/>
    <x v="3"/>
    <x v="6"/>
    <x v="0"/>
    <d v="2014-01-03T00:00:00"/>
    <x v="0"/>
    <x v="0"/>
    <x v="0"/>
    <x v="0"/>
    <n v="28023"/>
    <x v="0"/>
    <x v="2"/>
    <x v="13"/>
    <x v="1"/>
    <x v="0"/>
    <x v="2"/>
    <s v="Peter Favre"/>
    <x v="1"/>
    <x v="0"/>
    <x v="2"/>
    <n v="1976"/>
    <x v="0"/>
    <x v="6"/>
    <s v="Product Optimization Engineer"/>
    <x v="3"/>
    <n v="49"/>
    <x v="0"/>
    <x v="1"/>
    <x v="4"/>
    <x v="2"/>
  </r>
  <r>
    <s v="E041510"/>
    <x v="0"/>
    <x v="13"/>
    <n v="452"/>
    <x v="2"/>
    <x v="0"/>
    <x v="0"/>
    <d v="2020-01-18T00:00:00"/>
    <x v="0"/>
    <x v="0"/>
    <x v="0"/>
    <x v="0"/>
    <n v="68944"/>
    <x v="0"/>
    <x v="0"/>
    <x v="13"/>
    <x v="2"/>
    <x v="0"/>
    <x v="0"/>
    <s v="Benjamin Bacinschi"/>
    <x v="1"/>
    <x v="0"/>
    <x v="0"/>
    <n v="1999"/>
    <x v="2"/>
    <x v="0"/>
    <s v="Manufacturing Technician"/>
    <x v="2"/>
    <n v="26"/>
    <x v="2"/>
    <x v="2"/>
    <x v="0"/>
    <x v="0"/>
  </r>
  <r>
    <s v="E187962"/>
    <x v="3"/>
    <x v="13"/>
    <n v="443"/>
    <x v="2"/>
    <x v="4"/>
    <x v="0"/>
    <d v="2019-09-26T00:00:00"/>
    <x v="0"/>
    <x v="0"/>
    <x v="0"/>
    <x v="0"/>
    <n v="71436"/>
    <x v="0"/>
    <x v="3"/>
    <x v="13"/>
    <x v="0"/>
    <x v="0"/>
    <x v="0"/>
    <s v="Jerome Gibson"/>
    <x v="1"/>
    <x v="0"/>
    <x v="0"/>
    <n v="1978"/>
    <x v="5"/>
    <x v="4"/>
    <s v="Sales operations specialist"/>
    <x v="2"/>
    <n v="47"/>
    <x v="0"/>
    <x v="2"/>
    <x v="1"/>
    <x v="1"/>
  </r>
  <r>
    <s v="E190410"/>
    <x v="3"/>
    <x v="13"/>
    <n v="462"/>
    <x v="4"/>
    <x v="4"/>
    <x v="0"/>
    <d v="2019-09-11T00:00:00"/>
    <x v="0"/>
    <x v="0"/>
    <x v="0"/>
    <x v="0"/>
    <n v="102871"/>
    <x v="0"/>
    <x v="3"/>
    <x v="13"/>
    <x v="3"/>
    <x v="0"/>
    <x v="2"/>
    <s v="Jie Debsi"/>
    <x v="1"/>
    <x v="1"/>
    <x v="4"/>
    <n v="1980"/>
    <x v="6"/>
    <x v="4"/>
    <s v="Senior inside Sales Specialist"/>
    <x v="4"/>
    <n v="45"/>
    <x v="1"/>
    <x v="0"/>
    <x v="1"/>
    <x v="1"/>
  </r>
  <r>
    <s v="E192639"/>
    <x v="0"/>
    <x v="13"/>
    <n v="453"/>
    <x v="0"/>
    <x v="0"/>
    <x v="0"/>
    <d v="2019-08-12T00:00:00"/>
    <x v="0"/>
    <x v="0"/>
    <x v="0"/>
    <x v="0"/>
    <n v="241477"/>
    <x v="0"/>
    <x v="0"/>
    <x v="13"/>
    <x v="10"/>
    <x v="0"/>
    <x v="2"/>
    <s v="Jim Buchholz"/>
    <x v="1"/>
    <x v="0"/>
    <x v="2"/>
    <n v="1988"/>
    <x v="4"/>
    <x v="0"/>
    <s v="Manufacturing Engineer"/>
    <x v="0"/>
    <n v="37"/>
    <x v="1"/>
    <x v="3"/>
    <x v="1"/>
    <x v="1"/>
  </r>
  <r>
    <s v="E044105"/>
    <x v="3"/>
    <x v="13"/>
    <n v="261"/>
    <x v="3"/>
    <x v="4"/>
    <x v="0"/>
    <d v="2020-01-02T00:00:00"/>
    <x v="0"/>
    <x v="0"/>
    <x v="0"/>
    <x v="0"/>
    <n v="91569"/>
    <x v="0"/>
    <x v="3"/>
    <x v="13"/>
    <x v="1"/>
    <x v="0"/>
    <x v="2"/>
    <s v="Bernie Wong"/>
    <x v="1"/>
    <x v="1"/>
    <x v="1"/>
    <n v="2002"/>
    <x v="0"/>
    <x v="4"/>
    <s v="Designer"/>
    <x v="3"/>
    <n v="23"/>
    <x v="3"/>
    <x v="2"/>
    <x v="0"/>
    <x v="0"/>
  </r>
  <r>
    <s v="M044139"/>
    <x v="4"/>
    <x v="13"/>
    <n v="293"/>
    <x v="4"/>
    <x v="7"/>
    <x v="0"/>
    <d v="2020-10-28T00:00:00"/>
    <x v="0"/>
    <x v="0"/>
    <x v="0"/>
    <x v="0"/>
    <n v="21054"/>
    <x v="0"/>
    <x v="4"/>
    <x v="13"/>
    <x v="0"/>
    <x v="0"/>
    <x v="0"/>
    <s v="Bernie Willig"/>
    <x v="1"/>
    <x v="0"/>
    <x v="0"/>
    <n v="2002"/>
    <x v="0"/>
    <x v="7"/>
    <s v="Product Optimization Engineer Manager"/>
    <x v="2"/>
    <n v="23"/>
    <x v="3"/>
    <x v="1"/>
    <x v="0"/>
    <x v="0"/>
  </r>
  <r>
    <s v="E044175"/>
    <x v="3"/>
    <x v="13"/>
    <n v="453"/>
    <x v="0"/>
    <x v="4"/>
    <x v="0"/>
    <d v="2020-05-03T00:00:00"/>
    <x v="0"/>
    <x v="0"/>
    <x v="0"/>
    <x v="0"/>
    <n v="99407"/>
    <x v="0"/>
    <x v="3"/>
    <x v="13"/>
    <x v="1"/>
    <x v="0"/>
    <x v="1"/>
    <s v="Berthold Wassmuth"/>
    <x v="1"/>
    <x v="0"/>
    <x v="0"/>
    <n v="1963"/>
    <x v="0"/>
    <x v="4"/>
    <s v="Manufacturing Engineer"/>
    <x v="0"/>
    <n v="62"/>
    <x v="0"/>
    <x v="2"/>
    <x v="0"/>
    <x v="0"/>
  </r>
  <r>
    <s v="E206956"/>
    <x v="3"/>
    <x v="13"/>
    <n v="444"/>
    <x v="0"/>
    <x v="4"/>
    <x v="0"/>
    <d v="2019-08-14T00:00:00"/>
    <x v="0"/>
    <x v="0"/>
    <x v="0"/>
    <x v="0"/>
    <n v="73637"/>
    <x v="0"/>
    <x v="3"/>
    <x v="13"/>
    <x v="3"/>
    <x v="0"/>
    <x v="0"/>
    <s v="Jonathan Mishra"/>
    <x v="1"/>
    <x v="0"/>
    <x v="2"/>
    <n v="1998"/>
    <x v="6"/>
    <x v="4"/>
    <s v="Account Executive"/>
    <x v="0"/>
    <n v="27"/>
    <x v="2"/>
    <x v="2"/>
    <x v="1"/>
    <x v="1"/>
  </r>
  <r>
    <s v="E209320"/>
    <x v="3"/>
    <x v="14"/>
    <n v="445"/>
    <x v="1"/>
    <x v="4"/>
    <x v="0"/>
    <d v="2019-06-12T00:00:00"/>
    <x v="0"/>
    <x v="0"/>
    <x v="0"/>
    <x v="0"/>
    <n v="115665"/>
    <x v="0"/>
    <x v="3"/>
    <x v="14"/>
    <x v="0"/>
    <x v="0"/>
    <x v="0"/>
    <s v="Joseph Kumar"/>
    <x v="1"/>
    <x v="1"/>
    <x v="2"/>
    <n v="1978"/>
    <x v="0"/>
    <x v="4"/>
    <s v="Senior Account Executive"/>
    <x v="1"/>
    <n v="47"/>
    <x v="0"/>
    <x v="0"/>
    <x v="1"/>
    <x v="1"/>
  </r>
  <r>
    <s v="E196475"/>
    <x v="0"/>
    <x v="14"/>
    <n v="444"/>
    <x v="0"/>
    <x v="0"/>
    <x v="0"/>
    <d v="2019-09-12T00:00:00"/>
    <x v="0"/>
    <x v="0"/>
    <x v="0"/>
    <x v="0"/>
    <n v="403926"/>
    <x v="0"/>
    <x v="0"/>
    <x v="14"/>
    <x v="5"/>
    <x v="0"/>
    <x v="0"/>
    <s v="Joanne Yu"/>
    <x v="1"/>
    <x v="0"/>
    <x v="2"/>
    <n v="1970"/>
    <x v="5"/>
    <x v="0"/>
    <s v="Account Executive"/>
    <x v="0"/>
    <n v="55"/>
    <x v="0"/>
    <x v="5"/>
    <x v="1"/>
    <x v="1"/>
  </r>
  <r>
    <s v="E045175"/>
    <x v="0"/>
    <x v="14"/>
    <n v="461"/>
    <x v="3"/>
    <x v="0"/>
    <x v="0"/>
    <d v="2020-02-04T00:00:00"/>
    <x v="0"/>
    <x v="0"/>
    <x v="0"/>
    <x v="0"/>
    <n v="78844"/>
    <x v="0"/>
    <x v="0"/>
    <x v="14"/>
    <x v="1"/>
    <x v="0"/>
    <x v="1"/>
    <s v="Bill Thirmal"/>
    <x v="1"/>
    <x v="0"/>
    <x v="0"/>
    <n v="1978"/>
    <x v="0"/>
    <x v="0"/>
    <s v="Inside Sales Specialist"/>
    <x v="3"/>
    <n v="47"/>
    <x v="0"/>
    <x v="2"/>
    <x v="0"/>
    <x v="0"/>
  </r>
  <r>
    <s v="E045588"/>
    <x v="3"/>
    <x v="14"/>
    <n v="453"/>
    <x v="0"/>
    <x v="4"/>
    <x v="0"/>
    <d v="2020-08-27T00:00:00"/>
    <x v="0"/>
    <x v="0"/>
    <x v="0"/>
    <x v="0"/>
    <n v="78813"/>
    <x v="0"/>
    <x v="3"/>
    <x v="14"/>
    <x v="0"/>
    <x v="0"/>
    <x v="0"/>
    <s v="Binyan Strangis"/>
    <x v="1"/>
    <x v="0"/>
    <x v="0"/>
    <n v="1979"/>
    <x v="0"/>
    <x v="4"/>
    <s v="Manufacturing Engineer"/>
    <x v="0"/>
    <n v="46"/>
    <x v="0"/>
    <x v="2"/>
    <x v="0"/>
    <x v="0"/>
  </r>
  <r>
    <s v="E215481"/>
    <x v="1"/>
    <x v="14"/>
    <n v="445"/>
    <x v="1"/>
    <x v="2"/>
    <x v="0"/>
    <d v="2019-07-11T00:00:00"/>
    <x v="0"/>
    <x v="0"/>
    <x v="0"/>
    <x v="0"/>
    <n v="50261"/>
    <x v="0"/>
    <x v="1"/>
    <x v="14"/>
    <x v="0"/>
    <x v="0"/>
    <x v="0"/>
    <s v="Julien Du"/>
    <x v="1"/>
    <x v="1"/>
    <x v="5"/>
    <n v="1998"/>
    <x v="4"/>
    <x v="2"/>
    <s v="Senior Account Executive"/>
    <x v="1"/>
    <n v="27"/>
    <x v="2"/>
    <x v="2"/>
    <x v="1"/>
    <x v="1"/>
  </r>
  <r>
    <s v="E045869"/>
    <x v="0"/>
    <x v="14"/>
    <n v="442"/>
    <x v="4"/>
    <x v="0"/>
    <x v="0"/>
    <d v="2020-01-09T00:00:00"/>
    <x v="0"/>
    <x v="0"/>
    <x v="0"/>
    <x v="0"/>
    <n v="73201"/>
    <x v="0"/>
    <x v="0"/>
    <x v="14"/>
    <x v="10"/>
    <x v="0"/>
    <x v="1"/>
    <s v="Binyan St-Denis"/>
    <x v="1"/>
    <x v="1"/>
    <x v="2"/>
    <n v="1964"/>
    <x v="0"/>
    <x v="0"/>
    <s v="Sales Support Specialist"/>
    <x v="4"/>
    <n v="61"/>
    <x v="0"/>
    <x v="2"/>
    <x v="0"/>
    <x v="0"/>
  </r>
  <r>
    <s v="E216877"/>
    <x v="0"/>
    <x v="14"/>
    <n v="444"/>
    <x v="0"/>
    <x v="0"/>
    <x v="0"/>
    <d v="2019-06-12T00:00:00"/>
    <x v="0"/>
    <x v="0"/>
    <x v="0"/>
    <x v="0"/>
    <n v="253047"/>
    <x v="0"/>
    <x v="0"/>
    <x v="14"/>
    <x v="4"/>
    <x v="0"/>
    <x v="1"/>
    <s v="Ka Chisholm"/>
    <x v="1"/>
    <x v="0"/>
    <x v="2"/>
    <n v="1993"/>
    <x v="4"/>
    <x v="0"/>
    <s v="Account Executive"/>
    <x v="0"/>
    <n v="32"/>
    <x v="2"/>
    <x v="3"/>
    <x v="1"/>
    <x v="1"/>
  </r>
  <r>
    <s v="M217443"/>
    <x v="7"/>
    <x v="14"/>
    <n v="602"/>
    <x v="6"/>
    <x v="13"/>
    <x v="0"/>
    <d v="2019-10-13T00:00:00"/>
    <x v="0"/>
    <x v="0"/>
    <x v="0"/>
    <x v="0"/>
    <n v="595332"/>
    <x v="0"/>
    <x v="7"/>
    <x v="14"/>
    <x v="1"/>
    <x v="0"/>
    <x v="1"/>
    <s v="Ka-Lok Buchholz"/>
    <x v="1"/>
    <x v="0"/>
    <x v="0"/>
    <n v="2002"/>
    <x v="4"/>
    <x v="13"/>
    <s v="Chief of staff"/>
    <x v="6"/>
    <n v="23"/>
    <x v="3"/>
    <x v="5"/>
    <x v="1"/>
    <x v="1"/>
  </r>
  <r>
    <s v="E047192"/>
    <x v="4"/>
    <x v="14"/>
    <n v="452"/>
    <x v="2"/>
    <x v="7"/>
    <x v="0"/>
    <d v="2020-01-27T00:00:00"/>
    <x v="0"/>
    <x v="0"/>
    <x v="0"/>
    <x v="0"/>
    <n v="48295"/>
    <x v="0"/>
    <x v="4"/>
    <x v="14"/>
    <x v="2"/>
    <x v="0"/>
    <x v="0"/>
    <s v="Bob Sengupta"/>
    <x v="1"/>
    <x v="0"/>
    <x v="4"/>
    <n v="1962"/>
    <x v="2"/>
    <x v="7"/>
    <s v="Manufacturing Technician"/>
    <x v="2"/>
    <n v="63"/>
    <x v="0"/>
    <x v="1"/>
    <x v="0"/>
    <x v="0"/>
  </r>
  <r>
    <s v="E048614"/>
    <x v="3"/>
    <x v="14"/>
    <n v="444"/>
    <x v="0"/>
    <x v="4"/>
    <x v="0"/>
    <d v="2019-12-28T00:00:00"/>
    <x v="0"/>
    <x v="0"/>
    <x v="0"/>
    <x v="0"/>
    <n v="33868"/>
    <x v="0"/>
    <x v="3"/>
    <x v="14"/>
    <x v="2"/>
    <x v="0"/>
    <x v="2"/>
    <s v="Borislav Reese"/>
    <x v="1"/>
    <x v="0"/>
    <x v="2"/>
    <n v="1999"/>
    <x v="2"/>
    <x v="4"/>
    <s v="Account Executive"/>
    <x v="0"/>
    <n v="26"/>
    <x v="2"/>
    <x v="1"/>
    <x v="1"/>
    <x v="1"/>
  </r>
  <r>
    <s v="E230427"/>
    <x v="0"/>
    <x v="14"/>
    <n v="443"/>
    <x v="2"/>
    <x v="0"/>
    <x v="0"/>
    <d v="2019-10-17T00:00:00"/>
    <x v="0"/>
    <x v="0"/>
    <x v="0"/>
    <x v="0"/>
    <n v="452588"/>
    <x v="0"/>
    <x v="0"/>
    <x v="14"/>
    <x v="8"/>
    <x v="0"/>
    <x v="1"/>
    <s v="Kirk Kappler"/>
    <x v="1"/>
    <x v="0"/>
    <x v="2"/>
    <n v="1982"/>
    <x v="6"/>
    <x v="0"/>
    <s v="Sales operations specialist"/>
    <x v="2"/>
    <n v="43"/>
    <x v="1"/>
    <x v="5"/>
    <x v="1"/>
    <x v="1"/>
  </r>
  <r>
    <s v="E049786"/>
    <x v="3"/>
    <x v="14"/>
    <n v="443"/>
    <x v="2"/>
    <x v="4"/>
    <x v="0"/>
    <d v="2020-12-04T00:00:00"/>
    <x v="0"/>
    <x v="0"/>
    <x v="0"/>
    <x v="0"/>
    <n v="80112"/>
    <x v="0"/>
    <x v="3"/>
    <x v="14"/>
    <x v="7"/>
    <x v="0"/>
    <x v="0"/>
    <s v="Bray Pan"/>
    <x v="1"/>
    <x v="0"/>
    <x v="2"/>
    <n v="1964"/>
    <x v="0"/>
    <x v="4"/>
    <s v="Sales operations specialist"/>
    <x v="2"/>
    <n v="61"/>
    <x v="0"/>
    <x v="2"/>
    <x v="0"/>
    <x v="0"/>
  </r>
  <r>
    <s v="E238255"/>
    <x v="5"/>
    <x v="14"/>
    <n v="452"/>
    <x v="2"/>
    <x v="8"/>
    <x v="0"/>
    <d v="2014-06-12T00:00:00"/>
    <x v="0"/>
    <x v="0"/>
    <x v="0"/>
    <x v="0"/>
    <n v="123508"/>
    <x v="0"/>
    <x v="5"/>
    <x v="14"/>
    <x v="2"/>
    <x v="0"/>
    <x v="1"/>
    <s v="Lisa Zhou"/>
    <x v="1"/>
    <x v="1"/>
    <x v="2"/>
    <n v="1981"/>
    <x v="6"/>
    <x v="8"/>
    <s v="Manufacturing Technician"/>
    <x v="2"/>
    <n v="44"/>
    <x v="1"/>
    <x v="0"/>
    <x v="4"/>
    <x v="2"/>
  </r>
  <r>
    <s v="E239003"/>
    <x v="4"/>
    <x v="14"/>
    <n v="442"/>
    <x v="4"/>
    <x v="7"/>
    <x v="0"/>
    <d v="2014-06-12T00:00:00"/>
    <x v="0"/>
    <x v="0"/>
    <x v="0"/>
    <x v="0"/>
    <n v="50358"/>
    <x v="0"/>
    <x v="4"/>
    <x v="14"/>
    <x v="1"/>
    <x v="0"/>
    <x v="1"/>
    <s v="Lisa Zhao"/>
    <x v="1"/>
    <x v="0"/>
    <x v="2"/>
    <n v="1984"/>
    <x v="5"/>
    <x v="7"/>
    <s v="Sales Support Specialist"/>
    <x v="4"/>
    <n v="41"/>
    <x v="1"/>
    <x v="2"/>
    <x v="4"/>
    <x v="2"/>
  </r>
  <r>
    <s v="E239128"/>
    <x v="0"/>
    <x v="15"/>
    <n v="442"/>
    <x v="4"/>
    <x v="0"/>
    <x v="0"/>
    <d v="2014-06-12T00:00:00"/>
    <x v="0"/>
    <x v="0"/>
    <x v="0"/>
    <x v="0"/>
    <n v="136952"/>
    <x v="0"/>
    <x v="0"/>
    <x v="15"/>
    <x v="2"/>
    <x v="0"/>
    <x v="0"/>
    <s v="Lisa Yu"/>
    <x v="1"/>
    <x v="0"/>
    <x v="2"/>
    <n v="1975"/>
    <x v="6"/>
    <x v="0"/>
    <s v="Sales Support Specialist"/>
    <x v="4"/>
    <n v="50"/>
    <x v="0"/>
    <x v="0"/>
    <x v="4"/>
    <x v="2"/>
  </r>
  <r>
    <s v="E239479"/>
    <x v="3"/>
    <x v="15"/>
    <n v="452"/>
    <x v="2"/>
    <x v="4"/>
    <x v="0"/>
    <d v="2014-06-12T00:00:00"/>
    <x v="0"/>
    <x v="0"/>
    <x v="0"/>
    <x v="0"/>
    <n v="81242"/>
    <x v="0"/>
    <x v="3"/>
    <x v="15"/>
    <x v="1"/>
    <x v="0"/>
    <x v="1"/>
    <s v="Logan Yang"/>
    <x v="1"/>
    <x v="0"/>
    <x v="4"/>
    <n v="1978"/>
    <x v="5"/>
    <x v="4"/>
    <s v="Manufacturing Technician"/>
    <x v="2"/>
    <n v="47"/>
    <x v="0"/>
    <x v="2"/>
    <x v="4"/>
    <x v="2"/>
  </r>
  <r>
    <s v="E240055"/>
    <x v="3"/>
    <x v="15"/>
    <n v="291"/>
    <x v="3"/>
    <x v="4"/>
    <x v="0"/>
    <d v="2014-06-12T00:00:00"/>
    <x v="0"/>
    <x v="0"/>
    <x v="0"/>
    <x v="0"/>
    <n v="293243"/>
    <x v="0"/>
    <x v="3"/>
    <x v="15"/>
    <x v="1"/>
    <x v="0"/>
    <x v="1"/>
    <s v="Lok Wu"/>
    <x v="1"/>
    <x v="0"/>
    <x v="0"/>
    <n v="1997"/>
    <x v="6"/>
    <x v="4"/>
    <s v="Product Optimization Engineer"/>
    <x v="3"/>
    <n v="28"/>
    <x v="2"/>
    <x v="3"/>
    <x v="4"/>
    <x v="2"/>
  </r>
  <r>
    <s v="E240195"/>
    <x v="3"/>
    <x v="15"/>
    <n v="452"/>
    <x v="2"/>
    <x v="4"/>
    <x v="0"/>
    <d v="2014-06-12T00:00:00"/>
    <x v="0"/>
    <x v="0"/>
    <x v="0"/>
    <x v="0"/>
    <n v="83831"/>
    <x v="0"/>
    <x v="3"/>
    <x v="15"/>
    <x v="6"/>
    <x v="0"/>
    <x v="1"/>
    <s v="Lok Wood"/>
    <x v="0"/>
    <x v="0"/>
    <x v="2"/>
    <n v="1997"/>
    <x v="6"/>
    <x v="4"/>
    <s v="Manufacturing Technician"/>
    <x v="2"/>
    <n v="28"/>
    <x v="2"/>
    <x v="2"/>
    <x v="4"/>
    <x v="2"/>
  </r>
  <r>
    <s v="E240340"/>
    <x v="1"/>
    <x v="15"/>
    <n v="461"/>
    <x v="3"/>
    <x v="2"/>
    <x v="0"/>
    <d v="2014-06-12T00:00:00"/>
    <x v="0"/>
    <x v="0"/>
    <x v="0"/>
    <x v="0"/>
    <n v="95122"/>
    <x v="0"/>
    <x v="1"/>
    <x v="15"/>
    <x v="2"/>
    <x v="0"/>
    <x v="1"/>
    <s v="Lok Wong"/>
    <x v="1"/>
    <x v="0"/>
    <x v="1"/>
    <n v="1982"/>
    <x v="7"/>
    <x v="2"/>
    <s v="Inside Sales Specialist"/>
    <x v="3"/>
    <n v="43"/>
    <x v="1"/>
    <x v="2"/>
    <x v="4"/>
    <x v="2"/>
  </r>
  <r>
    <s v="E240832"/>
    <x v="1"/>
    <x v="15"/>
    <n v="452"/>
    <x v="2"/>
    <x v="2"/>
    <x v="0"/>
    <d v="2017-01-03T00:00:00"/>
    <x v="0"/>
    <x v="0"/>
    <x v="0"/>
    <x v="0"/>
    <n v="59005"/>
    <x v="0"/>
    <x v="1"/>
    <x v="15"/>
    <x v="2"/>
    <x v="0"/>
    <x v="2"/>
    <s v="Lorraine Westmoreland"/>
    <x v="0"/>
    <x v="0"/>
    <x v="2"/>
    <n v="2002"/>
    <x v="4"/>
    <x v="2"/>
    <s v="Manufacturing Technician"/>
    <x v="2"/>
    <n v="23"/>
    <x v="3"/>
    <x v="2"/>
    <x v="3"/>
    <x v="1"/>
  </r>
  <r>
    <s v="E241489"/>
    <x v="3"/>
    <x v="15"/>
    <n v="452"/>
    <x v="2"/>
    <x v="4"/>
    <x v="0"/>
    <d v="2017-01-03T00:00:00"/>
    <x v="0"/>
    <x v="0"/>
    <x v="0"/>
    <x v="0"/>
    <n v="363636"/>
    <x v="0"/>
    <x v="3"/>
    <x v="15"/>
    <x v="2"/>
    <x v="0"/>
    <x v="1"/>
    <s v="Lothar Venditti"/>
    <x v="0"/>
    <x v="0"/>
    <x v="1"/>
    <n v="1988"/>
    <x v="6"/>
    <x v="4"/>
    <s v="Manufacturing Technician"/>
    <x v="2"/>
    <n v="37"/>
    <x v="1"/>
    <x v="4"/>
    <x v="3"/>
    <x v="1"/>
  </r>
  <r>
    <s v="E241676"/>
    <x v="3"/>
    <x v="15"/>
    <n v="232"/>
    <x v="2"/>
    <x v="4"/>
    <x v="0"/>
    <d v="2017-01-03T00:00:00"/>
    <x v="0"/>
    <x v="0"/>
    <x v="0"/>
    <x v="0"/>
    <n v="242658"/>
    <x v="0"/>
    <x v="3"/>
    <x v="15"/>
    <x v="2"/>
    <x v="0"/>
    <x v="1"/>
    <s v="Lothar Udovicic"/>
    <x v="1"/>
    <x v="0"/>
    <x v="2"/>
    <n v="1991"/>
    <x v="6"/>
    <x v="4"/>
    <s v="Senior communication specialist"/>
    <x v="2"/>
    <n v="34"/>
    <x v="1"/>
    <x v="3"/>
    <x v="3"/>
    <x v="1"/>
  </r>
  <r>
    <s v="E241744"/>
    <x v="3"/>
    <x v="15"/>
    <n v="452"/>
    <x v="2"/>
    <x v="4"/>
    <x v="0"/>
    <d v="2017-01-03T00:00:00"/>
    <x v="0"/>
    <x v="0"/>
    <x v="0"/>
    <x v="0"/>
    <n v="233368"/>
    <x v="0"/>
    <x v="3"/>
    <x v="15"/>
    <x v="0"/>
    <x v="0"/>
    <x v="0"/>
    <s v="Lucas Traver"/>
    <x v="1"/>
    <x v="0"/>
    <x v="0"/>
    <n v="1974"/>
    <x v="6"/>
    <x v="4"/>
    <s v="Manufacturing Technician"/>
    <x v="2"/>
    <n v="51"/>
    <x v="0"/>
    <x v="3"/>
    <x v="3"/>
    <x v="1"/>
  </r>
  <r>
    <s v="E242108"/>
    <x v="3"/>
    <x v="15"/>
    <n v="452"/>
    <x v="2"/>
    <x v="4"/>
    <x v="0"/>
    <d v="2017-01-03T00:00:00"/>
    <x v="0"/>
    <x v="0"/>
    <x v="0"/>
    <x v="0"/>
    <n v="190924"/>
    <x v="0"/>
    <x v="3"/>
    <x v="15"/>
    <x v="1"/>
    <x v="0"/>
    <x v="1"/>
    <s v="Lucas Tiwari"/>
    <x v="0"/>
    <x v="0"/>
    <x v="1"/>
    <n v="1971"/>
    <x v="6"/>
    <x v="4"/>
    <s v="Manufacturing Technician"/>
    <x v="2"/>
    <n v="54"/>
    <x v="0"/>
    <x v="0"/>
    <x v="3"/>
    <x v="1"/>
  </r>
  <r>
    <s v="M242774"/>
    <x v="0"/>
    <x v="15"/>
    <n v="447"/>
    <x v="7"/>
    <x v="0"/>
    <x v="0"/>
    <d v="2017-01-03T00:00:00"/>
    <x v="0"/>
    <x v="0"/>
    <x v="0"/>
    <x v="0"/>
    <n v="485784"/>
    <x v="0"/>
    <x v="0"/>
    <x v="15"/>
    <x v="2"/>
    <x v="0"/>
    <x v="1"/>
    <s v="Lucy Tailor"/>
    <x v="0"/>
    <x v="0"/>
    <x v="1"/>
    <n v="1975"/>
    <x v="0"/>
    <x v="0"/>
    <s v="Sales Manager"/>
    <x v="7"/>
    <n v="50"/>
    <x v="0"/>
    <x v="5"/>
    <x v="3"/>
    <x v="1"/>
  </r>
  <r>
    <s v="E243160"/>
    <x v="0"/>
    <x v="16"/>
    <n v="452"/>
    <x v="2"/>
    <x v="0"/>
    <x v="0"/>
    <d v="2017-01-03T00:00:00"/>
    <x v="0"/>
    <x v="0"/>
    <x v="0"/>
    <x v="0"/>
    <n v="102071"/>
    <x v="0"/>
    <x v="0"/>
    <x v="16"/>
    <x v="1"/>
    <x v="0"/>
    <x v="1"/>
    <s v="Lucy Su"/>
    <x v="0"/>
    <x v="0"/>
    <x v="0"/>
    <n v="1988"/>
    <x v="6"/>
    <x v="0"/>
    <s v="Manufacturing Technician"/>
    <x v="2"/>
    <n v="37"/>
    <x v="1"/>
    <x v="0"/>
    <x v="3"/>
    <x v="1"/>
  </r>
  <r>
    <s v="E244138"/>
    <x v="3"/>
    <x v="16"/>
    <n v="401"/>
    <x v="3"/>
    <x v="4"/>
    <x v="0"/>
    <d v="2017-01-03T00:00:00"/>
    <x v="0"/>
    <x v="0"/>
    <x v="0"/>
    <x v="0"/>
    <n v="210099"/>
    <x v="0"/>
    <x v="3"/>
    <x v="16"/>
    <x v="2"/>
    <x v="0"/>
    <x v="0"/>
    <s v="Luis Smith"/>
    <x v="0"/>
    <x v="1"/>
    <x v="0"/>
    <n v="1980"/>
    <x v="6"/>
    <x v="4"/>
    <s v="Warehouse worker"/>
    <x v="3"/>
    <n v="45"/>
    <x v="1"/>
    <x v="3"/>
    <x v="3"/>
    <x v="1"/>
  </r>
  <r>
    <s v="E244224"/>
    <x v="5"/>
    <x v="16"/>
    <n v="443"/>
    <x v="2"/>
    <x v="8"/>
    <x v="0"/>
    <d v="2017-01-03T00:00:00"/>
    <x v="0"/>
    <x v="0"/>
    <x v="0"/>
    <x v="0"/>
    <n v="95849"/>
    <x v="0"/>
    <x v="5"/>
    <x v="16"/>
    <x v="2"/>
    <x v="0"/>
    <x v="1"/>
    <s v="Luis Shen"/>
    <x v="0"/>
    <x v="1"/>
    <x v="2"/>
    <n v="1986"/>
    <x v="4"/>
    <x v="8"/>
    <s v="Sales operations specialist"/>
    <x v="2"/>
    <n v="39"/>
    <x v="1"/>
    <x v="2"/>
    <x v="3"/>
    <x v="1"/>
  </r>
  <r>
    <s v="E230144"/>
    <x v="0"/>
    <x v="16"/>
    <n v="442"/>
    <x v="4"/>
    <x v="0"/>
    <x v="0"/>
    <d v="2017-01-03T00:00:00"/>
    <x v="0"/>
    <x v="0"/>
    <x v="0"/>
    <x v="0"/>
    <n v="265487"/>
    <x v="0"/>
    <x v="0"/>
    <x v="16"/>
    <x v="1"/>
    <x v="0"/>
    <x v="1"/>
    <s v="Khushi Kohan"/>
    <x v="1"/>
    <x v="0"/>
    <x v="0"/>
    <n v="1996"/>
    <x v="6"/>
    <x v="0"/>
    <s v="Sales Support Specialist"/>
    <x v="4"/>
    <n v="29"/>
    <x v="2"/>
    <x v="3"/>
    <x v="3"/>
    <x v="1"/>
  </r>
  <r>
    <s v="E230762"/>
    <x v="0"/>
    <x v="17"/>
    <n v="443"/>
    <x v="2"/>
    <x v="0"/>
    <x v="0"/>
    <d v="2017-01-03T00:00:00"/>
    <x v="0"/>
    <x v="0"/>
    <x v="0"/>
    <x v="0"/>
    <n v="415987"/>
    <x v="0"/>
    <x v="0"/>
    <x v="17"/>
    <x v="2"/>
    <x v="0"/>
    <x v="1"/>
    <s v="Konstantinos Kahana"/>
    <x v="0"/>
    <x v="0"/>
    <x v="2"/>
    <n v="1980"/>
    <x v="6"/>
    <x v="0"/>
    <s v="Sales operations specialist"/>
    <x v="2"/>
    <n v="45"/>
    <x v="1"/>
    <x v="5"/>
    <x v="3"/>
    <x v="1"/>
  </r>
  <r>
    <s v="E244532"/>
    <x v="3"/>
    <x v="17"/>
    <n v="281"/>
    <x v="3"/>
    <x v="4"/>
    <x v="0"/>
    <d v="2017-01-03T00:00:00"/>
    <x v="0"/>
    <x v="0"/>
    <x v="0"/>
    <x v="0"/>
    <n v="59699"/>
    <x v="0"/>
    <x v="3"/>
    <x v="17"/>
    <x v="0"/>
    <x v="0"/>
    <x v="0"/>
    <s v="Lyndon Schilling"/>
    <x v="0"/>
    <x v="0"/>
    <x v="0"/>
    <n v="1976"/>
    <x v="4"/>
    <x v="4"/>
    <s v="Facilities Manager"/>
    <x v="3"/>
    <n v="49"/>
    <x v="0"/>
    <x v="2"/>
    <x v="3"/>
    <x v="1"/>
  </r>
  <r>
    <s v="E245656"/>
    <x v="0"/>
    <x v="17"/>
    <n v="291"/>
    <x v="3"/>
    <x v="0"/>
    <x v="0"/>
    <d v="2017-02-12T00:00:00"/>
    <x v="0"/>
    <x v="0"/>
    <x v="0"/>
    <x v="0"/>
    <n v="71475"/>
    <x v="0"/>
    <x v="0"/>
    <x v="17"/>
    <x v="1"/>
    <x v="0"/>
    <x v="2"/>
    <s v="Lynn Roche"/>
    <x v="0"/>
    <x v="0"/>
    <x v="2"/>
    <n v="1978"/>
    <x v="4"/>
    <x v="0"/>
    <s v="Product Optimization Engineer"/>
    <x v="3"/>
    <n v="47"/>
    <x v="0"/>
    <x v="2"/>
    <x v="3"/>
    <x v="1"/>
  </r>
  <r>
    <s v="E245956"/>
    <x v="3"/>
    <x v="18"/>
    <n v="444"/>
    <x v="0"/>
    <x v="4"/>
    <x v="0"/>
    <d v="2019-07-22T00:00:00"/>
    <x v="0"/>
    <x v="0"/>
    <x v="0"/>
    <x v="0"/>
    <n v="228637"/>
    <x v="0"/>
    <x v="3"/>
    <x v="18"/>
    <x v="1"/>
    <x v="0"/>
    <x v="2"/>
    <s v="Maddy Ramu"/>
    <x v="0"/>
    <x v="0"/>
    <x v="2"/>
    <n v="1975"/>
    <x v="4"/>
    <x v="4"/>
    <s v="Account Executive"/>
    <x v="0"/>
    <n v="50"/>
    <x v="0"/>
    <x v="3"/>
    <x v="1"/>
    <x v="1"/>
  </r>
  <r>
    <s v="E246422"/>
    <x v="0"/>
    <x v="18"/>
    <n v="282"/>
    <x v="4"/>
    <x v="0"/>
    <x v="0"/>
    <d v="2017-02-12T00:00:00"/>
    <x v="0"/>
    <x v="0"/>
    <x v="0"/>
    <x v="0"/>
    <n v="251701"/>
    <x v="0"/>
    <x v="0"/>
    <x v="18"/>
    <x v="2"/>
    <x v="0"/>
    <x v="0"/>
    <s v="Maddy PR"/>
    <x v="0"/>
    <x v="0"/>
    <x v="0"/>
    <n v="1988"/>
    <x v="4"/>
    <x v="0"/>
    <s v="Senior facilities manager"/>
    <x v="4"/>
    <n v="37"/>
    <x v="1"/>
    <x v="3"/>
    <x v="3"/>
    <x v="1"/>
  </r>
  <r>
    <s v="E246442"/>
    <x v="0"/>
    <x v="18"/>
    <n v="461"/>
    <x v="3"/>
    <x v="0"/>
    <x v="0"/>
    <d v="2017-02-12T00:00:00"/>
    <x v="0"/>
    <x v="0"/>
    <x v="0"/>
    <x v="0"/>
    <n v="100236"/>
    <x v="0"/>
    <x v="0"/>
    <x v="18"/>
    <x v="2"/>
    <x v="0"/>
    <x v="0"/>
    <s v="Maddy Petrie"/>
    <x v="1"/>
    <x v="0"/>
    <x v="2"/>
    <n v="1993"/>
    <x v="4"/>
    <x v="0"/>
    <s v="Inside Sales Specialist"/>
    <x v="3"/>
    <n v="32"/>
    <x v="2"/>
    <x v="0"/>
    <x v="3"/>
    <x v="1"/>
  </r>
  <r>
    <s v="E246698"/>
    <x v="0"/>
    <x v="18"/>
    <n v="322"/>
    <x v="2"/>
    <x v="0"/>
    <x v="0"/>
    <d v="2017-02-12T00:00:00"/>
    <x v="0"/>
    <x v="0"/>
    <x v="0"/>
    <x v="0"/>
    <n v="117142"/>
    <x v="0"/>
    <x v="0"/>
    <x v="18"/>
    <x v="2"/>
    <x v="0"/>
    <x v="1"/>
    <s v="Madhu Park"/>
    <x v="1"/>
    <x v="0"/>
    <x v="2"/>
    <n v="1977"/>
    <x v="4"/>
    <x v="0"/>
    <s v="Marketing strategy manager "/>
    <x v="2"/>
    <n v="48"/>
    <x v="0"/>
    <x v="0"/>
    <x v="3"/>
    <x v="1"/>
  </r>
  <r>
    <s v="E247011"/>
    <x v="3"/>
    <x v="18"/>
    <n v="452"/>
    <x v="2"/>
    <x v="4"/>
    <x v="0"/>
    <d v="2017-02-12T00:00:00"/>
    <x v="0"/>
    <x v="0"/>
    <x v="0"/>
    <x v="0"/>
    <n v="255255"/>
    <x v="0"/>
    <x v="3"/>
    <x v="18"/>
    <x v="2"/>
    <x v="0"/>
    <x v="1"/>
    <s v="Maheshwar Niekamp"/>
    <x v="1"/>
    <x v="0"/>
    <x v="2"/>
    <n v="1992"/>
    <x v="4"/>
    <x v="4"/>
    <s v="Manufacturing Technician"/>
    <x v="2"/>
    <n v="33"/>
    <x v="1"/>
    <x v="3"/>
    <x v="3"/>
    <x v="1"/>
  </r>
  <r>
    <s v="E247476"/>
    <x v="3"/>
    <x v="18"/>
    <n v="444"/>
    <x v="0"/>
    <x v="4"/>
    <x v="0"/>
    <d v="2017-02-12T00:00:00"/>
    <x v="0"/>
    <x v="0"/>
    <x v="0"/>
    <x v="0"/>
    <n v="94583"/>
    <x v="0"/>
    <x v="3"/>
    <x v="18"/>
    <x v="0"/>
    <x v="0"/>
    <x v="0"/>
    <s v="Maheshwar Nathaniel"/>
    <x v="0"/>
    <x v="0"/>
    <x v="0"/>
    <n v="1988"/>
    <x v="4"/>
    <x v="4"/>
    <s v="Account Executive"/>
    <x v="0"/>
    <n v="37"/>
    <x v="1"/>
    <x v="2"/>
    <x v="3"/>
    <x v="1"/>
  </r>
  <r>
    <s v="E247977"/>
    <x v="0"/>
    <x v="18"/>
    <n v="261"/>
    <x v="3"/>
    <x v="0"/>
    <x v="0"/>
    <d v="2017-02-12T00:00:00"/>
    <x v="0"/>
    <x v="0"/>
    <x v="0"/>
    <x v="0"/>
    <n v="276027"/>
    <x v="0"/>
    <x v="0"/>
    <x v="18"/>
    <x v="0"/>
    <x v="0"/>
    <x v="0"/>
    <s v="Mahsa McGrath"/>
    <x v="1"/>
    <x v="0"/>
    <x v="0"/>
    <n v="1988"/>
    <x v="4"/>
    <x v="0"/>
    <s v="Designer"/>
    <x v="3"/>
    <n v="37"/>
    <x v="1"/>
    <x v="3"/>
    <x v="3"/>
    <x v="1"/>
  </r>
  <r>
    <s v="E244429"/>
    <x v="0"/>
    <x v="18"/>
    <n v="445"/>
    <x v="1"/>
    <x v="0"/>
    <x v="0"/>
    <d v="2019-07-06T00:00:00"/>
    <x v="0"/>
    <x v="0"/>
    <x v="0"/>
    <x v="0"/>
    <n v="232102"/>
    <x v="0"/>
    <x v="0"/>
    <x v="18"/>
    <x v="3"/>
    <x v="0"/>
    <x v="2"/>
    <s v="Lyndon Sethy"/>
    <x v="0"/>
    <x v="1"/>
    <x v="4"/>
    <n v="1987"/>
    <x v="4"/>
    <x v="0"/>
    <s v="Senior Account Executive"/>
    <x v="1"/>
    <n v="38"/>
    <x v="1"/>
    <x v="3"/>
    <x v="1"/>
    <x v="1"/>
  </r>
  <r>
    <s v="E248574"/>
    <x v="0"/>
    <x v="18"/>
    <n v="252"/>
    <x v="4"/>
    <x v="0"/>
    <x v="0"/>
    <d v="2017-02-12T00:00:00"/>
    <x v="0"/>
    <x v="0"/>
    <x v="0"/>
    <x v="0"/>
    <n v="87149"/>
    <x v="0"/>
    <x v="0"/>
    <x v="18"/>
    <x v="5"/>
    <x v="0"/>
    <x v="2"/>
    <s v="Mala Mammadov"/>
    <x v="0"/>
    <x v="1"/>
    <x v="4"/>
    <n v="1991"/>
    <x v="4"/>
    <x v="0"/>
    <s v="Senior Buyer"/>
    <x v="4"/>
    <n v="34"/>
    <x v="1"/>
    <x v="2"/>
    <x v="3"/>
    <x v="1"/>
  </r>
  <r>
    <s v="E244478"/>
    <x v="0"/>
    <x v="18"/>
    <n v="452"/>
    <x v="2"/>
    <x v="0"/>
    <x v="0"/>
    <d v="2017-02-12T00:00:00"/>
    <x v="0"/>
    <x v="0"/>
    <x v="0"/>
    <x v="0"/>
    <n v="55315"/>
    <x v="0"/>
    <x v="0"/>
    <x v="18"/>
    <x v="7"/>
    <x v="0"/>
    <x v="2"/>
    <s v="Lyndon Segal"/>
    <x v="0"/>
    <x v="0"/>
    <x v="4"/>
    <n v="1983"/>
    <x v="4"/>
    <x v="0"/>
    <s v="Manufacturing Technician"/>
    <x v="2"/>
    <n v="42"/>
    <x v="1"/>
    <x v="2"/>
    <x v="3"/>
    <x v="1"/>
  </r>
  <r>
    <s v="E248811"/>
    <x v="0"/>
    <x v="18"/>
    <n v="351"/>
    <x v="3"/>
    <x v="0"/>
    <x v="0"/>
    <d v="2017-02-12T00:00:00"/>
    <x v="0"/>
    <x v="0"/>
    <x v="0"/>
    <x v="0"/>
    <n v="254102"/>
    <x v="0"/>
    <x v="0"/>
    <x v="18"/>
    <x v="10"/>
    <x v="0"/>
    <x v="2"/>
    <s v="Mamoon Liu"/>
    <x v="1"/>
    <x v="0"/>
    <x v="2"/>
    <n v="2002"/>
    <x v="4"/>
    <x v="0"/>
    <s v="Development planning"/>
    <x v="3"/>
    <n v="23"/>
    <x v="3"/>
    <x v="3"/>
    <x v="3"/>
    <x v="1"/>
  </r>
  <r>
    <s v="E248894"/>
    <x v="0"/>
    <x v="19"/>
    <n v="462"/>
    <x v="4"/>
    <x v="0"/>
    <x v="0"/>
    <d v="2017-02-12T00:00:00"/>
    <x v="0"/>
    <x v="0"/>
    <x v="0"/>
    <x v="0"/>
    <n v="224345"/>
    <x v="0"/>
    <x v="0"/>
    <x v="19"/>
    <x v="7"/>
    <x v="0"/>
    <x v="2"/>
    <s v="Mamoon Lin"/>
    <x v="0"/>
    <x v="0"/>
    <x v="4"/>
    <n v="2003"/>
    <x v="7"/>
    <x v="0"/>
    <s v="Senior inside Sales Specialist"/>
    <x v="4"/>
    <n v="22"/>
    <x v="3"/>
    <x v="3"/>
    <x v="3"/>
    <x v="1"/>
  </r>
  <r>
    <s v="E249285"/>
    <x v="3"/>
    <x v="19"/>
    <n v="433"/>
    <x v="2"/>
    <x v="4"/>
    <x v="0"/>
    <d v="2020-12-30T00:00:00"/>
    <x v="0"/>
    <x v="0"/>
    <x v="0"/>
    <x v="0"/>
    <n v="61873"/>
    <x v="0"/>
    <x v="3"/>
    <x v="19"/>
    <x v="0"/>
    <x v="0"/>
    <x v="0"/>
    <s v="Marc Leclercq"/>
    <x v="0"/>
    <x v="0"/>
    <x v="0"/>
    <n v="1962"/>
    <x v="6"/>
    <x v="4"/>
    <s v="Senior Quality Control Inspector"/>
    <x v="2"/>
    <n v="63"/>
    <x v="0"/>
    <x v="2"/>
    <x v="0"/>
    <x v="0"/>
  </r>
  <r>
    <s v="E249456"/>
    <x v="0"/>
    <x v="19"/>
    <n v="443"/>
    <x v="2"/>
    <x v="0"/>
    <x v="0"/>
    <d v="2017-02-12T00:00:00"/>
    <x v="0"/>
    <x v="0"/>
    <x v="0"/>
    <x v="0"/>
    <n v="273242"/>
    <x v="0"/>
    <x v="0"/>
    <x v="19"/>
    <x v="2"/>
    <x v="0"/>
    <x v="2"/>
    <s v="Marc Lam"/>
    <x v="1"/>
    <x v="1"/>
    <x v="2"/>
    <n v="1962"/>
    <x v="6"/>
    <x v="0"/>
    <s v="Sales operations specialist"/>
    <x v="2"/>
    <n v="63"/>
    <x v="0"/>
    <x v="3"/>
    <x v="3"/>
    <x v="1"/>
  </r>
  <r>
    <s v="E249554"/>
    <x v="3"/>
    <x v="19"/>
    <n v="443"/>
    <x v="2"/>
    <x v="4"/>
    <x v="0"/>
    <d v="2017-03-12T00:00:00"/>
    <x v="0"/>
    <x v="0"/>
    <x v="0"/>
    <x v="0"/>
    <n v="77623"/>
    <x v="0"/>
    <x v="3"/>
    <x v="19"/>
    <x v="1"/>
    <x v="0"/>
    <x v="1"/>
    <s v="Marc Laborde"/>
    <x v="1"/>
    <x v="0"/>
    <x v="0"/>
    <n v="1999"/>
    <x v="6"/>
    <x v="4"/>
    <s v="Sales operations specialist"/>
    <x v="2"/>
    <n v="26"/>
    <x v="2"/>
    <x v="2"/>
    <x v="3"/>
    <x v="1"/>
  </r>
  <r>
    <s v="E249630"/>
    <x v="0"/>
    <x v="20"/>
    <n v="461"/>
    <x v="3"/>
    <x v="0"/>
    <x v="0"/>
    <d v="2017-03-12T00:00:00"/>
    <x v="0"/>
    <x v="0"/>
    <x v="0"/>
    <x v="0"/>
    <n v="280149"/>
    <x v="0"/>
    <x v="0"/>
    <x v="20"/>
    <x v="3"/>
    <x v="0"/>
    <x v="2"/>
    <s v="Marc Kumar"/>
    <x v="1"/>
    <x v="0"/>
    <x v="2"/>
    <n v="1980"/>
    <x v="6"/>
    <x v="0"/>
    <s v="Inside Sales Specialist"/>
    <x v="3"/>
    <n v="45"/>
    <x v="1"/>
    <x v="3"/>
    <x v="3"/>
    <x v="1"/>
  </r>
  <r>
    <s v="E250035"/>
    <x v="5"/>
    <x v="20"/>
    <n v="453"/>
    <x v="0"/>
    <x v="8"/>
    <x v="0"/>
    <d v="2017-03-12T00:00:00"/>
    <x v="0"/>
    <x v="0"/>
    <x v="0"/>
    <x v="0"/>
    <n v="46351"/>
    <x v="0"/>
    <x v="5"/>
    <x v="20"/>
    <x v="0"/>
    <x v="0"/>
    <x v="0"/>
    <s v="Marc Koochakzadeh"/>
    <x v="1"/>
    <x v="0"/>
    <x v="0"/>
    <n v="1967"/>
    <x v="6"/>
    <x v="8"/>
    <s v="Manufacturing Engineer"/>
    <x v="0"/>
    <n v="58"/>
    <x v="0"/>
    <x v="1"/>
    <x v="3"/>
    <x v="1"/>
  </r>
  <r>
    <s v="E250289"/>
    <x v="0"/>
    <x v="20"/>
    <n v="452"/>
    <x v="2"/>
    <x v="0"/>
    <x v="0"/>
    <d v="2017-03-12T00:00:00"/>
    <x v="0"/>
    <x v="0"/>
    <x v="0"/>
    <x v="0"/>
    <n v="207251"/>
    <x v="0"/>
    <x v="0"/>
    <x v="20"/>
    <x v="1"/>
    <x v="0"/>
    <x v="1"/>
    <s v="Marc Klassen"/>
    <x v="0"/>
    <x v="0"/>
    <x v="0"/>
    <n v="1963"/>
    <x v="4"/>
    <x v="0"/>
    <s v="Manufacturing Technician"/>
    <x v="2"/>
    <n v="62"/>
    <x v="0"/>
    <x v="3"/>
    <x v="3"/>
    <x v="1"/>
  </r>
  <r>
    <s v="E250764"/>
    <x v="1"/>
    <x v="20"/>
    <n v="402"/>
    <x v="4"/>
    <x v="2"/>
    <x v="0"/>
    <d v="2017-03-12T00:00:00"/>
    <x v="0"/>
    <x v="0"/>
    <x v="0"/>
    <x v="0"/>
    <n v="133725"/>
    <x v="0"/>
    <x v="1"/>
    <x v="20"/>
    <x v="4"/>
    <x v="0"/>
    <x v="1"/>
    <s v="Marc Kaur"/>
    <x v="0"/>
    <x v="0"/>
    <x v="2"/>
    <n v="1970"/>
    <x v="4"/>
    <x v="2"/>
    <s v="Warehouse supervisor"/>
    <x v="4"/>
    <n v="55"/>
    <x v="0"/>
    <x v="0"/>
    <x v="3"/>
    <x v="1"/>
  </r>
  <r>
    <s v="E248763"/>
    <x v="0"/>
    <x v="20"/>
    <n v="452"/>
    <x v="2"/>
    <x v="0"/>
    <x v="0"/>
    <d v="2017-03-12T00:00:00"/>
    <x v="0"/>
    <x v="0"/>
    <x v="0"/>
    <x v="0"/>
    <n v="44163"/>
    <x v="0"/>
    <x v="0"/>
    <x v="20"/>
    <x v="0"/>
    <x v="0"/>
    <x v="0"/>
    <s v="Mala Maalerud"/>
    <x v="0"/>
    <x v="1"/>
    <x v="4"/>
    <n v="1997"/>
    <x v="4"/>
    <x v="0"/>
    <s v="Manufacturing Technician"/>
    <x v="2"/>
    <n v="28"/>
    <x v="2"/>
    <x v="1"/>
    <x v="3"/>
    <x v="1"/>
  </r>
  <r>
    <s v="E248961"/>
    <x v="0"/>
    <x v="20"/>
    <n v="444"/>
    <x v="0"/>
    <x v="0"/>
    <x v="0"/>
    <d v="2017-03-12T00:00:00"/>
    <x v="0"/>
    <x v="0"/>
    <x v="0"/>
    <x v="0"/>
    <n v="60973"/>
    <x v="0"/>
    <x v="0"/>
    <x v="20"/>
    <x v="2"/>
    <x v="0"/>
    <x v="2"/>
    <s v="Mamoon Liang"/>
    <x v="0"/>
    <x v="0"/>
    <x v="2"/>
    <n v="1968"/>
    <x v="4"/>
    <x v="0"/>
    <s v="Account Executive"/>
    <x v="0"/>
    <n v="57"/>
    <x v="0"/>
    <x v="2"/>
    <x v="3"/>
    <x v="1"/>
  </r>
  <r>
    <s v="E251108"/>
    <x v="0"/>
    <x v="20"/>
    <n v="443"/>
    <x v="2"/>
    <x v="0"/>
    <x v="0"/>
    <d v="2017-03-12T00:00:00"/>
    <x v="0"/>
    <x v="0"/>
    <x v="0"/>
    <x v="0"/>
    <n v="129965"/>
    <x v="0"/>
    <x v="0"/>
    <x v="20"/>
    <x v="2"/>
    <x v="0"/>
    <x v="1"/>
    <s v="Mariam Jin"/>
    <x v="1"/>
    <x v="0"/>
    <x v="2"/>
    <n v="1974"/>
    <x v="6"/>
    <x v="0"/>
    <s v="Sales operations specialist"/>
    <x v="2"/>
    <n v="51"/>
    <x v="0"/>
    <x v="0"/>
    <x v="3"/>
    <x v="1"/>
  </r>
  <r>
    <s v="E251178"/>
    <x v="3"/>
    <x v="20"/>
    <n v="444"/>
    <x v="0"/>
    <x v="4"/>
    <x v="0"/>
    <d v="2017-03-12T00:00:00"/>
    <x v="0"/>
    <x v="0"/>
    <x v="0"/>
    <x v="0"/>
    <n v="247673"/>
    <x v="0"/>
    <x v="3"/>
    <x v="20"/>
    <x v="0"/>
    <x v="0"/>
    <x v="0"/>
    <s v="Marjolein Jain"/>
    <x v="0"/>
    <x v="0"/>
    <x v="0"/>
    <n v="1973"/>
    <x v="6"/>
    <x v="4"/>
    <s v="Account Executive"/>
    <x v="0"/>
    <n v="52"/>
    <x v="0"/>
    <x v="3"/>
    <x v="3"/>
    <x v="1"/>
  </r>
  <r>
    <s v="E252283"/>
    <x v="3"/>
    <x v="21"/>
    <n v="454"/>
    <x v="1"/>
    <x v="4"/>
    <x v="0"/>
    <d v="2017-03-12T00:00:00"/>
    <x v="0"/>
    <x v="0"/>
    <x v="0"/>
    <x v="0"/>
    <n v="72228"/>
    <x v="0"/>
    <x v="3"/>
    <x v="21"/>
    <x v="3"/>
    <x v="0"/>
    <x v="0"/>
    <s v="Marjolein Huhn"/>
    <x v="0"/>
    <x v="0"/>
    <x v="2"/>
    <n v="1987"/>
    <x v="6"/>
    <x v="4"/>
    <s v="Manufacturing Process Engineer"/>
    <x v="1"/>
    <n v="38"/>
    <x v="1"/>
    <x v="2"/>
    <x v="3"/>
    <x v="1"/>
  </r>
  <r>
    <s v="E252718"/>
    <x v="4"/>
    <x v="21"/>
    <n v="442"/>
    <x v="4"/>
    <x v="7"/>
    <x v="0"/>
    <d v="2017-03-12T00:00:00"/>
    <x v="0"/>
    <x v="0"/>
    <x v="0"/>
    <x v="0"/>
    <n v="85746"/>
    <x v="0"/>
    <x v="4"/>
    <x v="21"/>
    <x v="2"/>
    <x v="0"/>
    <x v="1"/>
    <s v="Marko Hu"/>
    <x v="0"/>
    <x v="1"/>
    <x v="2"/>
    <n v="1992"/>
    <x v="6"/>
    <x v="7"/>
    <s v="Sales Support Specialist"/>
    <x v="4"/>
    <n v="33"/>
    <x v="1"/>
    <x v="2"/>
    <x v="3"/>
    <x v="1"/>
  </r>
  <r>
    <s v="M252825"/>
    <x v="3"/>
    <x v="21"/>
    <n v="457"/>
    <x v="6"/>
    <x v="4"/>
    <x v="0"/>
    <d v="2017-03-12T00:00:00"/>
    <x v="0"/>
    <x v="0"/>
    <x v="0"/>
    <x v="0"/>
    <n v="984105"/>
    <x v="0"/>
    <x v="3"/>
    <x v="21"/>
    <x v="5"/>
    <x v="0"/>
    <x v="0"/>
    <s v="Marko Henkes"/>
    <x v="1"/>
    <x v="0"/>
    <x v="2"/>
    <n v="1978"/>
    <x v="6"/>
    <x v="4"/>
    <s v="VP of Production"/>
    <x v="6"/>
    <n v="47"/>
    <x v="0"/>
    <x v="5"/>
    <x v="3"/>
    <x v="1"/>
  </r>
  <r>
    <s v="E253918"/>
    <x v="3"/>
    <x v="22"/>
    <n v="453"/>
    <x v="0"/>
    <x v="4"/>
    <x v="0"/>
    <d v="2017-03-12T00:00:00"/>
    <x v="0"/>
    <x v="0"/>
    <x v="0"/>
    <x v="0"/>
    <n v="395449"/>
    <x v="0"/>
    <x v="3"/>
    <x v="22"/>
    <x v="1"/>
    <x v="0"/>
    <x v="1"/>
    <s v="Maryna Han"/>
    <x v="1"/>
    <x v="0"/>
    <x v="0"/>
    <n v="1970"/>
    <x v="6"/>
    <x v="4"/>
    <s v="Manufacturing Engineer"/>
    <x v="0"/>
    <n v="55"/>
    <x v="0"/>
    <x v="4"/>
    <x v="3"/>
    <x v="1"/>
  </r>
  <r>
    <s v="E254237"/>
    <x v="0"/>
    <x v="22"/>
    <n v="461"/>
    <x v="3"/>
    <x v="0"/>
    <x v="0"/>
    <d v="2017-03-12T00:00:00"/>
    <x v="0"/>
    <x v="0"/>
    <x v="0"/>
    <x v="0"/>
    <n v="263095"/>
    <x v="0"/>
    <x v="0"/>
    <x v="22"/>
    <x v="2"/>
    <x v="0"/>
    <x v="1"/>
    <s v="Maryna Gumba"/>
    <x v="0"/>
    <x v="0"/>
    <x v="2"/>
    <n v="1971"/>
    <x v="6"/>
    <x v="0"/>
    <s v="Inside Sales Specialist"/>
    <x v="3"/>
    <n v="54"/>
    <x v="0"/>
    <x v="3"/>
    <x v="3"/>
    <x v="1"/>
  </r>
  <r>
    <s v="E254387"/>
    <x v="0"/>
    <x v="22"/>
    <n v="361"/>
    <x v="3"/>
    <x v="0"/>
    <x v="0"/>
    <d v="2017-03-12T00:00:00"/>
    <x v="0"/>
    <x v="0"/>
    <x v="0"/>
    <x v="0"/>
    <n v="300985"/>
    <x v="0"/>
    <x v="0"/>
    <x v="22"/>
    <x v="0"/>
    <x v="0"/>
    <x v="0"/>
    <s v="Matthew Gong"/>
    <x v="1"/>
    <x v="0"/>
    <x v="0"/>
    <n v="1973"/>
    <x v="6"/>
    <x v="0"/>
    <s v="Product Design Engineer"/>
    <x v="3"/>
    <n v="52"/>
    <x v="0"/>
    <x v="4"/>
    <x v="3"/>
    <x v="1"/>
  </r>
  <r>
    <s v="E254473"/>
    <x v="0"/>
    <x v="22"/>
    <n v="252"/>
    <x v="4"/>
    <x v="0"/>
    <x v="0"/>
    <d v="2017-03-12T00:00:00"/>
    <x v="0"/>
    <x v="0"/>
    <x v="0"/>
    <x v="0"/>
    <n v="95551"/>
    <x v="0"/>
    <x v="0"/>
    <x v="22"/>
    <x v="0"/>
    <x v="0"/>
    <x v="0"/>
    <s v="Matthew Gholami"/>
    <x v="1"/>
    <x v="1"/>
    <x v="5"/>
    <n v="1989"/>
    <x v="6"/>
    <x v="0"/>
    <s v="Senior Buyer"/>
    <x v="4"/>
    <n v="36"/>
    <x v="1"/>
    <x v="2"/>
    <x v="3"/>
    <x v="1"/>
  </r>
  <r>
    <s v="E255984"/>
    <x v="3"/>
    <x v="22"/>
    <n v="454"/>
    <x v="1"/>
    <x v="4"/>
    <x v="0"/>
    <d v="2017-04-12T00:00:00"/>
    <x v="0"/>
    <x v="0"/>
    <x v="0"/>
    <x v="0"/>
    <n v="98780"/>
    <x v="0"/>
    <x v="3"/>
    <x v="22"/>
    <x v="4"/>
    <x v="0"/>
    <x v="1"/>
    <s v="Matthias Fancois"/>
    <x v="1"/>
    <x v="0"/>
    <x v="2"/>
    <n v="1998"/>
    <x v="6"/>
    <x v="4"/>
    <s v="Manufacturing Process Engineer"/>
    <x v="1"/>
    <n v="27"/>
    <x v="2"/>
    <x v="2"/>
    <x v="3"/>
    <x v="1"/>
  </r>
  <r>
    <s v="E256138"/>
    <x v="3"/>
    <x v="22"/>
    <n v="453"/>
    <x v="0"/>
    <x v="4"/>
    <x v="0"/>
    <d v="2017-04-12T00:00:00"/>
    <x v="0"/>
    <x v="0"/>
    <x v="0"/>
    <x v="0"/>
    <n v="254302"/>
    <x v="0"/>
    <x v="3"/>
    <x v="22"/>
    <x v="1"/>
    <x v="0"/>
    <x v="2"/>
    <s v="Matthias Fenollosa"/>
    <x v="1"/>
    <x v="1"/>
    <x v="1"/>
    <n v="1998"/>
    <x v="6"/>
    <x v="4"/>
    <s v="Manufacturing Engineer"/>
    <x v="0"/>
    <n v="27"/>
    <x v="2"/>
    <x v="3"/>
    <x v="3"/>
    <x v="1"/>
  </r>
  <r>
    <s v="E250915"/>
    <x v="0"/>
    <x v="22"/>
    <n v="454"/>
    <x v="1"/>
    <x v="0"/>
    <x v="0"/>
    <d v="2019-09-09T00:00:00"/>
    <x v="0"/>
    <x v="0"/>
    <x v="0"/>
    <x v="0"/>
    <n v="91535"/>
    <x v="0"/>
    <x v="0"/>
    <x v="22"/>
    <x v="1"/>
    <x v="0"/>
    <x v="1"/>
    <s v="Mariam Kandagatla"/>
    <x v="0"/>
    <x v="0"/>
    <x v="0"/>
    <n v="1964"/>
    <x v="4"/>
    <x v="0"/>
    <s v="Manufacturing Process Engineer"/>
    <x v="1"/>
    <n v="61"/>
    <x v="0"/>
    <x v="2"/>
    <x v="1"/>
    <x v="1"/>
  </r>
  <r>
    <s v="E256443"/>
    <x v="0"/>
    <x v="22"/>
    <n v="461"/>
    <x v="3"/>
    <x v="0"/>
    <x v="0"/>
    <d v="2017-04-12T00:00:00"/>
    <x v="0"/>
    <x v="0"/>
    <x v="0"/>
    <x v="0"/>
    <n v="284257"/>
    <x v="0"/>
    <x v="0"/>
    <x v="22"/>
    <x v="2"/>
    <x v="0"/>
    <x v="0"/>
    <s v="Matthias Eastmond"/>
    <x v="1"/>
    <x v="0"/>
    <x v="4"/>
    <n v="1962"/>
    <x v="4"/>
    <x v="0"/>
    <s v="Inside Sales Specialist"/>
    <x v="3"/>
    <n v="63"/>
    <x v="0"/>
    <x v="3"/>
    <x v="3"/>
    <x v="1"/>
  </r>
  <r>
    <s v="E256505"/>
    <x v="5"/>
    <x v="22"/>
    <n v="442"/>
    <x v="4"/>
    <x v="8"/>
    <x v="0"/>
    <d v="2017-04-12T00:00:00"/>
    <x v="0"/>
    <x v="0"/>
    <x v="0"/>
    <x v="0"/>
    <n v="90539"/>
    <x v="0"/>
    <x v="5"/>
    <x v="22"/>
    <x v="2"/>
    <x v="0"/>
    <x v="1"/>
    <s v="Matthias Doerr"/>
    <x v="1"/>
    <x v="0"/>
    <x v="2"/>
    <n v="1964"/>
    <x v="4"/>
    <x v="8"/>
    <s v="Sales Support Specialist"/>
    <x v="4"/>
    <n v="61"/>
    <x v="0"/>
    <x v="2"/>
    <x v="3"/>
    <x v="1"/>
  </r>
  <r>
    <s v="E257047"/>
    <x v="0"/>
    <x v="22"/>
    <n v="461"/>
    <x v="3"/>
    <x v="0"/>
    <x v="0"/>
    <d v="2017-04-12T00:00:00"/>
    <x v="0"/>
    <x v="0"/>
    <x v="0"/>
    <x v="0"/>
    <n v="221353"/>
    <x v="0"/>
    <x v="0"/>
    <x v="22"/>
    <x v="2"/>
    <x v="0"/>
    <x v="1"/>
    <s v="Matthias Deng"/>
    <x v="0"/>
    <x v="1"/>
    <x v="1"/>
    <n v="1988"/>
    <x v="4"/>
    <x v="0"/>
    <s v="Inside Sales Specialist"/>
    <x v="3"/>
    <n v="37"/>
    <x v="1"/>
    <x v="3"/>
    <x v="3"/>
    <x v="1"/>
  </r>
  <r>
    <s v="E257215"/>
    <x v="0"/>
    <x v="22"/>
    <n v="442"/>
    <x v="4"/>
    <x v="0"/>
    <x v="0"/>
    <d v="2017-04-12T00:00:00"/>
    <x v="0"/>
    <x v="0"/>
    <x v="0"/>
    <x v="0"/>
    <n v="267734"/>
    <x v="0"/>
    <x v="0"/>
    <x v="22"/>
    <x v="2"/>
    <x v="0"/>
    <x v="1"/>
    <s v="Matthias Dea"/>
    <x v="1"/>
    <x v="0"/>
    <x v="2"/>
    <n v="1997"/>
    <x v="4"/>
    <x v="0"/>
    <s v="Sales Support Specialist"/>
    <x v="4"/>
    <n v="28"/>
    <x v="2"/>
    <x v="3"/>
    <x v="3"/>
    <x v="1"/>
  </r>
  <r>
    <s v="E051849"/>
    <x v="2"/>
    <x v="22"/>
    <n v="432"/>
    <x v="4"/>
    <x v="6"/>
    <x v="0"/>
    <d v="2020-11-20T00:00:00"/>
    <x v="0"/>
    <x v="0"/>
    <x v="0"/>
    <x v="0"/>
    <n v="34399"/>
    <x v="0"/>
    <x v="2"/>
    <x v="22"/>
    <x v="2"/>
    <x v="0"/>
    <x v="2"/>
    <s v="Brian Li"/>
    <x v="1"/>
    <x v="0"/>
    <x v="2"/>
    <n v="1997"/>
    <x v="5"/>
    <x v="6"/>
    <s v="Quality Control Inspector"/>
    <x v="4"/>
    <n v="28"/>
    <x v="2"/>
    <x v="1"/>
    <x v="0"/>
    <x v="0"/>
  </r>
  <r>
    <s v="E258590"/>
    <x v="0"/>
    <x v="22"/>
    <n v="371"/>
    <x v="3"/>
    <x v="0"/>
    <x v="0"/>
    <d v="2017-04-12T00:00:00"/>
    <x v="0"/>
    <x v="0"/>
    <x v="0"/>
    <x v="0"/>
    <n v="130758"/>
    <x v="0"/>
    <x v="0"/>
    <x v="22"/>
    <x v="2"/>
    <x v="0"/>
    <x v="1"/>
    <s v="Mauricio Chou"/>
    <x v="1"/>
    <x v="1"/>
    <x v="1"/>
    <n v="1979"/>
    <x v="4"/>
    <x v="0"/>
    <s v="Recruiter"/>
    <x v="3"/>
    <n v="46"/>
    <x v="0"/>
    <x v="0"/>
    <x v="3"/>
    <x v="1"/>
  </r>
  <r>
    <s v="E258670"/>
    <x v="3"/>
    <x v="22"/>
    <n v="444"/>
    <x v="0"/>
    <x v="4"/>
    <x v="0"/>
    <d v="2017-04-12T00:00:00"/>
    <x v="0"/>
    <x v="0"/>
    <x v="0"/>
    <x v="0"/>
    <n v="389415"/>
    <x v="0"/>
    <x v="3"/>
    <x v="22"/>
    <x v="4"/>
    <x v="0"/>
    <x v="2"/>
    <s v="Mehrnoosh Cheng"/>
    <x v="1"/>
    <x v="0"/>
    <x v="2"/>
    <n v="1964"/>
    <x v="4"/>
    <x v="4"/>
    <s v="Account Executive"/>
    <x v="0"/>
    <n v="61"/>
    <x v="0"/>
    <x v="4"/>
    <x v="3"/>
    <x v="1"/>
  </r>
  <r>
    <s v="E258697"/>
    <x v="3"/>
    <x v="22"/>
    <n v="444"/>
    <x v="0"/>
    <x v="4"/>
    <x v="0"/>
    <d v="2017-04-12T00:00:00"/>
    <x v="0"/>
    <x v="0"/>
    <x v="0"/>
    <x v="0"/>
    <n v="74443"/>
    <x v="0"/>
    <x v="3"/>
    <x v="22"/>
    <x v="1"/>
    <x v="0"/>
    <x v="2"/>
    <s v="Mehrnoosh Chen"/>
    <x v="0"/>
    <x v="0"/>
    <x v="1"/>
    <n v="1991"/>
    <x v="4"/>
    <x v="4"/>
    <s v="Account Executive"/>
    <x v="0"/>
    <n v="34"/>
    <x v="1"/>
    <x v="2"/>
    <x v="3"/>
    <x v="1"/>
  </r>
  <r>
    <s v="E258739"/>
    <x v="3"/>
    <x v="22"/>
    <n v="402"/>
    <x v="4"/>
    <x v="4"/>
    <x v="0"/>
    <d v="2019-08-27T00:00:00"/>
    <x v="0"/>
    <x v="0"/>
    <x v="0"/>
    <x v="0"/>
    <n v="134306"/>
    <x v="0"/>
    <x v="3"/>
    <x v="22"/>
    <x v="1"/>
    <x v="0"/>
    <x v="2"/>
    <s v="Mehrnoosh Chaudhary"/>
    <x v="1"/>
    <x v="1"/>
    <x v="1"/>
    <n v="1968"/>
    <x v="4"/>
    <x v="4"/>
    <s v="Warehouse supervisor"/>
    <x v="4"/>
    <n v="57"/>
    <x v="0"/>
    <x v="0"/>
    <x v="1"/>
    <x v="1"/>
  </r>
  <r>
    <s v="E258937"/>
    <x v="0"/>
    <x v="22"/>
    <n v="454"/>
    <x v="1"/>
    <x v="0"/>
    <x v="0"/>
    <d v="2017-04-12T00:00:00"/>
    <x v="0"/>
    <x v="0"/>
    <x v="0"/>
    <x v="0"/>
    <n v="138808"/>
    <x v="0"/>
    <x v="0"/>
    <x v="22"/>
    <x v="2"/>
    <x v="0"/>
    <x v="1"/>
    <s v="Melissa Chan"/>
    <x v="1"/>
    <x v="0"/>
    <x v="2"/>
    <n v="1994"/>
    <x v="4"/>
    <x v="0"/>
    <s v="Manufacturing Process Engineer"/>
    <x v="1"/>
    <n v="31"/>
    <x v="2"/>
    <x v="0"/>
    <x v="3"/>
    <x v="1"/>
  </r>
  <r>
    <s v="E259511"/>
    <x v="0"/>
    <x v="22"/>
    <n v="452"/>
    <x v="2"/>
    <x v="0"/>
    <x v="0"/>
    <d v="2017-04-12T00:00:00"/>
    <x v="0"/>
    <x v="0"/>
    <x v="0"/>
    <x v="0"/>
    <n v="260941"/>
    <x v="0"/>
    <x v="0"/>
    <x v="22"/>
    <x v="8"/>
    <x v="0"/>
    <x v="1"/>
    <s v="Melissa BURNIER"/>
    <x v="1"/>
    <x v="0"/>
    <x v="2"/>
    <n v="2002"/>
    <x v="4"/>
    <x v="0"/>
    <s v="Manufacturing Technician"/>
    <x v="2"/>
    <n v="23"/>
    <x v="3"/>
    <x v="3"/>
    <x v="3"/>
    <x v="1"/>
  </r>
  <r>
    <s v="E260466"/>
    <x v="3"/>
    <x v="22"/>
    <n v="452"/>
    <x v="2"/>
    <x v="4"/>
    <x v="0"/>
    <d v="2017-04-12T00:00:00"/>
    <x v="0"/>
    <x v="0"/>
    <x v="0"/>
    <x v="0"/>
    <n v="277886"/>
    <x v="0"/>
    <x v="3"/>
    <x v="22"/>
    <x v="2"/>
    <x v="0"/>
    <x v="1"/>
    <s v="Merlijn Bolognese"/>
    <x v="1"/>
    <x v="0"/>
    <x v="1"/>
    <n v="1962"/>
    <x v="4"/>
    <x v="4"/>
    <s v="Manufacturing Technician"/>
    <x v="2"/>
    <n v="63"/>
    <x v="0"/>
    <x v="3"/>
    <x v="3"/>
    <x v="1"/>
  </r>
  <r>
    <s v="E260474"/>
    <x v="3"/>
    <x v="22"/>
    <n v="292"/>
    <x v="4"/>
    <x v="4"/>
    <x v="0"/>
    <d v="2017-04-12T00:00:00"/>
    <x v="0"/>
    <x v="0"/>
    <x v="0"/>
    <x v="0"/>
    <n v="292821"/>
    <x v="0"/>
    <x v="3"/>
    <x v="22"/>
    <x v="8"/>
    <x v="0"/>
    <x v="1"/>
    <s v="Merlijn Bergman"/>
    <x v="1"/>
    <x v="0"/>
    <x v="2"/>
    <n v="1974"/>
    <x v="4"/>
    <x v="4"/>
    <s v="Senior Product Optimization Engineer"/>
    <x v="4"/>
    <n v="51"/>
    <x v="0"/>
    <x v="3"/>
    <x v="3"/>
    <x v="1"/>
  </r>
  <r>
    <s v="E260750"/>
    <x v="3"/>
    <x v="22"/>
    <n v="444"/>
    <x v="0"/>
    <x v="4"/>
    <x v="0"/>
    <d v="2017-04-12T00:00:00"/>
    <x v="0"/>
    <x v="0"/>
    <x v="0"/>
    <x v="0"/>
    <n v="244954"/>
    <x v="0"/>
    <x v="3"/>
    <x v="22"/>
    <x v="2"/>
    <x v="0"/>
    <x v="0"/>
    <s v="Michael Barton"/>
    <x v="0"/>
    <x v="0"/>
    <x v="2"/>
    <n v="1989"/>
    <x v="4"/>
    <x v="4"/>
    <s v="Account Executive"/>
    <x v="0"/>
    <n v="36"/>
    <x v="1"/>
    <x v="3"/>
    <x v="3"/>
    <x v="1"/>
  </r>
  <r>
    <s v="E261042"/>
    <x v="0"/>
    <x v="22"/>
    <n v="444"/>
    <x v="0"/>
    <x v="0"/>
    <x v="0"/>
    <d v="2017-04-12T00:00:00"/>
    <x v="0"/>
    <x v="0"/>
    <x v="0"/>
    <x v="0"/>
    <n v="236015"/>
    <x v="0"/>
    <x v="0"/>
    <x v="22"/>
    <x v="7"/>
    <x v="0"/>
    <x v="0"/>
    <s v="Michael Arriola"/>
    <x v="0"/>
    <x v="0"/>
    <x v="2"/>
    <n v="1970"/>
    <x v="4"/>
    <x v="0"/>
    <s v="Account Executive"/>
    <x v="0"/>
    <n v="55"/>
    <x v="0"/>
    <x v="3"/>
    <x v="3"/>
    <x v="1"/>
  </r>
  <r>
    <s v="E261405"/>
    <x v="3"/>
    <x v="22"/>
    <n v="442"/>
    <x v="4"/>
    <x v="4"/>
    <x v="0"/>
    <d v="2017-04-12T00:00:00"/>
    <x v="0"/>
    <x v="0"/>
    <x v="0"/>
    <x v="0"/>
    <n v="250954"/>
    <x v="0"/>
    <x v="3"/>
    <x v="22"/>
    <x v="2"/>
    <x v="0"/>
    <x v="2"/>
    <s v="Michael Ancelin"/>
    <x v="1"/>
    <x v="0"/>
    <x v="2"/>
    <n v="1971"/>
    <x v="4"/>
    <x v="4"/>
    <s v="Sales Support Specialist"/>
    <x v="4"/>
    <n v="54"/>
    <x v="0"/>
    <x v="3"/>
    <x v="3"/>
    <x v="1"/>
  </r>
  <r>
    <s v="E261551"/>
    <x v="5"/>
    <x v="22"/>
    <n v="402"/>
    <x v="4"/>
    <x v="8"/>
    <x v="0"/>
    <d v="2019-06-19T00:00:00"/>
    <x v="0"/>
    <x v="0"/>
    <x v="0"/>
    <x v="0"/>
    <n v="72594"/>
    <x v="0"/>
    <x v="5"/>
    <x v="22"/>
    <x v="2"/>
    <x v="0"/>
    <x v="1"/>
    <s v="Michael Alas"/>
    <x v="1"/>
    <x v="0"/>
    <x v="1"/>
    <n v="1987"/>
    <x v="4"/>
    <x v="8"/>
    <s v="Warehouse supervisor"/>
    <x v="4"/>
    <n v="38"/>
    <x v="1"/>
    <x v="2"/>
    <x v="1"/>
    <x v="1"/>
  </r>
  <r>
    <s v="E261619"/>
    <x v="0"/>
    <x v="22"/>
    <n v="454"/>
    <x v="1"/>
    <x v="0"/>
    <x v="0"/>
    <d v="2019-10-15T00:00:00"/>
    <x v="0"/>
    <x v="0"/>
    <x v="0"/>
    <x v="0"/>
    <n v="225930"/>
    <x v="0"/>
    <x v="0"/>
    <x v="22"/>
    <x v="2"/>
    <x v="0"/>
    <x v="2"/>
    <s v="Michael Zhou"/>
    <x v="0"/>
    <x v="0"/>
    <x v="2"/>
    <n v="1992"/>
    <x v="4"/>
    <x v="0"/>
    <s v="Manufacturing Process Engineer"/>
    <x v="1"/>
    <n v="33"/>
    <x v="1"/>
    <x v="3"/>
    <x v="1"/>
    <x v="1"/>
  </r>
  <r>
    <s v="E261658"/>
    <x v="3"/>
    <x v="22"/>
    <n v="461"/>
    <x v="3"/>
    <x v="4"/>
    <x v="0"/>
    <d v="2017-04-12T00:00:00"/>
    <x v="0"/>
    <x v="0"/>
    <x v="0"/>
    <x v="0"/>
    <n v="137035"/>
    <x v="0"/>
    <x v="3"/>
    <x v="22"/>
    <x v="0"/>
    <x v="0"/>
    <x v="0"/>
    <s v="Michael Zhao"/>
    <x v="1"/>
    <x v="0"/>
    <x v="0"/>
    <n v="1999"/>
    <x v="4"/>
    <x v="4"/>
    <s v="Inside Sales Specialist"/>
    <x v="3"/>
    <n v="26"/>
    <x v="2"/>
    <x v="0"/>
    <x v="3"/>
    <x v="1"/>
  </r>
  <r>
    <s v="E262940"/>
    <x v="3"/>
    <x v="22"/>
    <n v="454"/>
    <x v="1"/>
    <x v="4"/>
    <x v="0"/>
    <d v="2017-04-12T00:00:00"/>
    <x v="0"/>
    <x v="0"/>
    <x v="0"/>
    <x v="0"/>
    <n v="187679"/>
    <x v="0"/>
    <x v="3"/>
    <x v="22"/>
    <x v="2"/>
    <x v="0"/>
    <x v="1"/>
    <s v="Michael Zhan"/>
    <x v="0"/>
    <x v="0"/>
    <x v="2"/>
    <n v="1979"/>
    <x v="4"/>
    <x v="4"/>
    <s v="Manufacturing Process Engineer"/>
    <x v="1"/>
    <n v="46"/>
    <x v="0"/>
    <x v="0"/>
    <x v="3"/>
    <x v="1"/>
  </r>
  <r>
    <s v="E263151"/>
    <x v="1"/>
    <x v="22"/>
    <n v="444"/>
    <x v="0"/>
    <x v="2"/>
    <x v="0"/>
    <d v="2017-04-26T00:00:00"/>
    <x v="0"/>
    <x v="0"/>
    <x v="0"/>
    <x v="0"/>
    <n v="66567"/>
    <x v="0"/>
    <x v="1"/>
    <x v="22"/>
    <x v="1"/>
    <x v="0"/>
    <x v="2"/>
    <s v="Michael Yew"/>
    <x v="0"/>
    <x v="0"/>
    <x v="2"/>
    <n v="1970"/>
    <x v="4"/>
    <x v="2"/>
    <s v="Account Executive"/>
    <x v="0"/>
    <n v="55"/>
    <x v="0"/>
    <x v="2"/>
    <x v="3"/>
    <x v="1"/>
  </r>
  <r>
    <s v="E263253"/>
    <x v="3"/>
    <x v="22"/>
    <n v="361"/>
    <x v="3"/>
    <x v="4"/>
    <x v="0"/>
    <d v="2017-04-26T00:00:00"/>
    <x v="0"/>
    <x v="0"/>
    <x v="0"/>
    <x v="0"/>
    <n v="89896"/>
    <x v="0"/>
    <x v="3"/>
    <x v="22"/>
    <x v="2"/>
    <x v="0"/>
    <x v="2"/>
    <s v="Michael Xu"/>
    <x v="1"/>
    <x v="0"/>
    <x v="3"/>
    <n v="1999"/>
    <x v="4"/>
    <x v="4"/>
    <s v="Product Design Engineer"/>
    <x v="3"/>
    <n v="26"/>
    <x v="2"/>
    <x v="2"/>
    <x v="3"/>
    <x v="1"/>
  </r>
  <r>
    <s v="E263395"/>
    <x v="3"/>
    <x v="22"/>
    <n v="452"/>
    <x v="2"/>
    <x v="4"/>
    <x v="0"/>
    <d v="2017-04-26T00:00:00"/>
    <x v="0"/>
    <x v="0"/>
    <x v="0"/>
    <x v="0"/>
    <n v="47840"/>
    <x v="0"/>
    <x v="3"/>
    <x v="22"/>
    <x v="9"/>
    <x v="0"/>
    <x v="1"/>
    <s v="Michael Woodhouse"/>
    <x v="1"/>
    <x v="0"/>
    <x v="2"/>
    <n v="1989"/>
    <x v="4"/>
    <x v="4"/>
    <s v="Manufacturing Technician"/>
    <x v="2"/>
    <n v="36"/>
    <x v="1"/>
    <x v="1"/>
    <x v="3"/>
    <x v="1"/>
  </r>
  <r>
    <s v="E263686"/>
    <x v="0"/>
    <x v="22"/>
    <n v="452"/>
    <x v="2"/>
    <x v="0"/>
    <x v="0"/>
    <d v="2017-04-26T00:00:00"/>
    <x v="0"/>
    <x v="0"/>
    <x v="0"/>
    <x v="0"/>
    <n v="185713"/>
    <x v="0"/>
    <x v="0"/>
    <x v="22"/>
    <x v="2"/>
    <x v="0"/>
    <x v="1"/>
    <s v="Michael Wong"/>
    <x v="0"/>
    <x v="1"/>
    <x v="2"/>
    <n v="1962"/>
    <x v="4"/>
    <x v="0"/>
    <s v="Manufacturing Technician"/>
    <x v="2"/>
    <n v="63"/>
    <x v="0"/>
    <x v="0"/>
    <x v="3"/>
    <x v="1"/>
  </r>
  <r>
    <s v="E264178"/>
    <x v="0"/>
    <x v="22"/>
    <n v="301"/>
    <x v="3"/>
    <x v="0"/>
    <x v="0"/>
    <d v="2019-06-15T00:00:00"/>
    <x v="0"/>
    <x v="0"/>
    <x v="0"/>
    <x v="0"/>
    <n v="124225"/>
    <x v="0"/>
    <x v="0"/>
    <x v="22"/>
    <x v="0"/>
    <x v="0"/>
    <x v="0"/>
    <s v="Michael Wang"/>
    <x v="1"/>
    <x v="1"/>
    <x v="0"/>
    <n v="1999"/>
    <x v="4"/>
    <x v="0"/>
    <s v="IT specialist"/>
    <x v="3"/>
    <n v="26"/>
    <x v="2"/>
    <x v="0"/>
    <x v="1"/>
    <x v="1"/>
  </r>
  <r>
    <s v="E256376"/>
    <x v="0"/>
    <x v="22"/>
    <n v="401"/>
    <x v="3"/>
    <x v="0"/>
    <x v="0"/>
    <d v="2017-04-26T00:00:00"/>
    <x v="0"/>
    <x v="0"/>
    <x v="0"/>
    <x v="0"/>
    <n v="222475"/>
    <x v="0"/>
    <x v="0"/>
    <x v="22"/>
    <x v="2"/>
    <x v="0"/>
    <x v="0"/>
    <s v="Matthias Esfandiar"/>
    <x v="0"/>
    <x v="0"/>
    <x v="2"/>
    <n v="1963"/>
    <x v="4"/>
    <x v="0"/>
    <s v="Warehouse worker"/>
    <x v="3"/>
    <n v="62"/>
    <x v="0"/>
    <x v="3"/>
    <x v="3"/>
    <x v="1"/>
  </r>
  <r>
    <s v="E264544"/>
    <x v="0"/>
    <x v="22"/>
    <n v="441"/>
    <x v="3"/>
    <x v="0"/>
    <x v="0"/>
    <d v="2017-04-26T00:00:00"/>
    <x v="0"/>
    <x v="0"/>
    <x v="0"/>
    <x v="0"/>
    <n v="96897"/>
    <x v="0"/>
    <x v="0"/>
    <x v="22"/>
    <x v="1"/>
    <x v="0"/>
    <x v="1"/>
    <s v="Michael Venditti"/>
    <x v="1"/>
    <x v="0"/>
    <x v="4"/>
    <n v="1962"/>
    <x v="6"/>
    <x v="0"/>
    <s v="Sales Support Intern"/>
    <x v="3"/>
    <n v="63"/>
    <x v="0"/>
    <x v="2"/>
    <x v="3"/>
    <x v="1"/>
  </r>
  <r>
    <s v="E264862"/>
    <x v="0"/>
    <x v="22"/>
    <n v="461"/>
    <x v="3"/>
    <x v="0"/>
    <x v="0"/>
    <d v="2017-04-26T00:00:00"/>
    <x v="0"/>
    <x v="0"/>
    <x v="0"/>
    <x v="0"/>
    <n v="84080"/>
    <x v="0"/>
    <x v="0"/>
    <x v="22"/>
    <x v="6"/>
    <x v="0"/>
    <x v="1"/>
    <s v="Michael Trentim"/>
    <x v="0"/>
    <x v="0"/>
    <x v="2"/>
    <n v="1986"/>
    <x v="6"/>
    <x v="0"/>
    <s v="Inside Sales Specialist"/>
    <x v="3"/>
    <n v="39"/>
    <x v="1"/>
    <x v="2"/>
    <x v="3"/>
    <x v="1"/>
  </r>
  <r>
    <s v="E264942"/>
    <x v="0"/>
    <x v="22"/>
    <n v="433"/>
    <x v="2"/>
    <x v="0"/>
    <x v="0"/>
    <d v="2017-04-26T00:00:00"/>
    <x v="0"/>
    <x v="0"/>
    <x v="0"/>
    <x v="0"/>
    <n v="128245"/>
    <x v="0"/>
    <x v="0"/>
    <x v="22"/>
    <x v="2"/>
    <x v="0"/>
    <x v="1"/>
    <s v="Michael Tiwari"/>
    <x v="1"/>
    <x v="0"/>
    <x v="1"/>
    <n v="1988"/>
    <x v="4"/>
    <x v="0"/>
    <s v="Senior Quality Control Inspector"/>
    <x v="2"/>
    <n v="37"/>
    <x v="1"/>
    <x v="0"/>
    <x v="3"/>
    <x v="1"/>
  </r>
  <r>
    <s v="E265621"/>
    <x v="3"/>
    <x v="22"/>
    <n v="500"/>
    <x v="6"/>
    <x v="4"/>
    <x v="0"/>
    <d v="2017-04-26T00:00:00"/>
    <x v="0"/>
    <x v="0"/>
    <x v="0"/>
    <x v="0"/>
    <n v="244273"/>
    <x v="0"/>
    <x v="3"/>
    <x v="22"/>
    <x v="2"/>
    <x v="0"/>
    <x v="2"/>
    <s v="Michael Teng"/>
    <x v="0"/>
    <x v="0"/>
    <x v="2"/>
    <n v="2002"/>
    <x v="6"/>
    <x v="4"/>
    <s v="VP of Finance"/>
    <x v="6"/>
    <n v="23"/>
    <x v="3"/>
    <x v="3"/>
    <x v="3"/>
    <x v="1"/>
  </r>
  <r>
    <s v="E265658"/>
    <x v="3"/>
    <x v="22"/>
    <n v="212"/>
    <x v="4"/>
    <x v="4"/>
    <x v="0"/>
    <d v="2017-04-26T00:00:00"/>
    <x v="0"/>
    <x v="0"/>
    <x v="0"/>
    <x v="0"/>
    <n v="83467"/>
    <x v="0"/>
    <x v="3"/>
    <x v="22"/>
    <x v="1"/>
    <x v="0"/>
    <x v="1"/>
    <s v="Michael Tailor"/>
    <x v="1"/>
    <x v="0"/>
    <x v="5"/>
    <n v="1997"/>
    <x v="6"/>
    <x v="4"/>
    <s v="Senior Accountant"/>
    <x v="4"/>
    <n v="28"/>
    <x v="2"/>
    <x v="2"/>
    <x v="3"/>
    <x v="1"/>
  </r>
  <r>
    <s v="E265767"/>
    <x v="4"/>
    <x v="22"/>
    <n v="442"/>
    <x v="4"/>
    <x v="7"/>
    <x v="0"/>
    <d v="2017-04-26T00:00:00"/>
    <x v="0"/>
    <x v="0"/>
    <x v="0"/>
    <x v="0"/>
    <n v="79181"/>
    <x v="0"/>
    <x v="4"/>
    <x v="22"/>
    <x v="6"/>
    <x v="0"/>
    <x v="1"/>
    <s v="Michael Sun"/>
    <x v="1"/>
    <x v="0"/>
    <x v="2"/>
    <n v="1979"/>
    <x v="6"/>
    <x v="7"/>
    <s v="Sales Support Specialist"/>
    <x v="4"/>
    <n v="46"/>
    <x v="0"/>
    <x v="2"/>
    <x v="3"/>
    <x v="1"/>
  </r>
  <r>
    <s v="E265901"/>
    <x v="3"/>
    <x v="22"/>
    <n v="432"/>
    <x v="4"/>
    <x v="4"/>
    <x v="0"/>
    <d v="2017-04-26T00:00:00"/>
    <x v="0"/>
    <x v="0"/>
    <x v="0"/>
    <x v="0"/>
    <n v="105203"/>
    <x v="0"/>
    <x v="3"/>
    <x v="22"/>
    <x v="2"/>
    <x v="0"/>
    <x v="1"/>
    <s v="Michael Stergios"/>
    <x v="1"/>
    <x v="0"/>
    <x v="1"/>
    <n v="1979"/>
    <x v="6"/>
    <x v="4"/>
    <s v="Quality Control Inspector"/>
    <x v="4"/>
    <n v="46"/>
    <x v="0"/>
    <x v="0"/>
    <x v="3"/>
    <x v="1"/>
  </r>
  <r>
    <s v="E266311"/>
    <x v="3"/>
    <x v="22"/>
    <n v="443"/>
    <x v="2"/>
    <x v="4"/>
    <x v="0"/>
    <d v="2017-04-26T00:00:00"/>
    <x v="0"/>
    <x v="0"/>
    <x v="0"/>
    <x v="0"/>
    <n v="107825"/>
    <x v="0"/>
    <x v="3"/>
    <x v="22"/>
    <x v="2"/>
    <x v="0"/>
    <x v="1"/>
    <s v="Michael Spehalski"/>
    <x v="1"/>
    <x v="0"/>
    <x v="2"/>
    <n v="1979"/>
    <x v="6"/>
    <x v="4"/>
    <s v="Sales operations specialist"/>
    <x v="2"/>
    <n v="46"/>
    <x v="0"/>
    <x v="0"/>
    <x v="3"/>
    <x v="1"/>
  </r>
  <r>
    <s v="E266545"/>
    <x v="3"/>
    <x v="22"/>
    <n v="331"/>
    <x v="4"/>
    <x v="4"/>
    <x v="0"/>
    <d v="2014-12-28T00:00:00"/>
    <x v="0"/>
    <x v="0"/>
    <x v="0"/>
    <x v="0"/>
    <n v="133377"/>
    <x v="0"/>
    <x v="3"/>
    <x v="22"/>
    <x v="0"/>
    <x v="0"/>
    <x v="0"/>
    <s v="Michael Shi"/>
    <x v="1"/>
    <x v="0"/>
    <x v="0"/>
    <n v="1979"/>
    <x v="6"/>
    <x v="4"/>
    <s v="Operations specialist"/>
    <x v="4"/>
    <n v="46"/>
    <x v="0"/>
    <x v="0"/>
    <x v="4"/>
    <x v="2"/>
  </r>
  <r>
    <s v="E267365"/>
    <x v="3"/>
    <x v="22"/>
    <n v="452"/>
    <x v="2"/>
    <x v="4"/>
    <x v="0"/>
    <d v="2015-12-27T00:00:00"/>
    <x v="0"/>
    <x v="0"/>
    <x v="0"/>
    <x v="0"/>
    <n v="118652"/>
    <x v="0"/>
    <x v="3"/>
    <x v="22"/>
    <x v="2"/>
    <x v="0"/>
    <x v="0"/>
    <s v="Michaela Roche"/>
    <x v="1"/>
    <x v="1"/>
    <x v="0"/>
    <n v="1997"/>
    <x v="6"/>
    <x v="4"/>
    <s v="Manufacturing Technician"/>
    <x v="2"/>
    <n v="28"/>
    <x v="2"/>
    <x v="0"/>
    <x v="6"/>
    <x v="2"/>
  </r>
  <r>
    <s v="E267514"/>
    <x v="8"/>
    <x v="22"/>
    <n v="452"/>
    <x v="2"/>
    <x v="14"/>
    <x v="0"/>
    <d v="2015-12-27T00:00:00"/>
    <x v="0"/>
    <x v="0"/>
    <x v="0"/>
    <x v="0"/>
    <n v="125059"/>
    <x v="0"/>
    <x v="8"/>
    <x v="22"/>
    <x v="2"/>
    <x v="0"/>
    <x v="1"/>
    <s v="Michaela Recalde"/>
    <x v="0"/>
    <x v="1"/>
    <x v="2"/>
    <n v="1962"/>
    <x v="6"/>
    <x v="14"/>
    <s v="Manufacturing Technician"/>
    <x v="2"/>
    <n v="63"/>
    <x v="0"/>
    <x v="0"/>
    <x v="6"/>
    <x v="2"/>
  </r>
  <r>
    <s v="E264415"/>
    <x v="0"/>
    <x v="22"/>
    <n v="445"/>
    <x v="1"/>
    <x v="0"/>
    <x v="0"/>
    <d v="2015-12-27T00:00:00"/>
    <x v="0"/>
    <x v="0"/>
    <x v="0"/>
    <x v="0"/>
    <n v="88840"/>
    <x v="0"/>
    <x v="0"/>
    <x v="22"/>
    <x v="1"/>
    <x v="0"/>
    <x v="1"/>
    <s v="Michael Wakefield"/>
    <x v="0"/>
    <x v="0"/>
    <x v="0"/>
    <n v="1963"/>
    <x v="4"/>
    <x v="0"/>
    <s v="Senior Account Executive"/>
    <x v="1"/>
    <n v="62"/>
    <x v="0"/>
    <x v="2"/>
    <x v="6"/>
    <x v="2"/>
  </r>
  <r>
    <s v="E268196"/>
    <x v="3"/>
    <x v="22"/>
    <n v="446"/>
    <x v="5"/>
    <x v="4"/>
    <x v="0"/>
    <d v="2015-12-27T00:00:00"/>
    <x v="0"/>
    <x v="0"/>
    <x v="0"/>
    <x v="0"/>
    <n v="73397"/>
    <x v="0"/>
    <x v="3"/>
    <x v="22"/>
    <x v="2"/>
    <x v="0"/>
    <x v="1"/>
    <s v="Michel Pruner"/>
    <x v="0"/>
    <x v="0"/>
    <x v="2"/>
    <n v="1966"/>
    <x v="5"/>
    <x v="4"/>
    <s v="Strategic account executive"/>
    <x v="5"/>
    <n v="59"/>
    <x v="0"/>
    <x v="2"/>
    <x v="6"/>
    <x v="2"/>
  </r>
  <r>
    <s v="E269349"/>
    <x v="3"/>
    <x v="22"/>
    <n v="411"/>
    <x v="3"/>
    <x v="4"/>
    <x v="0"/>
    <d v="2015-12-27T00:00:00"/>
    <x v="0"/>
    <x v="0"/>
    <x v="0"/>
    <x v="0"/>
    <n v="80805"/>
    <x v="0"/>
    <x v="3"/>
    <x v="22"/>
    <x v="1"/>
    <x v="0"/>
    <x v="2"/>
    <s v="Michelle Om"/>
    <x v="1"/>
    <x v="0"/>
    <x v="2"/>
    <n v="1974"/>
    <x v="5"/>
    <x v="4"/>
    <s v="Material Handler"/>
    <x v="3"/>
    <n v="51"/>
    <x v="0"/>
    <x v="2"/>
    <x v="6"/>
    <x v="2"/>
  </r>
  <r>
    <s v="E269436"/>
    <x v="0"/>
    <x v="22"/>
    <n v="454"/>
    <x v="1"/>
    <x v="0"/>
    <x v="0"/>
    <d v="2015-12-27T00:00:00"/>
    <x v="0"/>
    <x v="0"/>
    <x v="0"/>
    <x v="0"/>
    <n v="421143"/>
    <x v="0"/>
    <x v="0"/>
    <x v="22"/>
    <x v="2"/>
    <x v="0"/>
    <x v="2"/>
    <s v="Mickey Niekamp"/>
    <x v="1"/>
    <x v="0"/>
    <x v="2"/>
    <n v="1988"/>
    <x v="6"/>
    <x v="0"/>
    <s v="Manufacturing Process Engineer"/>
    <x v="1"/>
    <n v="37"/>
    <x v="1"/>
    <x v="5"/>
    <x v="6"/>
    <x v="2"/>
  </r>
  <r>
    <s v="E054815"/>
    <x v="0"/>
    <x v="22"/>
    <n v="431"/>
    <x v="3"/>
    <x v="0"/>
    <x v="0"/>
    <d v="2020-02-03T00:00:00"/>
    <x v="0"/>
    <x v="0"/>
    <x v="0"/>
    <x v="0"/>
    <n v="122585"/>
    <x v="0"/>
    <x v="0"/>
    <x v="22"/>
    <x v="2"/>
    <x v="0"/>
    <x v="0"/>
    <s v="BrianC Jardine"/>
    <x v="1"/>
    <x v="0"/>
    <x v="2"/>
    <n v="1962"/>
    <x v="6"/>
    <x v="0"/>
    <s v="Quality Control Inspector Intern"/>
    <x v="3"/>
    <n v="63"/>
    <x v="0"/>
    <x v="0"/>
    <x v="0"/>
    <x v="0"/>
  </r>
  <r>
    <s v="E270356"/>
    <x v="3"/>
    <x v="22"/>
    <n v="411"/>
    <x v="3"/>
    <x v="4"/>
    <x v="0"/>
    <d v="2015-12-27T00:00:00"/>
    <x v="0"/>
    <x v="0"/>
    <x v="0"/>
    <x v="0"/>
    <n v="55656"/>
    <x v="0"/>
    <x v="3"/>
    <x v="22"/>
    <x v="7"/>
    <x v="0"/>
    <x v="0"/>
    <s v="Mihaela McGrath"/>
    <x v="0"/>
    <x v="0"/>
    <x v="2"/>
    <n v="1976"/>
    <x v="6"/>
    <x v="4"/>
    <s v="Material Handler"/>
    <x v="3"/>
    <n v="49"/>
    <x v="0"/>
    <x v="2"/>
    <x v="6"/>
    <x v="2"/>
  </r>
  <r>
    <s v="E270671"/>
    <x v="3"/>
    <x v="22"/>
    <n v="301"/>
    <x v="3"/>
    <x v="4"/>
    <x v="0"/>
    <d v="2015-12-27T00:00:00"/>
    <x v="0"/>
    <x v="0"/>
    <x v="0"/>
    <x v="0"/>
    <n v="76882"/>
    <x v="0"/>
    <x v="3"/>
    <x v="22"/>
    <x v="0"/>
    <x v="0"/>
    <x v="0"/>
    <s v="Mill Mantuano"/>
    <x v="1"/>
    <x v="0"/>
    <x v="0"/>
    <n v="1989"/>
    <x v="6"/>
    <x v="4"/>
    <s v="IT specialist"/>
    <x v="3"/>
    <n v="36"/>
    <x v="1"/>
    <x v="2"/>
    <x v="6"/>
    <x v="2"/>
  </r>
  <r>
    <s v="E271718"/>
    <x v="3"/>
    <x v="22"/>
    <n v="442"/>
    <x v="4"/>
    <x v="4"/>
    <x v="0"/>
    <d v="2015-12-27T00:00:00"/>
    <x v="0"/>
    <x v="0"/>
    <x v="0"/>
    <x v="0"/>
    <n v="84673"/>
    <x v="0"/>
    <x v="3"/>
    <x v="22"/>
    <x v="2"/>
    <x v="0"/>
    <x v="1"/>
    <s v="Ming Liu"/>
    <x v="0"/>
    <x v="0"/>
    <x v="2"/>
    <n v="1986"/>
    <x v="4"/>
    <x v="4"/>
    <s v="Sales Support Specialist"/>
    <x v="4"/>
    <n v="39"/>
    <x v="1"/>
    <x v="2"/>
    <x v="6"/>
    <x v="2"/>
  </r>
  <r>
    <s v="E266648"/>
    <x v="0"/>
    <x v="22"/>
    <n v="443"/>
    <x v="2"/>
    <x v="0"/>
    <x v="0"/>
    <d v="2015-12-27T00:00:00"/>
    <x v="0"/>
    <x v="0"/>
    <x v="0"/>
    <x v="0"/>
    <n v="56229"/>
    <x v="0"/>
    <x v="0"/>
    <x v="22"/>
    <x v="0"/>
    <x v="0"/>
    <x v="0"/>
    <s v="Michael Sethy"/>
    <x v="0"/>
    <x v="0"/>
    <x v="0"/>
    <n v="1968"/>
    <x v="4"/>
    <x v="0"/>
    <s v="Sales operations specialist"/>
    <x v="2"/>
    <n v="57"/>
    <x v="0"/>
    <x v="2"/>
    <x v="6"/>
    <x v="2"/>
  </r>
  <r>
    <s v="E272194"/>
    <x v="3"/>
    <x v="22"/>
    <n v="443"/>
    <x v="2"/>
    <x v="4"/>
    <x v="0"/>
    <d v="2015-12-27T00:00:00"/>
    <x v="0"/>
    <x v="0"/>
    <x v="0"/>
    <x v="0"/>
    <n v="103396"/>
    <x v="0"/>
    <x v="3"/>
    <x v="22"/>
    <x v="6"/>
    <x v="0"/>
    <x v="1"/>
    <s v="Ming Liao"/>
    <x v="1"/>
    <x v="1"/>
    <x v="2"/>
    <n v="1980"/>
    <x v="6"/>
    <x v="4"/>
    <s v="Sales operations specialist"/>
    <x v="2"/>
    <n v="45"/>
    <x v="1"/>
    <x v="0"/>
    <x v="6"/>
    <x v="2"/>
  </r>
  <r>
    <s v="E272422"/>
    <x v="5"/>
    <x v="22"/>
    <n v="452"/>
    <x v="2"/>
    <x v="8"/>
    <x v="0"/>
    <d v="2020-12-30T00:00:00"/>
    <x v="0"/>
    <x v="0"/>
    <x v="0"/>
    <x v="0"/>
    <n v="84914"/>
    <x v="0"/>
    <x v="5"/>
    <x v="22"/>
    <x v="0"/>
    <x v="0"/>
    <x v="0"/>
    <s v="Mohsen Li"/>
    <x v="0"/>
    <x v="0"/>
    <x v="0"/>
    <n v="1994"/>
    <x v="6"/>
    <x v="8"/>
    <s v="Manufacturing Technician"/>
    <x v="2"/>
    <n v="31"/>
    <x v="2"/>
    <x v="2"/>
    <x v="0"/>
    <x v="0"/>
  </r>
  <r>
    <s v="E272781"/>
    <x v="0"/>
    <x v="22"/>
    <n v="443"/>
    <x v="2"/>
    <x v="0"/>
    <x v="0"/>
    <d v="2015-12-27T00:00:00"/>
    <x v="0"/>
    <x v="0"/>
    <x v="0"/>
    <x v="0"/>
    <n v="65538"/>
    <x v="0"/>
    <x v="0"/>
    <x v="22"/>
    <x v="3"/>
    <x v="0"/>
    <x v="2"/>
    <s v="Mohsen Leclercq"/>
    <x v="0"/>
    <x v="1"/>
    <x v="4"/>
    <n v="1986"/>
    <x v="4"/>
    <x v="0"/>
    <s v="Sales operations specialist"/>
    <x v="2"/>
    <n v="39"/>
    <x v="1"/>
    <x v="2"/>
    <x v="6"/>
    <x v="2"/>
  </r>
  <r>
    <s v="E272808"/>
    <x v="0"/>
    <x v="22"/>
    <n v="452"/>
    <x v="2"/>
    <x v="0"/>
    <x v="0"/>
    <d v="2015-12-27T00:00:00"/>
    <x v="0"/>
    <x v="0"/>
    <x v="0"/>
    <x v="0"/>
    <n v="95196"/>
    <x v="0"/>
    <x v="0"/>
    <x v="22"/>
    <x v="5"/>
    <x v="0"/>
    <x v="2"/>
    <s v="Mohsen Lam"/>
    <x v="1"/>
    <x v="1"/>
    <x v="4"/>
    <n v="1989"/>
    <x v="4"/>
    <x v="0"/>
    <s v="Manufacturing Technician"/>
    <x v="2"/>
    <n v="36"/>
    <x v="1"/>
    <x v="2"/>
    <x v="6"/>
    <x v="2"/>
  </r>
  <r>
    <s v="E273434"/>
    <x v="0"/>
    <x v="22"/>
    <n v="453"/>
    <x v="0"/>
    <x v="0"/>
    <x v="0"/>
    <d v="2015-12-27T00:00:00"/>
    <x v="0"/>
    <x v="0"/>
    <x v="0"/>
    <x v="0"/>
    <n v="96856"/>
    <x v="0"/>
    <x v="0"/>
    <x v="22"/>
    <x v="7"/>
    <x v="0"/>
    <x v="2"/>
    <s v="Mongo Koochakzadeh"/>
    <x v="1"/>
    <x v="0"/>
    <x v="4"/>
    <n v="1976"/>
    <x v="4"/>
    <x v="0"/>
    <s v="Manufacturing Engineer"/>
    <x v="0"/>
    <n v="49"/>
    <x v="0"/>
    <x v="2"/>
    <x v="6"/>
    <x v="2"/>
  </r>
  <r>
    <s v="E274097"/>
    <x v="3"/>
    <x v="22"/>
    <n v="453"/>
    <x v="0"/>
    <x v="4"/>
    <x v="0"/>
    <d v="2015-12-27T00:00:00"/>
    <x v="0"/>
    <x v="0"/>
    <x v="0"/>
    <x v="0"/>
    <n v="86158"/>
    <x v="0"/>
    <x v="3"/>
    <x v="22"/>
    <x v="10"/>
    <x v="0"/>
    <x v="2"/>
    <s v="Monika Klassen"/>
    <x v="0"/>
    <x v="0"/>
    <x v="2"/>
    <n v="1990"/>
    <x v="4"/>
    <x v="4"/>
    <s v="Manufacturing Engineer"/>
    <x v="0"/>
    <n v="35"/>
    <x v="1"/>
    <x v="2"/>
    <x v="6"/>
    <x v="2"/>
  </r>
  <r>
    <s v="E274203"/>
    <x v="0"/>
    <x v="22"/>
    <n v="454"/>
    <x v="1"/>
    <x v="0"/>
    <x v="0"/>
    <d v="2019-06-20T00:00:00"/>
    <x v="0"/>
    <x v="0"/>
    <x v="0"/>
    <x v="0"/>
    <n v="85999"/>
    <x v="0"/>
    <x v="0"/>
    <x v="22"/>
    <x v="7"/>
    <x v="0"/>
    <x v="2"/>
    <s v="Monika Kim"/>
    <x v="0"/>
    <x v="0"/>
    <x v="4"/>
    <n v="1992"/>
    <x v="4"/>
    <x v="0"/>
    <s v="Manufacturing Process Engineer"/>
    <x v="1"/>
    <n v="33"/>
    <x v="1"/>
    <x v="2"/>
    <x v="1"/>
    <x v="1"/>
  </r>
  <r>
    <s v="E274811"/>
    <x v="3"/>
    <x v="22"/>
    <n v="312"/>
    <x v="4"/>
    <x v="4"/>
    <x v="0"/>
    <d v="2015-12-27T00:00:00"/>
    <x v="0"/>
    <x v="0"/>
    <x v="0"/>
    <x v="0"/>
    <n v="93964"/>
    <x v="0"/>
    <x v="3"/>
    <x v="22"/>
    <x v="1"/>
    <x v="0"/>
    <x v="2"/>
    <s v="Moonjun Kandagatla"/>
    <x v="0"/>
    <x v="1"/>
    <x v="1"/>
    <n v="1982"/>
    <x v="4"/>
    <x v="4"/>
    <s v="Corporate lawyer"/>
    <x v="4"/>
    <n v="43"/>
    <x v="1"/>
    <x v="2"/>
    <x v="6"/>
    <x v="2"/>
  </r>
  <r>
    <s v="E276272"/>
    <x v="3"/>
    <x v="22"/>
    <n v="444"/>
    <x v="0"/>
    <x v="4"/>
    <x v="0"/>
    <d v="2015-12-27T00:00:00"/>
    <x v="0"/>
    <x v="0"/>
    <x v="0"/>
    <x v="0"/>
    <n v="88018"/>
    <x v="0"/>
    <x v="3"/>
    <x v="22"/>
    <x v="3"/>
    <x v="0"/>
    <x v="2"/>
    <s v="Muriel Huhn"/>
    <x v="0"/>
    <x v="0"/>
    <x v="2"/>
    <n v="1991"/>
    <x v="4"/>
    <x v="4"/>
    <s v="Account Executive"/>
    <x v="0"/>
    <n v="34"/>
    <x v="1"/>
    <x v="2"/>
    <x v="6"/>
    <x v="2"/>
  </r>
  <r>
    <s v="E276456"/>
    <x v="3"/>
    <x v="22"/>
    <n v="221"/>
    <x v="3"/>
    <x v="4"/>
    <x v="0"/>
    <d v="2015-12-27T00:00:00"/>
    <x v="0"/>
    <x v="0"/>
    <x v="0"/>
    <x v="0"/>
    <n v="105093"/>
    <x v="0"/>
    <x v="3"/>
    <x v="22"/>
    <x v="0"/>
    <x v="0"/>
    <x v="0"/>
    <s v="Muthuram Hu"/>
    <x v="1"/>
    <x v="0"/>
    <x v="0"/>
    <n v="1992"/>
    <x v="4"/>
    <x v="4"/>
    <s v="Acquisition manager"/>
    <x v="3"/>
    <n v="33"/>
    <x v="1"/>
    <x v="0"/>
    <x v="6"/>
    <x v="2"/>
  </r>
  <r>
    <s v="E270979"/>
    <x v="0"/>
    <x v="22"/>
    <n v="452"/>
    <x v="2"/>
    <x v="0"/>
    <x v="0"/>
    <d v="2015-12-27T00:00:00"/>
    <x v="0"/>
    <x v="0"/>
    <x v="0"/>
    <x v="0"/>
    <n v="50082"/>
    <x v="0"/>
    <x v="0"/>
    <x v="22"/>
    <x v="1"/>
    <x v="0"/>
    <x v="1"/>
    <s v="Mill Maalerud"/>
    <x v="0"/>
    <x v="0"/>
    <x v="0"/>
    <n v="1993"/>
    <x v="4"/>
    <x v="0"/>
    <s v="Manufacturing Technician"/>
    <x v="2"/>
    <n v="32"/>
    <x v="2"/>
    <x v="2"/>
    <x v="6"/>
    <x v="2"/>
  </r>
  <r>
    <s v="E276524"/>
    <x v="3"/>
    <x v="22"/>
    <n v="442"/>
    <x v="4"/>
    <x v="4"/>
    <x v="0"/>
    <d v="2015-12-27T00:00:00"/>
    <x v="0"/>
    <x v="0"/>
    <x v="0"/>
    <x v="0"/>
    <n v="80745"/>
    <x v="0"/>
    <x v="3"/>
    <x v="22"/>
    <x v="1"/>
    <x v="0"/>
    <x v="2"/>
    <s v="Muthuram Henkes"/>
    <x v="0"/>
    <x v="0"/>
    <x v="2"/>
    <n v="1992"/>
    <x v="4"/>
    <x v="4"/>
    <s v="Sales Support Specialist"/>
    <x v="4"/>
    <n v="33"/>
    <x v="1"/>
    <x v="2"/>
    <x v="6"/>
    <x v="2"/>
  </r>
  <r>
    <s v="E276634"/>
    <x v="1"/>
    <x v="22"/>
    <n v="444"/>
    <x v="0"/>
    <x v="2"/>
    <x v="0"/>
    <d v="2015-12-27T00:00:00"/>
    <x v="0"/>
    <x v="0"/>
    <x v="0"/>
    <x v="0"/>
    <n v="55553"/>
    <x v="0"/>
    <x v="1"/>
    <x v="22"/>
    <x v="4"/>
    <x v="0"/>
    <x v="1"/>
    <s v="Myonghoon Harvey"/>
    <x v="1"/>
    <x v="0"/>
    <x v="2"/>
    <n v="1996"/>
    <x v="4"/>
    <x v="2"/>
    <s v="Account Executive"/>
    <x v="0"/>
    <n v="29"/>
    <x v="2"/>
    <x v="2"/>
    <x v="6"/>
    <x v="2"/>
  </r>
  <r>
    <s v="E271880"/>
    <x v="0"/>
    <x v="22"/>
    <n v="452"/>
    <x v="2"/>
    <x v="0"/>
    <x v="0"/>
    <d v="2015-12-27T00:00:00"/>
    <x v="0"/>
    <x v="0"/>
    <x v="0"/>
    <x v="0"/>
    <n v="80614"/>
    <x v="0"/>
    <x v="0"/>
    <x v="22"/>
    <x v="0"/>
    <x v="0"/>
    <x v="0"/>
    <s v="Ming Lin"/>
    <x v="1"/>
    <x v="1"/>
    <x v="4"/>
    <n v="1998"/>
    <x v="4"/>
    <x v="0"/>
    <s v="Manufacturing Technician"/>
    <x v="2"/>
    <n v="27"/>
    <x v="2"/>
    <x v="2"/>
    <x v="6"/>
    <x v="2"/>
  </r>
  <r>
    <s v="E276873"/>
    <x v="3"/>
    <x v="22"/>
    <n v="454"/>
    <x v="1"/>
    <x v="4"/>
    <x v="0"/>
    <d v="2015-12-27T00:00:00"/>
    <x v="0"/>
    <x v="0"/>
    <x v="0"/>
    <x v="0"/>
    <n v="81348"/>
    <x v="0"/>
    <x v="3"/>
    <x v="22"/>
    <x v="2"/>
    <x v="0"/>
    <x v="2"/>
    <s v="Myonghoon Gumba"/>
    <x v="1"/>
    <x v="0"/>
    <x v="2"/>
    <n v="1977"/>
    <x v="5"/>
    <x v="4"/>
    <s v="Manufacturing Process Engineer"/>
    <x v="1"/>
    <n v="48"/>
    <x v="0"/>
    <x v="2"/>
    <x v="6"/>
    <x v="2"/>
  </r>
  <r>
    <s v="E276948"/>
    <x v="0"/>
    <x v="22"/>
    <n v="443"/>
    <x v="2"/>
    <x v="0"/>
    <x v="0"/>
    <d v="2016-01-27T00:00:00"/>
    <x v="0"/>
    <x v="0"/>
    <x v="0"/>
    <x v="0"/>
    <n v="101051"/>
    <x v="0"/>
    <x v="0"/>
    <x v="22"/>
    <x v="2"/>
    <x v="0"/>
    <x v="1"/>
    <s v="Nancy Graus"/>
    <x v="1"/>
    <x v="0"/>
    <x v="2"/>
    <n v="1987"/>
    <x v="6"/>
    <x v="0"/>
    <s v="Sales operations specialist"/>
    <x v="2"/>
    <n v="38"/>
    <x v="1"/>
    <x v="0"/>
    <x v="7"/>
    <x v="2"/>
  </r>
  <r>
    <s v="E277282"/>
    <x v="3"/>
    <x v="22"/>
    <n v="361"/>
    <x v="3"/>
    <x v="4"/>
    <x v="0"/>
    <d v="2016-01-27T00:00:00"/>
    <x v="0"/>
    <x v="0"/>
    <x v="0"/>
    <x v="0"/>
    <n v="88672"/>
    <x v="0"/>
    <x v="3"/>
    <x v="22"/>
    <x v="2"/>
    <x v="0"/>
    <x v="1"/>
    <s v="Nancy Gibson"/>
    <x v="0"/>
    <x v="0"/>
    <x v="3"/>
    <n v="1988"/>
    <x v="6"/>
    <x v="4"/>
    <s v="Product Design Engineer"/>
    <x v="3"/>
    <n v="37"/>
    <x v="1"/>
    <x v="2"/>
    <x v="7"/>
    <x v="2"/>
  </r>
  <r>
    <s v="E277443"/>
    <x v="0"/>
    <x v="22"/>
    <n v="431"/>
    <x v="3"/>
    <x v="0"/>
    <x v="0"/>
    <d v="2016-01-27T00:00:00"/>
    <x v="0"/>
    <x v="0"/>
    <x v="0"/>
    <x v="0"/>
    <n v="127912"/>
    <x v="0"/>
    <x v="0"/>
    <x v="22"/>
    <x v="3"/>
    <x v="0"/>
    <x v="0"/>
    <s v="Narashimman Furlan"/>
    <x v="1"/>
    <x v="0"/>
    <x v="2"/>
    <n v="1990"/>
    <x v="4"/>
    <x v="0"/>
    <s v="Quality Control Inspector Intern"/>
    <x v="3"/>
    <n v="35"/>
    <x v="1"/>
    <x v="0"/>
    <x v="7"/>
    <x v="2"/>
  </r>
  <r>
    <s v="E277603"/>
    <x v="0"/>
    <x v="22"/>
    <n v="455"/>
    <x v="5"/>
    <x v="0"/>
    <x v="0"/>
    <d v="2016-01-27T00:00:00"/>
    <x v="0"/>
    <x v="0"/>
    <x v="0"/>
    <x v="0"/>
    <n v="224774"/>
    <x v="0"/>
    <x v="0"/>
    <x v="22"/>
    <x v="2"/>
    <x v="0"/>
    <x v="1"/>
    <s v="Narashimman Fancois"/>
    <x v="1"/>
    <x v="1"/>
    <x v="2"/>
    <n v="1988"/>
    <x v="3"/>
    <x v="0"/>
    <s v="Manufacturing Production Manager"/>
    <x v="5"/>
    <n v="37"/>
    <x v="1"/>
    <x v="3"/>
    <x v="7"/>
    <x v="2"/>
  </r>
  <r>
    <s v="E277747"/>
    <x v="3"/>
    <x v="22"/>
    <n v="362"/>
    <x v="4"/>
    <x v="4"/>
    <x v="0"/>
    <d v="2016-01-27T00:00:00"/>
    <x v="0"/>
    <x v="0"/>
    <x v="0"/>
    <x v="0"/>
    <n v="299058"/>
    <x v="0"/>
    <x v="3"/>
    <x v="22"/>
    <x v="0"/>
    <x v="0"/>
    <x v="0"/>
    <s v="Narashimman Fenollosa"/>
    <x v="1"/>
    <x v="1"/>
    <x v="2"/>
    <n v="1987"/>
    <x v="6"/>
    <x v="4"/>
    <s v="Senior Product Design Engineer"/>
    <x v="4"/>
    <n v="38"/>
    <x v="1"/>
    <x v="3"/>
    <x v="7"/>
    <x v="2"/>
  </r>
  <r>
    <s v="E277846"/>
    <x v="4"/>
    <x v="22"/>
    <n v="362"/>
    <x v="4"/>
    <x v="7"/>
    <x v="0"/>
    <d v="2016-01-27T00:00:00"/>
    <x v="0"/>
    <x v="0"/>
    <x v="0"/>
    <x v="0"/>
    <n v="66751"/>
    <x v="0"/>
    <x v="4"/>
    <x v="22"/>
    <x v="5"/>
    <x v="0"/>
    <x v="0"/>
    <s v="Narasimha Esquivel"/>
    <x v="1"/>
    <x v="0"/>
    <x v="2"/>
    <n v="1988"/>
    <x v="5"/>
    <x v="7"/>
    <s v="Senior Product Design Engineer"/>
    <x v="4"/>
    <n v="37"/>
    <x v="1"/>
    <x v="2"/>
    <x v="7"/>
    <x v="2"/>
  </r>
  <r>
    <s v="E278576"/>
    <x v="0"/>
    <x v="22"/>
    <n v="462"/>
    <x v="4"/>
    <x v="0"/>
    <x v="0"/>
    <d v="2016-01-27T00:00:00"/>
    <x v="0"/>
    <x v="0"/>
    <x v="0"/>
    <x v="0"/>
    <n v="91958"/>
    <x v="0"/>
    <x v="0"/>
    <x v="22"/>
    <x v="1"/>
    <x v="0"/>
    <x v="1"/>
    <s v="Narasimha Doerr"/>
    <x v="0"/>
    <x v="0"/>
    <x v="0"/>
    <n v="1998"/>
    <x v="6"/>
    <x v="0"/>
    <s v="Senior inside Sales Specialist"/>
    <x v="4"/>
    <n v="27"/>
    <x v="2"/>
    <x v="2"/>
    <x v="7"/>
    <x v="2"/>
  </r>
  <r>
    <s v="E279983"/>
    <x v="3"/>
    <x v="22"/>
    <n v="453"/>
    <x v="0"/>
    <x v="4"/>
    <x v="0"/>
    <d v="2016-01-27T00:00:00"/>
    <x v="0"/>
    <x v="0"/>
    <x v="0"/>
    <x v="0"/>
    <n v="86256"/>
    <x v="0"/>
    <x v="3"/>
    <x v="22"/>
    <x v="2"/>
    <x v="0"/>
    <x v="1"/>
    <s v="Narek Ding"/>
    <x v="1"/>
    <x v="0"/>
    <x v="2"/>
    <n v="1985"/>
    <x v="5"/>
    <x v="4"/>
    <s v="Manufacturing Engineer"/>
    <x v="0"/>
    <n v="40"/>
    <x v="1"/>
    <x v="2"/>
    <x v="7"/>
    <x v="2"/>
  </r>
  <r>
    <s v="E280104"/>
    <x v="8"/>
    <x v="22"/>
    <n v="453"/>
    <x v="0"/>
    <x v="14"/>
    <x v="0"/>
    <d v="2016-01-27T00:00:00"/>
    <x v="0"/>
    <x v="0"/>
    <x v="0"/>
    <x v="0"/>
    <n v="112528"/>
    <x v="0"/>
    <x v="8"/>
    <x v="22"/>
    <x v="3"/>
    <x v="0"/>
    <x v="2"/>
    <s v="Narek Deng"/>
    <x v="0"/>
    <x v="0"/>
    <x v="2"/>
    <n v="1983"/>
    <x v="6"/>
    <x v="14"/>
    <s v="Manufacturing Engineer"/>
    <x v="0"/>
    <n v="42"/>
    <x v="1"/>
    <x v="0"/>
    <x v="7"/>
    <x v="2"/>
  </r>
  <r>
    <s v="E280139"/>
    <x v="3"/>
    <x v="22"/>
    <n v="444"/>
    <x v="0"/>
    <x v="4"/>
    <x v="0"/>
    <d v="2016-01-27T00:00:00"/>
    <x v="0"/>
    <x v="0"/>
    <x v="0"/>
    <x v="0"/>
    <n v="86689"/>
    <x v="0"/>
    <x v="3"/>
    <x v="22"/>
    <x v="0"/>
    <x v="0"/>
    <x v="0"/>
    <s v="Narek Dea"/>
    <x v="0"/>
    <x v="0"/>
    <x v="0"/>
    <n v="1985"/>
    <x v="5"/>
    <x v="4"/>
    <s v="Account Executive"/>
    <x v="0"/>
    <n v="40"/>
    <x v="1"/>
    <x v="2"/>
    <x v="7"/>
    <x v="2"/>
  </r>
  <r>
    <s v="E280274"/>
    <x v="0"/>
    <x v="22"/>
    <n v="443"/>
    <x v="2"/>
    <x v="0"/>
    <x v="0"/>
    <d v="2016-01-27T00:00:00"/>
    <x v="0"/>
    <x v="0"/>
    <x v="0"/>
    <x v="0"/>
    <n v="128174"/>
    <x v="0"/>
    <x v="0"/>
    <x v="22"/>
    <x v="0"/>
    <x v="0"/>
    <x v="0"/>
    <s v="Nari Cypher"/>
    <x v="1"/>
    <x v="1"/>
    <x v="5"/>
    <n v="1983"/>
    <x v="4"/>
    <x v="0"/>
    <s v="Sales operations specialist"/>
    <x v="2"/>
    <n v="42"/>
    <x v="1"/>
    <x v="0"/>
    <x v="7"/>
    <x v="2"/>
  </r>
  <r>
    <s v="E280278"/>
    <x v="0"/>
    <x v="23"/>
    <n v="454"/>
    <x v="1"/>
    <x v="0"/>
    <x v="0"/>
    <d v="2019-07-30T00:00:00"/>
    <x v="0"/>
    <x v="0"/>
    <x v="0"/>
    <x v="0"/>
    <n v="135551"/>
    <x v="0"/>
    <x v="0"/>
    <x v="23"/>
    <x v="10"/>
    <x v="0"/>
    <x v="1"/>
    <s v="Nari Chu"/>
    <x v="1"/>
    <x v="1"/>
    <x v="2"/>
    <n v="1983"/>
    <x v="4"/>
    <x v="0"/>
    <s v="Manufacturing Process Engineer"/>
    <x v="1"/>
    <n v="42"/>
    <x v="1"/>
    <x v="0"/>
    <x v="1"/>
    <x v="1"/>
  </r>
  <r>
    <s v="E281696"/>
    <x v="0"/>
    <x v="23"/>
    <n v="442"/>
    <x v="4"/>
    <x v="0"/>
    <x v="0"/>
    <d v="2016-01-27T00:00:00"/>
    <x v="0"/>
    <x v="0"/>
    <x v="0"/>
    <x v="0"/>
    <n v="267219"/>
    <x v="0"/>
    <x v="0"/>
    <x v="23"/>
    <x v="1"/>
    <x v="0"/>
    <x v="2"/>
    <s v="Natascha Cheng"/>
    <x v="1"/>
    <x v="1"/>
    <x v="1"/>
    <n v="1979"/>
    <x v="8"/>
    <x v="0"/>
    <s v="Sales Support Specialist"/>
    <x v="4"/>
    <n v="46"/>
    <x v="0"/>
    <x v="3"/>
    <x v="7"/>
    <x v="2"/>
  </r>
  <r>
    <s v="E282189"/>
    <x v="0"/>
    <x v="23"/>
    <n v="252"/>
    <x v="4"/>
    <x v="0"/>
    <x v="0"/>
    <d v="2019-08-02T00:00:00"/>
    <x v="0"/>
    <x v="0"/>
    <x v="0"/>
    <x v="0"/>
    <n v="249989"/>
    <x v="0"/>
    <x v="0"/>
    <x v="23"/>
    <x v="2"/>
    <x v="0"/>
    <x v="0"/>
    <s v="Natascha Chaudhary"/>
    <x v="0"/>
    <x v="0"/>
    <x v="4"/>
    <n v="1996"/>
    <x v="6"/>
    <x v="0"/>
    <s v="Senior Buyer"/>
    <x v="4"/>
    <n v="29"/>
    <x v="2"/>
    <x v="3"/>
    <x v="1"/>
    <x v="1"/>
  </r>
  <r>
    <s v="E282234"/>
    <x v="3"/>
    <x v="23"/>
    <n v="442"/>
    <x v="4"/>
    <x v="4"/>
    <x v="0"/>
    <d v="2016-01-27T00:00:00"/>
    <x v="0"/>
    <x v="0"/>
    <x v="0"/>
    <x v="0"/>
    <n v="81375"/>
    <x v="0"/>
    <x v="3"/>
    <x v="23"/>
    <x v="2"/>
    <x v="0"/>
    <x v="1"/>
    <s v="Nathan Chan"/>
    <x v="0"/>
    <x v="0"/>
    <x v="2"/>
    <n v="1994"/>
    <x v="0"/>
    <x v="4"/>
    <s v="Sales Support Specialist"/>
    <x v="4"/>
    <n v="31"/>
    <x v="2"/>
    <x v="2"/>
    <x v="7"/>
    <x v="2"/>
  </r>
  <r>
    <s v="E282371"/>
    <x v="3"/>
    <x v="23"/>
    <n v="252"/>
    <x v="4"/>
    <x v="4"/>
    <x v="0"/>
    <d v="2016-01-27T00:00:00"/>
    <x v="0"/>
    <x v="0"/>
    <x v="0"/>
    <x v="0"/>
    <n v="90743"/>
    <x v="0"/>
    <x v="3"/>
    <x v="23"/>
    <x v="8"/>
    <x v="0"/>
    <x v="1"/>
    <s v="Nathan Carrothers"/>
    <x v="0"/>
    <x v="0"/>
    <x v="2"/>
    <n v="1974"/>
    <x v="6"/>
    <x v="4"/>
    <s v="Senior Buyer"/>
    <x v="4"/>
    <n v="51"/>
    <x v="0"/>
    <x v="2"/>
    <x v="7"/>
    <x v="2"/>
  </r>
  <r>
    <s v="E282612"/>
    <x v="3"/>
    <x v="23"/>
    <n v="452"/>
    <x v="2"/>
    <x v="4"/>
    <x v="0"/>
    <d v="2016-01-27T00:00:00"/>
    <x v="0"/>
    <x v="0"/>
    <x v="0"/>
    <x v="0"/>
    <n v="269570"/>
    <x v="0"/>
    <x v="3"/>
    <x v="23"/>
    <x v="2"/>
    <x v="0"/>
    <x v="1"/>
    <s v="Nathaniel Brunet"/>
    <x v="1"/>
    <x v="0"/>
    <x v="2"/>
    <n v="1989"/>
    <x v="6"/>
    <x v="4"/>
    <s v="Manufacturing Technician"/>
    <x v="2"/>
    <n v="36"/>
    <x v="1"/>
    <x v="3"/>
    <x v="7"/>
    <x v="2"/>
  </r>
  <r>
    <s v="E282726"/>
    <x v="0"/>
    <x v="23"/>
    <n v="443"/>
    <x v="2"/>
    <x v="0"/>
    <x v="0"/>
    <d v="2016-01-27T00:00:00"/>
    <x v="0"/>
    <x v="0"/>
    <x v="0"/>
    <x v="0"/>
    <n v="74056"/>
    <x v="0"/>
    <x v="0"/>
    <x v="23"/>
    <x v="2"/>
    <x v="0"/>
    <x v="0"/>
    <s v="Nathaniel Bolognese"/>
    <x v="0"/>
    <x v="0"/>
    <x v="2"/>
    <n v="1989"/>
    <x v="2"/>
    <x v="0"/>
    <s v="Sales operations specialist"/>
    <x v="2"/>
    <n v="36"/>
    <x v="1"/>
    <x v="2"/>
    <x v="7"/>
    <x v="2"/>
  </r>
  <r>
    <s v="E282948"/>
    <x v="0"/>
    <x v="23"/>
    <n v="444"/>
    <x v="0"/>
    <x v="0"/>
    <x v="0"/>
    <d v="2016-01-27T00:00:00"/>
    <x v="0"/>
    <x v="0"/>
    <x v="0"/>
    <x v="0"/>
    <n v="136325"/>
    <x v="0"/>
    <x v="0"/>
    <x v="23"/>
    <x v="2"/>
    <x v="0"/>
    <x v="2"/>
    <s v="Nathaniel Bergman"/>
    <x v="1"/>
    <x v="0"/>
    <x v="2"/>
    <n v="1994"/>
    <x v="4"/>
    <x v="0"/>
    <s v="Account Executive"/>
    <x v="0"/>
    <n v="31"/>
    <x v="2"/>
    <x v="0"/>
    <x v="7"/>
    <x v="2"/>
  </r>
  <r>
    <s v="E283320"/>
    <x v="0"/>
    <x v="23"/>
    <n v="452"/>
    <x v="2"/>
    <x v="0"/>
    <x v="0"/>
    <d v="2016-01-27T00:00:00"/>
    <x v="0"/>
    <x v="0"/>
    <x v="0"/>
    <x v="0"/>
    <n v="127976"/>
    <x v="0"/>
    <x v="0"/>
    <x v="23"/>
    <x v="2"/>
    <x v="0"/>
    <x v="1"/>
    <s v="Nebojsa Barton"/>
    <x v="1"/>
    <x v="1"/>
    <x v="1"/>
    <n v="1994"/>
    <x v="4"/>
    <x v="0"/>
    <s v="Manufacturing Technician"/>
    <x v="2"/>
    <n v="31"/>
    <x v="2"/>
    <x v="0"/>
    <x v="7"/>
    <x v="2"/>
  </r>
  <r>
    <s v="E283665"/>
    <x v="2"/>
    <x v="23"/>
    <n v="431"/>
    <x v="3"/>
    <x v="3"/>
    <x v="0"/>
    <d v="2016-05-27T00:00:00"/>
    <x v="0"/>
    <x v="0"/>
    <x v="0"/>
    <x v="0"/>
    <n v="74835"/>
    <x v="0"/>
    <x v="2"/>
    <x v="23"/>
    <x v="1"/>
    <x v="0"/>
    <x v="2"/>
    <s v="Nebojsa Asadi"/>
    <x v="0"/>
    <x v="0"/>
    <x v="1"/>
    <n v="1959"/>
    <x v="2"/>
    <x v="3"/>
    <s v="Quality Control Inspector Intern"/>
    <x v="3"/>
    <n v="66"/>
    <x v="0"/>
    <x v="2"/>
    <x v="7"/>
    <x v="2"/>
  </r>
  <r>
    <s v="E283744"/>
    <x v="0"/>
    <x v="23"/>
    <n v="431"/>
    <x v="3"/>
    <x v="0"/>
    <x v="0"/>
    <d v="2016-05-27T00:00:00"/>
    <x v="0"/>
    <x v="0"/>
    <x v="0"/>
    <x v="0"/>
    <n v="83853"/>
    <x v="0"/>
    <x v="0"/>
    <x v="23"/>
    <x v="1"/>
    <x v="0"/>
    <x v="2"/>
    <s v="Negar Ancelin"/>
    <x v="0"/>
    <x v="1"/>
    <x v="1"/>
    <n v="1978"/>
    <x v="4"/>
    <x v="0"/>
    <s v="Quality Control Inspector Intern"/>
    <x v="3"/>
    <n v="47"/>
    <x v="0"/>
    <x v="2"/>
    <x v="7"/>
    <x v="2"/>
  </r>
  <r>
    <s v="E283996"/>
    <x v="0"/>
    <x v="23"/>
    <n v="445"/>
    <x v="1"/>
    <x v="0"/>
    <x v="0"/>
    <d v="2016-05-27T00:00:00"/>
    <x v="0"/>
    <x v="0"/>
    <x v="0"/>
    <x v="0"/>
    <n v="79582"/>
    <x v="0"/>
    <x v="0"/>
    <x v="23"/>
    <x v="2"/>
    <x v="0"/>
    <x v="1"/>
    <s v="Negar Alas"/>
    <x v="0"/>
    <x v="0"/>
    <x v="2"/>
    <n v="1978"/>
    <x v="6"/>
    <x v="0"/>
    <s v="Senior Account Executive"/>
    <x v="1"/>
    <n v="47"/>
    <x v="0"/>
    <x v="2"/>
    <x v="7"/>
    <x v="2"/>
  </r>
  <r>
    <s v="E284241"/>
    <x v="0"/>
    <x v="23"/>
    <n v="454"/>
    <x v="1"/>
    <x v="0"/>
    <x v="0"/>
    <d v="2019-11-26T00:00:00"/>
    <x v="0"/>
    <x v="0"/>
    <x v="0"/>
    <x v="0"/>
    <n v="114395"/>
    <x v="0"/>
    <x v="0"/>
    <x v="23"/>
    <x v="8"/>
    <x v="0"/>
    <x v="1"/>
    <s v="Negar Zhu"/>
    <x v="1"/>
    <x v="0"/>
    <x v="2"/>
    <n v="1990"/>
    <x v="4"/>
    <x v="0"/>
    <s v="Manufacturing Process Engineer"/>
    <x v="1"/>
    <n v="35"/>
    <x v="1"/>
    <x v="0"/>
    <x v="1"/>
    <x v="1"/>
  </r>
  <r>
    <s v="E284601"/>
    <x v="0"/>
    <x v="23"/>
    <n v="443"/>
    <x v="2"/>
    <x v="0"/>
    <x v="0"/>
    <d v="2019-08-14T00:00:00"/>
    <x v="0"/>
    <x v="0"/>
    <x v="0"/>
    <x v="0"/>
    <n v="70706"/>
    <x v="0"/>
    <x v="0"/>
    <x v="23"/>
    <x v="8"/>
    <x v="0"/>
    <x v="1"/>
    <s v="Neil Zhao"/>
    <x v="1"/>
    <x v="0"/>
    <x v="2"/>
    <n v="1987"/>
    <x v="5"/>
    <x v="0"/>
    <s v="Sales operations specialist"/>
    <x v="2"/>
    <n v="38"/>
    <x v="1"/>
    <x v="2"/>
    <x v="1"/>
    <x v="1"/>
  </r>
  <r>
    <s v="E284913"/>
    <x v="0"/>
    <x v="23"/>
    <n v="443"/>
    <x v="2"/>
    <x v="0"/>
    <x v="0"/>
    <d v="2019-10-13T00:00:00"/>
    <x v="0"/>
    <x v="0"/>
    <x v="0"/>
    <x v="0"/>
    <n v="59628"/>
    <x v="0"/>
    <x v="0"/>
    <x v="23"/>
    <x v="2"/>
    <x v="0"/>
    <x v="1"/>
    <s v="Neil Zhang"/>
    <x v="0"/>
    <x v="0"/>
    <x v="1"/>
    <n v="1986"/>
    <x v="6"/>
    <x v="0"/>
    <s v="Sales operations specialist"/>
    <x v="2"/>
    <n v="39"/>
    <x v="1"/>
    <x v="2"/>
    <x v="1"/>
    <x v="1"/>
  </r>
  <r>
    <s v="E285378"/>
    <x v="3"/>
    <x v="23"/>
    <n v="455"/>
    <x v="5"/>
    <x v="4"/>
    <x v="0"/>
    <d v="2016-05-27T00:00:00"/>
    <x v="0"/>
    <x v="0"/>
    <x v="0"/>
    <x v="0"/>
    <n v="61572"/>
    <x v="0"/>
    <x v="3"/>
    <x v="23"/>
    <x v="2"/>
    <x v="0"/>
    <x v="1"/>
    <s v="Nicholas Yao"/>
    <x v="0"/>
    <x v="0"/>
    <x v="0"/>
    <n v="1994"/>
    <x v="6"/>
    <x v="4"/>
    <s v="Manufacturing Production Manager"/>
    <x v="5"/>
    <n v="31"/>
    <x v="2"/>
    <x v="2"/>
    <x v="7"/>
    <x v="2"/>
  </r>
  <r>
    <s v="E286755"/>
    <x v="3"/>
    <x v="23"/>
    <n v="452"/>
    <x v="2"/>
    <x v="4"/>
    <x v="0"/>
    <d v="2016-05-27T00:00:00"/>
    <x v="0"/>
    <x v="0"/>
    <x v="0"/>
    <x v="0"/>
    <n v="97685"/>
    <x v="0"/>
    <x v="3"/>
    <x v="23"/>
    <x v="2"/>
    <x v="0"/>
    <x v="2"/>
    <s v="Nick Xu"/>
    <x v="0"/>
    <x v="0"/>
    <x v="2"/>
    <n v="1994"/>
    <x v="6"/>
    <x v="4"/>
    <s v="Manufacturing Technician"/>
    <x v="2"/>
    <n v="31"/>
    <x v="2"/>
    <x v="2"/>
    <x v="7"/>
    <x v="2"/>
  </r>
  <r>
    <s v="E286888"/>
    <x v="0"/>
    <x v="23"/>
    <n v="454"/>
    <x v="1"/>
    <x v="0"/>
    <x v="0"/>
    <d v="2016-05-27T00:00:00"/>
    <x v="0"/>
    <x v="0"/>
    <x v="0"/>
    <x v="0"/>
    <n v="48370"/>
    <x v="0"/>
    <x v="0"/>
    <x v="23"/>
    <x v="2"/>
    <x v="0"/>
    <x v="1"/>
    <s v="Nick Wu"/>
    <x v="0"/>
    <x v="0"/>
    <x v="1"/>
    <n v="1994"/>
    <x v="4"/>
    <x v="0"/>
    <s v="Manufacturing Process Engineer"/>
    <x v="1"/>
    <n v="31"/>
    <x v="2"/>
    <x v="1"/>
    <x v="7"/>
    <x v="2"/>
  </r>
  <r>
    <s v="E286939"/>
    <x v="3"/>
    <x v="23"/>
    <n v="434"/>
    <x v="0"/>
    <x v="4"/>
    <x v="0"/>
    <d v="2016-05-27T00:00:00"/>
    <x v="0"/>
    <x v="0"/>
    <x v="0"/>
    <x v="0"/>
    <n v="84299"/>
    <x v="0"/>
    <x v="3"/>
    <x v="23"/>
    <x v="2"/>
    <x v="0"/>
    <x v="2"/>
    <s v="Nick Wong"/>
    <x v="0"/>
    <x v="0"/>
    <x v="2"/>
    <n v="1994"/>
    <x v="6"/>
    <x v="4"/>
    <s v="Quality Control Manager"/>
    <x v="0"/>
    <n v="31"/>
    <x v="2"/>
    <x v="2"/>
    <x v="7"/>
    <x v="2"/>
  </r>
  <r>
    <s v="E273393"/>
    <x v="0"/>
    <x v="23"/>
    <n v="453"/>
    <x v="0"/>
    <x v="0"/>
    <x v="0"/>
    <d v="2016-05-27T00:00:00"/>
    <x v="0"/>
    <x v="0"/>
    <x v="0"/>
    <x v="0"/>
    <n v="60159"/>
    <x v="0"/>
    <x v="0"/>
    <x v="23"/>
    <x v="0"/>
    <x v="0"/>
    <x v="0"/>
    <s v="Mongo Kumar"/>
    <x v="1"/>
    <x v="0"/>
    <x v="0"/>
    <n v="1985"/>
    <x v="4"/>
    <x v="0"/>
    <s v="Manufacturing Engineer"/>
    <x v="0"/>
    <n v="40"/>
    <x v="1"/>
    <x v="2"/>
    <x v="7"/>
    <x v="2"/>
  </r>
  <r>
    <s v="E287170"/>
    <x v="3"/>
    <x v="23"/>
    <n v="251"/>
    <x v="3"/>
    <x v="4"/>
    <x v="0"/>
    <d v="2021-01-05T00:00:00"/>
    <x v="0"/>
    <x v="0"/>
    <x v="0"/>
    <x v="0"/>
    <n v="40722"/>
    <x v="0"/>
    <x v="3"/>
    <x v="23"/>
    <x v="2"/>
    <x v="0"/>
    <x v="1"/>
    <s v="Niclas Wassmuth"/>
    <x v="0"/>
    <x v="0"/>
    <x v="2"/>
    <n v="1995"/>
    <x v="6"/>
    <x v="4"/>
    <s v="Buyer"/>
    <x v="3"/>
    <n v="30"/>
    <x v="2"/>
    <x v="1"/>
    <x v="5"/>
    <x v="0"/>
  </r>
  <r>
    <s v="E287352"/>
    <x v="3"/>
    <x v="23"/>
    <n v="452"/>
    <x v="2"/>
    <x v="4"/>
    <x v="0"/>
    <d v="2019-09-26T00:00:00"/>
    <x v="0"/>
    <x v="0"/>
    <x v="0"/>
    <x v="0"/>
    <n v="49380"/>
    <x v="0"/>
    <x v="3"/>
    <x v="23"/>
    <x v="1"/>
    <x v="0"/>
    <x v="2"/>
    <s v="Niclas Wang"/>
    <x v="0"/>
    <x v="0"/>
    <x v="2"/>
    <n v="1994"/>
    <x v="6"/>
    <x v="4"/>
    <s v="Manufacturing Technician"/>
    <x v="2"/>
    <n v="31"/>
    <x v="2"/>
    <x v="1"/>
    <x v="1"/>
    <x v="1"/>
  </r>
  <r>
    <s v="E287397"/>
    <x v="4"/>
    <x v="23"/>
    <n v="454"/>
    <x v="1"/>
    <x v="7"/>
    <x v="0"/>
    <d v="2016-05-27T00:00:00"/>
    <x v="0"/>
    <x v="0"/>
    <x v="0"/>
    <x v="0"/>
    <n v="85087"/>
    <x v="0"/>
    <x v="4"/>
    <x v="23"/>
    <x v="2"/>
    <x v="0"/>
    <x v="1"/>
    <s v="Nicolas Wang"/>
    <x v="1"/>
    <x v="0"/>
    <x v="2"/>
    <n v="1994"/>
    <x v="6"/>
    <x v="7"/>
    <s v="Manufacturing Process Engineer"/>
    <x v="1"/>
    <n v="31"/>
    <x v="2"/>
    <x v="2"/>
    <x v="7"/>
    <x v="2"/>
  </r>
  <r>
    <s v="E287629"/>
    <x v="3"/>
    <x v="23"/>
    <n v="454"/>
    <x v="1"/>
    <x v="4"/>
    <x v="0"/>
    <d v="2016-05-27T00:00:00"/>
    <x v="0"/>
    <x v="0"/>
    <x v="0"/>
    <x v="0"/>
    <n v="60862"/>
    <x v="0"/>
    <x v="3"/>
    <x v="23"/>
    <x v="2"/>
    <x v="0"/>
    <x v="2"/>
    <s v="Nicolas Visser"/>
    <x v="0"/>
    <x v="0"/>
    <x v="3"/>
    <n v="1994"/>
    <x v="5"/>
    <x v="4"/>
    <s v="Manufacturing Process Engineer"/>
    <x v="1"/>
    <n v="31"/>
    <x v="2"/>
    <x v="2"/>
    <x v="7"/>
    <x v="2"/>
  </r>
  <r>
    <s v="E287858"/>
    <x v="0"/>
    <x v="23"/>
    <n v="452"/>
    <x v="2"/>
    <x v="0"/>
    <x v="0"/>
    <d v="2016-05-27T00:00:00"/>
    <x v="0"/>
    <x v="0"/>
    <x v="0"/>
    <x v="0"/>
    <n v="267076"/>
    <x v="0"/>
    <x v="0"/>
    <x v="23"/>
    <x v="0"/>
    <x v="0"/>
    <x v="0"/>
    <s v="Nicolas Vahabzadeh"/>
    <x v="1"/>
    <x v="0"/>
    <x v="0"/>
    <n v="1994"/>
    <x v="6"/>
    <x v="0"/>
    <s v="Manufacturing Technician"/>
    <x v="2"/>
    <n v="31"/>
    <x v="2"/>
    <x v="3"/>
    <x v="7"/>
    <x v="2"/>
  </r>
  <r>
    <s v="E287920"/>
    <x v="0"/>
    <x v="23"/>
    <n v="444"/>
    <x v="0"/>
    <x v="0"/>
    <x v="0"/>
    <d v="2019-06-11T00:00:00"/>
    <x v="0"/>
    <x v="0"/>
    <x v="0"/>
    <x v="0"/>
    <n v="66133"/>
    <x v="0"/>
    <x v="0"/>
    <x v="23"/>
    <x v="9"/>
    <x v="0"/>
    <x v="1"/>
    <s v="Nicole Tsai"/>
    <x v="0"/>
    <x v="0"/>
    <x v="2"/>
    <n v="1994"/>
    <x v="4"/>
    <x v="0"/>
    <s v="Account Executive"/>
    <x v="0"/>
    <n v="31"/>
    <x v="2"/>
    <x v="2"/>
    <x v="1"/>
    <x v="1"/>
  </r>
  <r>
    <s v="E288317"/>
    <x v="3"/>
    <x v="23"/>
    <n v="445"/>
    <x v="1"/>
    <x v="4"/>
    <x v="0"/>
    <d v="2016-05-27T00:00:00"/>
    <x v="0"/>
    <x v="0"/>
    <x v="0"/>
    <x v="0"/>
    <n v="102050"/>
    <x v="0"/>
    <x v="3"/>
    <x v="23"/>
    <x v="1"/>
    <x v="0"/>
    <x v="1"/>
    <s v="Nicole Thirmal"/>
    <x v="1"/>
    <x v="0"/>
    <x v="2"/>
    <n v="1995"/>
    <x v="6"/>
    <x v="4"/>
    <s v="Senior Account Executive"/>
    <x v="1"/>
    <n v="30"/>
    <x v="2"/>
    <x v="0"/>
    <x v="7"/>
    <x v="2"/>
  </r>
  <r>
    <s v="E288381"/>
    <x v="0"/>
    <x v="23"/>
    <n v="452"/>
    <x v="2"/>
    <x v="0"/>
    <x v="0"/>
    <d v="2016-01-27T00:00:00"/>
    <x v="0"/>
    <x v="0"/>
    <x v="0"/>
    <x v="0"/>
    <n v="55531"/>
    <x v="0"/>
    <x v="0"/>
    <x v="23"/>
    <x v="0"/>
    <x v="0"/>
    <x v="0"/>
    <s v="Nikki Tan"/>
    <x v="0"/>
    <x v="1"/>
    <x v="0"/>
    <n v="1995"/>
    <x v="7"/>
    <x v="0"/>
    <s v="Manufacturing Technician"/>
    <x v="2"/>
    <n v="30"/>
    <x v="2"/>
    <x v="2"/>
    <x v="7"/>
    <x v="2"/>
  </r>
  <r>
    <s v="E288676"/>
    <x v="0"/>
    <x v="23"/>
    <n v="452"/>
    <x v="2"/>
    <x v="0"/>
    <x v="0"/>
    <d v="2016-01-27T00:00:00"/>
    <x v="0"/>
    <x v="0"/>
    <x v="0"/>
    <x v="0"/>
    <n v="112428"/>
    <x v="0"/>
    <x v="0"/>
    <x v="23"/>
    <x v="2"/>
    <x v="0"/>
    <x v="0"/>
    <s v="Nikki Sun"/>
    <x v="1"/>
    <x v="0"/>
    <x v="2"/>
    <n v="1998"/>
    <x v="4"/>
    <x v="0"/>
    <s v="Manufacturing Technician"/>
    <x v="2"/>
    <n v="27"/>
    <x v="2"/>
    <x v="0"/>
    <x v="7"/>
    <x v="2"/>
  </r>
  <r>
    <s v="E289093"/>
    <x v="0"/>
    <x v="23"/>
    <n v="454"/>
    <x v="1"/>
    <x v="0"/>
    <x v="0"/>
    <d v="2016-01-27T00:00:00"/>
    <x v="0"/>
    <x v="0"/>
    <x v="0"/>
    <x v="0"/>
    <n v="56900"/>
    <x v="0"/>
    <x v="0"/>
    <x v="23"/>
    <x v="1"/>
    <x v="0"/>
    <x v="1"/>
    <s v="Nikolaj St-Denis"/>
    <x v="0"/>
    <x v="0"/>
    <x v="0"/>
    <n v="1998"/>
    <x v="4"/>
    <x v="0"/>
    <s v="Manufacturing Process Engineer"/>
    <x v="1"/>
    <n v="27"/>
    <x v="2"/>
    <x v="2"/>
    <x v="7"/>
    <x v="2"/>
  </r>
  <r>
    <s v="E289175"/>
    <x v="3"/>
    <x v="23"/>
    <n v="291"/>
    <x v="3"/>
    <x v="4"/>
    <x v="0"/>
    <d v="2016-03-27T00:00:00"/>
    <x v="0"/>
    <x v="0"/>
    <x v="0"/>
    <x v="0"/>
    <n v="59151"/>
    <x v="0"/>
    <x v="3"/>
    <x v="23"/>
    <x v="6"/>
    <x v="0"/>
    <x v="1"/>
    <s v="Nikolaj Song"/>
    <x v="0"/>
    <x v="0"/>
    <x v="2"/>
    <n v="1988"/>
    <x v="6"/>
    <x v="4"/>
    <s v="Product Optimization Engineer"/>
    <x v="3"/>
    <n v="37"/>
    <x v="1"/>
    <x v="2"/>
    <x v="7"/>
    <x v="2"/>
  </r>
  <r>
    <s v="E289224"/>
    <x v="0"/>
    <x v="23"/>
    <n v="444"/>
    <x v="0"/>
    <x v="0"/>
    <x v="0"/>
    <d v="2019-07-20T00:00:00"/>
    <x v="0"/>
    <x v="0"/>
    <x v="0"/>
    <x v="0"/>
    <n v="42073"/>
    <x v="0"/>
    <x v="0"/>
    <x v="23"/>
    <x v="2"/>
    <x v="0"/>
    <x v="1"/>
    <s v="Nikolaj Sidiq"/>
    <x v="0"/>
    <x v="0"/>
    <x v="1"/>
    <n v="1998"/>
    <x v="4"/>
    <x v="0"/>
    <s v="Account Executive"/>
    <x v="0"/>
    <n v="27"/>
    <x v="2"/>
    <x v="1"/>
    <x v="1"/>
    <x v="1"/>
  </r>
  <r>
    <s v="E289523"/>
    <x v="3"/>
    <x v="23"/>
    <n v="453"/>
    <x v="0"/>
    <x v="4"/>
    <x v="0"/>
    <d v="2016-03-27T00:00:00"/>
    <x v="0"/>
    <x v="0"/>
    <x v="0"/>
    <x v="0"/>
    <n v="74444"/>
    <x v="0"/>
    <x v="3"/>
    <x v="23"/>
    <x v="6"/>
    <x v="0"/>
    <x v="1"/>
    <s v="Nina Schneider"/>
    <x v="1"/>
    <x v="0"/>
    <x v="2"/>
    <n v="1957"/>
    <x v="5"/>
    <x v="4"/>
    <s v="Manufacturing Engineer"/>
    <x v="0"/>
    <n v="68"/>
    <x v="0"/>
    <x v="2"/>
    <x v="7"/>
    <x v="2"/>
  </r>
  <r>
    <s v="E289723"/>
    <x v="3"/>
    <x v="23"/>
    <n v="452"/>
    <x v="2"/>
    <x v="4"/>
    <x v="0"/>
    <d v="2016-03-27T00:00:00"/>
    <x v="0"/>
    <x v="0"/>
    <x v="0"/>
    <x v="0"/>
    <n v="54546"/>
    <x v="0"/>
    <x v="3"/>
    <x v="23"/>
    <x v="2"/>
    <x v="0"/>
    <x v="1"/>
    <s v="Nirmala Sanchez"/>
    <x v="0"/>
    <x v="0"/>
    <x v="1"/>
    <n v="1998"/>
    <x v="6"/>
    <x v="4"/>
    <s v="Manufacturing Technician"/>
    <x v="2"/>
    <n v="27"/>
    <x v="2"/>
    <x v="2"/>
    <x v="7"/>
    <x v="2"/>
  </r>
  <r>
    <s v="E289925"/>
    <x v="4"/>
    <x v="24"/>
    <n v="281"/>
    <x v="3"/>
    <x v="7"/>
    <x v="0"/>
    <d v="2016-03-27T00:00:00"/>
    <x v="0"/>
    <x v="0"/>
    <x v="0"/>
    <x v="0"/>
    <n v="29759"/>
    <x v="0"/>
    <x v="4"/>
    <x v="24"/>
    <x v="2"/>
    <x v="0"/>
    <x v="1"/>
    <s v="Nirmala Roy"/>
    <x v="0"/>
    <x v="0"/>
    <x v="2"/>
    <n v="1978"/>
    <x v="5"/>
    <x v="7"/>
    <s v="Facilities Manager"/>
    <x v="3"/>
    <n v="47"/>
    <x v="0"/>
    <x v="1"/>
    <x v="7"/>
    <x v="2"/>
  </r>
  <r>
    <s v="E291083"/>
    <x v="5"/>
    <x v="24"/>
    <n v="445"/>
    <x v="1"/>
    <x v="8"/>
    <x v="0"/>
    <d v="2021-02-09T00:00:00"/>
    <x v="0"/>
    <x v="0"/>
    <x v="0"/>
    <x v="0"/>
    <n v="34719"/>
    <x v="0"/>
    <x v="5"/>
    <x v="24"/>
    <x v="0"/>
    <x v="0"/>
    <x v="0"/>
    <s v="Nirmala Reese"/>
    <x v="1"/>
    <x v="0"/>
    <x v="0"/>
    <n v="1985"/>
    <x v="5"/>
    <x v="8"/>
    <s v="Senior Account Executive"/>
    <x v="1"/>
    <n v="40"/>
    <x v="1"/>
    <x v="1"/>
    <x v="5"/>
    <x v="0"/>
  </r>
  <r>
    <s v="E291172"/>
    <x v="0"/>
    <x v="24"/>
    <n v="445"/>
    <x v="1"/>
    <x v="1"/>
    <x v="0"/>
    <d v="2016-03-27T00:00:00"/>
    <x v="0"/>
    <x v="0"/>
    <x v="0"/>
    <x v="0"/>
    <n v="48823"/>
    <x v="0"/>
    <x v="0"/>
    <x v="24"/>
    <x v="1"/>
    <x v="0"/>
    <x v="1"/>
    <s v="Oliver Rapthadu"/>
    <x v="0"/>
    <x v="0"/>
    <x v="1"/>
    <n v="1986"/>
    <x v="4"/>
    <x v="1"/>
    <s v="Senior Account Executive"/>
    <x v="1"/>
    <n v="39"/>
    <x v="1"/>
    <x v="1"/>
    <x v="7"/>
    <x v="2"/>
  </r>
  <r>
    <s v="E291985"/>
    <x v="0"/>
    <x v="24"/>
    <n v="402"/>
    <x v="4"/>
    <x v="0"/>
    <x v="0"/>
    <d v="2016-03-27T00:00:00"/>
    <x v="0"/>
    <x v="0"/>
    <x v="0"/>
    <x v="0"/>
    <n v="301293"/>
    <x v="0"/>
    <x v="0"/>
    <x v="24"/>
    <x v="2"/>
    <x v="0"/>
    <x v="1"/>
    <s v="Oliver Pinto"/>
    <x v="1"/>
    <x v="0"/>
    <x v="1"/>
    <n v="1993"/>
    <x v="7"/>
    <x v="0"/>
    <s v="Warehouse supervisor"/>
    <x v="4"/>
    <n v="32"/>
    <x v="2"/>
    <x v="4"/>
    <x v="7"/>
    <x v="2"/>
  </r>
  <r>
    <s v="E292815"/>
    <x v="0"/>
    <x v="24"/>
    <n v="450"/>
    <x v="3"/>
    <x v="0"/>
    <x v="0"/>
    <d v="2016-03-27T00:00:00"/>
    <x v="0"/>
    <x v="0"/>
    <x v="0"/>
    <x v="0"/>
    <n v="132530"/>
    <x v="0"/>
    <x v="0"/>
    <x v="24"/>
    <x v="2"/>
    <x v="0"/>
    <x v="0"/>
    <s v="Oliver Pan"/>
    <x v="1"/>
    <x v="1"/>
    <x v="0"/>
    <n v="1993"/>
    <x v="4"/>
    <x v="0"/>
    <s v="Assembler"/>
    <x v="3"/>
    <n v="32"/>
    <x v="2"/>
    <x v="0"/>
    <x v="7"/>
    <x v="2"/>
  </r>
  <r>
    <s v="E292859"/>
    <x v="0"/>
    <x v="24"/>
    <n v="454"/>
    <x v="1"/>
    <x v="0"/>
    <x v="0"/>
    <d v="2016-03-27T00:00:00"/>
    <x v="0"/>
    <x v="0"/>
    <x v="0"/>
    <x v="0"/>
    <n v="135155"/>
    <x v="0"/>
    <x v="0"/>
    <x v="24"/>
    <x v="2"/>
    <x v="0"/>
    <x v="1"/>
    <s v="Olivier Obry"/>
    <x v="1"/>
    <x v="1"/>
    <x v="2"/>
    <n v="1993"/>
    <x v="4"/>
    <x v="0"/>
    <s v="Manufacturing Process Engineer"/>
    <x v="1"/>
    <n v="32"/>
    <x v="2"/>
    <x v="0"/>
    <x v="7"/>
    <x v="2"/>
  </r>
  <r>
    <s v="E292880"/>
    <x v="0"/>
    <x v="24"/>
    <n v="252"/>
    <x v="4"/>
    <x v="0"/>
    <x v="0"/>
    <d v="2016-03-27T00:00:00"/>
    <x v="0"/>
    <x v="0"/>
    <x v="0"/>
    <x v="0"/>
    <n v="131837"/>
    <x v="0"/>
    <x v="0"/>
    <x v="24"/>
    <x v="2"/>
    <x v="0"/>
    <x v="1"/>
    <s v="Olivier Nam"/>
    <x v="1"/>
    <x v="0"/>
    <x v="2"/>
    <n v="1998"/>
    <x v="4"/>
    <x v="0"/>
    <s v="Senior Buyer"/>
    <x v="4"/>
    <n v="27"/>
    <x v="2"/>
    <x v="0"/>
    <x v="7"/>
    <x v="2"/>
  </r>
  <r>
    <s v="E293025"/>
    <x v="1"/>
    <x v="24"/>
    <n v="443"/>
    <x v="2"/>
    <x v="2"/>
    <x v="0"/>
    <d v="2016-01-27T00:00:00"/>
    <x v="0"/>
    <x v="0"/>
    <x v="0"/>
    <x v="0"/>
    <n v="79114"/>
    <x v="0"/>
    <x v="1"/>
    <x v="24"/>
    <x v="0"/>
    <x v="0"/>
    <x v="0"/>
    <s v="Orla Mulchandani"/>
    <x v="1"/>
    <x v="0"/>
    <x v="0"/>
    <n v="1982"/>
    <x v="4"/>
    <x v="2"/>
    <s v="Sales operations specialist"/>
    <x v="2"/>
    <n v="43"/>
    <x v="1"/>
    <x v="2"/>
    <x v="7"/>
    <x v="2"/>
  </r>
  <r>
    <s v="M293226"/>
    <x v="8"/>
    <x v="24"/>
    <n v="373"/>
    <x v="2"/>
    <x v="15"/>
    <x v="0"/>
    <d v="2016-01-27T00:00:00"/>
    <x v="0"/>
    <x v="0"/>
    <x v="0"/>
    <x v="0"/>
    <n v="48028"/>
    <x v="0"/>
    <x v="8"/>
    <x v="24"/>
    <x v="1"/>
    <x v="0"/>
    <x v="2"/>
    <s v="Orla Montag"/>
    <x v="0"/>
    <x v="0"/>
    <x v="2"/>
    <n v="1988"/>
    <x v="4"/>
    <x v="15"/>
    <s v="Recruitment manager"/>
    <x v="2"/>
    <n v="37"/>
    <x v="1"/>
    <x v="1"/>
    <x v="7"/>
    <x v="2"/>
  </r>
  <r>
    <s v="E293858"/>
    <x v="3"/>
    <x v="24"/>
    <n v="442"/>
    <x v="4"/>
    <x v="4"/>
    <x v="0"/>
    <d v="2016-01-27T00:00:00"/>
    <x v="0"/>
    <x v="0"/>
    <x v="0"/>
    <x v="0"/>
    <n v="30637"/>
    <x v="0"/>
    <x v="3"/>
    <x v="24"/>
    <x v="1"/>
    <x v="0"/>
    <x v="2"/>
    <s v="Parry Marienfeld"/>
    <x v="0"/>
    <x v="0"/>
    <x v="2"/>
    <n v="1989"/>
    <x v="6"/>
    <x v="4"/>
    <s v="Sales Support Specialist"/>
    <x v="4"/>
    <n v="36"/>
    <x v="1"/>
    <x v="1"/>
    <x v="7"/>
    <x v="2"/>
  </r>
  <r>
    <s v="E055746"/>
    <x v="0"/>
    <x v="24"/>
    <n v="291"/>
    <x v="3"/>
    <x v="0"/>
    <x v="0"/>
    <d v="2020-01-27T00:00:00"/>
    <x v="0"/>
    <x v="0"/>
    <x v="0"/>
    <x v="0"/>
    <n v="77712"/>
    <x v="0"/>
    <x v="0"/>
    <x v="24"/>
    <x v="2"/>
    <x v="0"/>
    <x v="0"/>
    <s v="Burak Hsiung"/>
    <x v="1"/>
    <x v="0"/>
    <x v="0"/>
    <n v="1963"/>
    <x v="2"/>
    <x v="0"/>
    <s v="Product Optimization Engineer"/>
    <x v="3"/>
    <n v="62"/>
    <x v="0"/>
    <x v="2"/>
    <x v="0"/>
    <x v="0"/>
  </r>
  <r>
    <s v="E294377"/>
    <x v="0"/>
    <x v="24"/>
    <n v="444"/>
    <x v="0"/>
    <x v="1"/>
    <x v="0"/>
    <d v="2016-01-27T00:00:00"/>
    <x v="0"/>
    <x v="0"/>
    <x v="0"/>
    <x v="0"/>
    <n v="9487"/>
    <x v="0"/>
    <x v="0"/>
    <x v="24"/>
    <x v="2"/>
    <x v="0"/>
    <x v="0"/>
    <s v="Parviz Lo"/>
    <x v="0"/>
    <x v="0"/>
    <x v="2"/>
    <n v="1998"/>
    <x v="4"/>
    <x v="1"/>
    <s v="Account Executive"/>
    <x v="0"/>
    <n v="27"/>
    <x v="2"/>
    <x v="1"/>
    <x v="7"/>
    <x v="2"/>
  </r>
  <r>
    <s v="E295047"/>
    <x v="0"/>
    <x v="24"/>
    <n v="454"/>
    <x v="1"/>
    <x v="0"/>
    <x v="0"/>
    <d v="2017-04-26T00:00:00"/>
    <x v="0"/>
    <x v="0"/>
    <x v="0"/>
    <x v="0"/>
    <n v="113359"/>
    <x v="0"/>
    <x v="0"/>
    <x v="24"/>
    <x v="7"/>
    <x v="0"/>
    <x v="0"/>
    <s v="Parviz Liauw"/>
    <x v="1"/>
    <x v="0"/>
    <x v="2"/>
    <n v="1988"/>
    <x v="2"/>
    <x v="0"/>
    <s v="Manufacturing Process Engineer"/>
    <x v="1"/>
    <n v="37"/>
    <x v="1"/>
    <x v="0"/>
    <x v="3"/>
    <x v="1"/>
  </r>
  <r>
    <s v="E296041"/>
    <x v="3"/>
    <x v="24"/>
    <n v="445"/>
    <x v="1"/>
    <x v="4"/>
    <x v="0"/>
    <d v="2017-04-26T00:00:00"/>
    <x v="0"/>
    <x v="0"/>
    <x v="0"/>
    <x v="0"/>
    <n v="94536"/>
    <x v="0"/>
    <x v="3"/>
    <x v="24"/>
    <x v="0"/>
    <x v="0"/>
    <x v="0"/>
    <s v="Patrick Laterman"/>
    <x v="1"/>
    <x v="0"/>
    <x v="0"/>
    <n v="1968"/>
    <x v="6"/>
    <x v="4"/>
    <s v="Senior Account Executive"/>
    <x v="1"/>
    <n v="57"/>
    <x v="0"/>
    <x v="2"/>
    <x v="3"/>
    <x v="1"/>
  </r>
  <r>
    <s v="E296306"/>
    <x v="1"/>
    <x v="24"/>
    <n v="422"/>
    <x v="4"/>
    <x v="2"/>
    <x v="0"/>
    <d v="2017-01-07T00:00:00"/>
    <x v="0"/>
    <x v="0"/>
    <x v="0"/>
    <x v="0"/>
    <n v="59652"/>
    <x v="0"/>
    <x v="1"/>
    <x v="24"/>
    <x v="0"/>
    <x v="0"/>
    <x v="0"/>
    <s v="Patrick Kuo"/>
    <x v="0"/>
    <x v="0"/>
    <x v="0"/>
    <n v="1989"/>
    <x v="4"/>
    <x v="2"/>
    <s v="Learning Business Partner"/>
    <x v="4"/>
    <n v="36"/>
    <x v="1"/>
    <x v="2"/>
    <x v="3"/>
    <x v="1"/>
  </r>
  <r>
    <s v="E276486"/>
    <x v="0"/>
    <x v="24"/>
    <n v="452"/>
    <x v="2"/>
    <x v="0"/>
    <x v="0"/>
    <d v="2017-01-07T00:00:00"/>
    <x v="0"/>
    <x v="0"/>
    <x v="0"/>
    <x v="0"/>
    <n v="80570"/>
    <x v="0"/>
    <x v="0"/>
    <x v="24"/>
    <x v="0"/>
    <x v="0"/>
    <x v="0"/>
    <s v="Muthuram Ho"/>
    <x v="1"/>
    <x v="0"/>
    <x v="0"/>
    <n v="1987"/>
    <x v="4"/>
    <x v="0"/>
    <s v="Manufacturing Technician"/>
    <x v="2"/>
    <n v="38"/>
    <x v="1"/>
    <x v="2"/>
    <x v="3"/>
    <x v="1"/>
  </r>
  <r>
    <s v="E296701"/>
    <x v="1"/>
    <x v="24"/>
    <n v="443"/>
    <x v="2"/>
    <x v="2"/>
    <x v="0"/>
    <d v="2017-01-07T00:00:00"/>
    <x v="0"/>
    <x v="0"/>
    <x v="0"/>
    <x v="0"/>
    <n v="60132"/>
    <x v="0"/>
    <x v="1"/>
    <x v="24"/>
    <x v="3"/>
    <x v="0"/>
    <x v="2"/>
    <s v="Patrick Kim"/>
    <x v="0"/>
    <x v="1"/>
    <x v="4"/>
    <n v="1988"/>
    <x v="4"/>
    <x v="2"/>
    <s v="Sales operations specialist"/>
    <x v="2"/>
    <n v="37"/>
    <x v="1"/>
    <x v="2"/>
    <x v="3"/>
    <x v="1"/>
  </r>
  <r>
    <s v="E276871"/>
    <x v="0"/>
    <x v="24"/>
    <n v="443"/>
    <x v="2"/>
    <x v="0"/>
    <x v="0"/>
    <d v="2019-06-14T00:00:00"/>
    <x v="0"/>
    <x v="0"/>
    <x v="0"/>
    <x v="0"/>
    <n v="113628"/>
    <x v="0"/>
    <x v="0"/>
    <x v="24"/>
    <x v="5"/>
    <x v="0"/>
    <x v="2"/>
    <s v="Myonghoon Han"/>
    <x v="1"/>
    <x v="1"/>
    <x v="4"/>
    <n v="1981"/>
    <x v="4"/>
    <x v="0"/>
    <s v="Sales operations specialist"/>
    <x v="2"/>
    <n v="44"/>
    <x v="1"/>
    <x v="0"/>
    <x v="1"/>
    <x v="1"/>
  </r>
  <r>
    <s v="E296921"/>
    <x v="0"/>
    <x v="24"/>
    <n v="432"/>
    <x v="4"/>
    <x v="0"/>
    <x v="0"/>
    <d v="2019-10-02T00:00:00"/>
    <x v="0"/>
    <x v="0"/>
    <x v="0"/>
    <x v="0"/>
    <n v="92582"/>
    <x v="0"/>
    <x v="0"/>
    <x v="24"/>
    <x v="7"/>
    <x v="0"/>
    <x v="2"/>
    <s v="Patrick Kapil"/>
    <x v="1"/>
    <x v="0"/>
    <x v="4"/>
    <n v="1970"/>
    <x v="4"/>
    <x v="0"/>
    <s v="Quality Control Inspector"/>
    <x v="4"/>
    <n v="55"/>
    <x v="0"/>
    <x v="2"/>
    <x v="1"/>
    <x v="1"/>
  </r>
  <r>
    <s v="E297059"/>
    <x v="1"/>
    <x v="24"/>
    <n v="432"/>
    <x v="4"/>
    <x v="2"/>
    <x v="0"/>
    <d v="2017-01-07T00:00:00"/>
    <x v="0"/>
    <x v="0"/>
    <x v="0"/>
    <x v="0"/>
    <n v="38147"/>
    <x v="0"/>
    <x v="1"/>
    <x v="24"/>
    <x v="10"/>
    <x v="0"/>
    <x v="2"/>
    <s v="Patrick Kadarusman"/>
    <x v="1"/>
    <x v="0"/>
    <x v="2"/>
    <n v="1978"/>
    <x v="4"/>
    <x v="2"/>
    <s v="Quality Control Inspector"/>
    <x v="4"/>
    <n v="47"/>
    <x v="0"/>
    <x v="1"/>
    <x v="3"/>
    <x v="1"/>
  </r>
  <r>
    <s v="E297373"/>
    <x v="0"/>
    <x v="24"/>
    <n v="454"/>
    <x v="1"/>
    <x v="0"/>
    <x v="0"/>
    <d v="2017-01-07T00:00:00"/>
    <x v="0"/>
    <x v="0"/>
    <x v="0"/>
    <x v="0"/>
    <n v="130937"/>
    <x v="0"/>
    <x v="0"/>
    <x v="24"/>
    <x v="7"/>
    <x v="0"/>
    <x v="2"/>
    <s v="Patrick Johnston"/>
    <x v="1"/>
    <x v="0"/>
    <x v="4"/>
    <n v="1997"/>
    <x v="4"/>
    <x v="0"/>
    <s v="Manufacturing Process Engineer"/>
    <x v="1"/>
    <n v="28"/>
    <x v="2"/>
    <x v="0"/>
    <x v="3"/>
    <x v="1"/>
  </r>
  <r>
    <s v="E297406"/>
    <x v="1"/>
    <x v="24"/>
    <n v="452"/>
    <x v="2"/>
    <x v="2"/>
    <x v="0"/>
    <d v="2017-01-07T00:00:00"/>
    <x v="0"/>
    <x v="0"/>
    <x v="0"/>
    <x v="0"/>
    <n v="76865"/>
    <x v="0"/>
    <x v="1"/>
    <x v="24"/>
    <x v="2"/>
    <x v="0"/>
    <x v="2"/>
    <s v="Paul Jardine"/>
    <x v="1"/>
    <x v="0"/>
    <x v="2"/>
    <n v="1968"/>
    <x v="4"/>
    <x v="2"/>
    <s v="Manufacturing Technician"/>
    <x v="2"/>
    <n v="57"/>
    <x v="0"/>
    <x v="2"/>
    <x v="3"/>
    <x v="1"/>
  </r>
  <r>
    <s v="E297522"/>
    <x v="1"/>
    <x v="24"/>
    <n v="454"/>
    <x v="1"/>
    <x v="2"/>
    <x v="0"/>
    <d v="2017-01-07T00:00:00"/>
    <x v="0"/>
    <x v="0"/>
    <x v="0"/>
    <x v="0"/>
    <n v="59771"/>
    <x v="0"/>
    <x v="1"/>
    <x v="24"/>
    <x v="1"/>
    <x v="0"/>
    <x v="2"/>
    <s v="Paul Jaecksch"/>
    <x v="0"/>
    <x v="1"/>
    <x v="1"/>
    <n v="1989"/>
    <x v="4"/>
    <x v="2"/>
    <s v="Manufacturing Process Engineer"/>
    <x v="1"/>
    <n v="36"/>
    <x v="1"/>
    <x v="2"/>
    <x v="3"/>
    <x v="1"/>
  </r>
  <r>
    <s v="E287100"/>
    <x v="0"/>
    <x v="24"/>
    <n v="445"/>
    <x v="1"/>
    <x v="0"/>
    <x v="0"/>
    <d v="2017-01-07T00:00:00"/>
    <x v="0"/>
    <x v="0"/>
    <x v="0"/>
    <x v="0"/>
    <n v="36331"/>
    <x v="0"/>
    <x v="0"/>
    <x v="24"/>
    <x v="0"/>
    <x v="0"/>
    <x v="0"/>
    <s v="Niclas Willig"/>
    <x v="0"/>
    <x v="0"/>
    <x v="0"/>
    <n v="1995"/>
    <x v="4"/>
    <x v="0"/>
    <s v="Senior Account Executive"/>
    <x v="1"/>
    <n v="30"/>
    <x v="2"/>
    <x v="1"/>
    <x v="3"/>
    <x v="1"/>
  </r>
  <r>
    <s v="E057923"/>
    <x v="0"/>
    <x v="24"/>
    <n v="454"/>
    <x v="1"/>
    <x v="1"/>
    <x v="0"/>
    <d v="2020-11-26T00:00:00"/>
    <x v="0"/>
    <x v="0"/>
    <x v="0"/>
    <x v="0"/>
    <n v="63819"/>
    <x v="0"/>
    <x v="0"/>
    <x v="24"/>
    <x v="2"/>
    <x v="0"/>
    <x v="2"/>
    <s v="Carlos Gao"/>
    <x v="1"/>
    <x v="1"/>
    <x v="2"/>
    <n v="1980"/>
    <x v="2"/>
    <x v="1"/>
    <s v="Manufacturing Process Engineer"/>
    <x v="1"/>
    <n v="45"/>
    <x v="1"/>
    <x v="2"/>
    <x v="0"/>
    <x v="0"/>
  </r>
  <r>
    <s v="E058030"/>
    <x v="2"/>
    <x v="24"/>
    <n v="442"/>
    <x v="4"/>
    <x v="3"/>
    <x v="0"/>
    <d v="2020-06-26T00:00:00"/>
    <x v="0"/>
    <x v="0"/>
    <x v="0"/>
    <x v="0"/>
    <n v="76610"/>
    <x v="0"/>
    <x v="2"/>
    <x v="24"/>
    <x v="1"/>
    <x v="0"/>
    <x v="1"/>
    <s v="Carmen Fung"/>
    <x v="1"/>
    <x v="0"/>
    <x v="0"/>
    <n v="1989"/>
    <x v="2"/>
    <x v="3"/>
    <s v="Sales Support Specialist"/>
    <x v="4"/>
    <n v="36"/>
    <x v="1"/>
    <x v="2"/>
    <x v="0"/>
    <x v="0"/>
  </r>
  <r>
    <s v="E296679"/>
    <x v="0"/>
    <x v="24"/>
    <n v="444"/>
    <x v="0"/>
    <x v="0"/>
    <x v="0"/>
    <d v="2017-01-07T00:00:00"/>
    <x v="0"/>
    <x v="0"/>
    <x v="0"/>
    <x v="0"/>
    <n v="31647"/>
    <x v="0"/>
    <x v="0"/>
    <x v="24"/>
    <x v="0"/>
    <x v="0"/>
    <x v="0"/>
    <s v="Patrick Koh"/>
    <x v="0"/>
    <x v="0"/>
    <x v="0"/>
    <n v="1988"/>
    <x v="4"/>
    <x v="0"/>
    <s v="Account Executive"/>
    <x v="0"/>
    <n v="37"/>
    <x v="1"/>
    <x v="1"/>
    <x v="3"/>
    <x v="1"/>
  </r>
  <r>
    <s v="E296891"/>
    <x v="0"/>
    <x v="24"/>
    <n v="454"/>
    <x v="1"/>
    <x v="0"/>
    <x v="0"/>
    <d v="2017-01-07T00:00:00"/>
    <x v="0"/>
    <x v="0"/>
    <x v="0"/>
    <x v="0"/>
    <n v="133680"/>
    <x v="0"/>
    <x v="0"/>
    <x v="24"/>
    <x v="1"/>
    <x v="0"/>
    <x v="1"/>
    <s v="Patrick Kehayov"/>
    <x v="1"/>
    <x v="0"/>
    <x v="0"/>
    <n v="1995"/>
    <x v="4"/>
    <x v="0"/>
    <s v="Manufacturing Process Engineer"/>
    <x v="1"/>
    <n v="30"/>
    <x v="2"/>
    <x v="0"/>
    <x v="3"/>
    <x v="1"/>
  </r>
  <r>
    <s v="E297819"/>
    <x v="0"/>
    <x v="24"/>
    <n v="442"/>
    <x v="4"/>
    <x v="0"/>
    <x v="0"/>
    <d v="2019-11-29T00:00:00"/>
    <x v="0"/>
    <x v="0"/>
    <x v="0"/>
    <x v="0"/>
    <n v="9332"/>
    <x v="0"/>
    <x v="0"/>
    <x v="24"/>
    <x v="1"/>
    <x v="0"/>
    <x v="2"/>
    <s v="Paul Huynh"/>
    <x v="0"/>
    <x v="0"/>
    <x v="2"/>
    <n v="1992"/>
    <x v="4"/>
    <x v="0"/>
    <s v="Sales Support Specialist"/>
    <x v="4"/>
    <n v="33"/>
    <x v="1"/>
    <x v="1"/>
    <x v="1"/>
    <x v="1"/>
  </r>
  <r>
    <s v="E298402"/>
    <x v="0"/>
    <x v="24"/>
    <n v="251"/>
    <x v="3"/>
    <x v="0"/>
    <x v="0"/>
    <d v="2017-01-07T00:00:00"/>
    <x v="0"/>
    <x v="0"/>
    <x v="0"/>
    <x v="0"/>
    <n v="59933"/>
    <x v="0"/>
    <x v="0"/>
    <x v="24"/>
    <x v="4"/>
    <x v="0"/>
    <x v="1"/>
    <s v="Paul Hsiung"/>
    <x v="0"/>
    <x v="0"/>
    <x v="2"/>
    <n v="1978"/>
    <x v="4"/>
    <x v="0"/>
    <s v="Buyer"/>
    <x v="3"/>
    <n v="47"/>
    <x v="0"/>
    <x v="2"/>
    <x v="3"/>
    <x v="1"/>
  </r>
  <r>
    <s v="E059463"/>
    <x v="0"/>
    <x v="24"/>
    <n v="450"/>
    <x v="3"/>
    <x v="0"/>
    <x v="0"/>
    <d v="2020-01-28T00:00:00"/>
    <x v="0"/>
    <x v="0"/>
    <x v="0"/>
    <x v="0"/>
    <n v="67003"/>
    <x v="0"/>
    <x v="0"/>
    <x v="24"/>
    <x v="0"/>
    <x v="0"/>
    <x v="0"/>
    <s v="Carol Deng"/>
    <x v="1"/>
    <x v="1"/>
    <x v="4"/>
    <n v="1999"/>
    <x v="8"/>
    <x v="0"/>
    <s v="Assembler"/>
    <x v="3"/>
    <n v="26"/>
    <x v="2"/>
    <x v="2"/>
    <x v="0"/>
    <x v="0"/>
  </r>
  <r>
    <s v="E223494"/>
    <x v="3"/>
    <x v="24"/>
    <n v="454"/>
    <x v="1"/>
    <x v="4"/>
    <x v="0"/>
    <d v="2014-03-12T00:00:00"/>
    <x v="0"/>
    <x v="0"/>
    <x v="0"/>
    <x v="0"/>
    <n v="82787"/>
    <x v="0"/>
    <x v="3"/>
    <x v="24"/>
    <x v="2"/>
    <x v="0"/>
    <x v="0"/>
    <s v="Kate Tse"/>
    <x v="1"/>
    <x v="0"/>
    <x v="2"/>
    <n v="1997"/>
    <x v="4"/>
    <x v="4"/>
    <s v="Manufacturing Process Engineer"/>
    <x v="1"/>
    <n v="28"/>
    <x v="2"/>
    <x v="2"/>
    <x v="4"/>
    <x v="2"/>
  </r>
  <r>
    <s v="E223604"/>
    <x v="7"/>
    <x v="24"/>
    <n v="442"/>
    <x v="4"/>
    <x v="13"/>
    <x v="0"/>
    <d v="2014-03-12T00:00:00"/>
    <x v="0"/>
    <x v="0"/>
    <x v="0"/>
    <x v="0"/>
    <n v="595717"/>
    <x v="0"/>
    <x v="7"/>
    <x v="24"/>
    <x v="2"/>
    <x v="0"/>
    <x v="1"/>
    <s v="Katharina Tran"/>
    <x v="1"/>
    <x v="0"/>
    <x v="0"/>
    <n v="1999"/>
    <x v="4"/>
    <x v="13"/>
    <s v="Sales Support Specialist"/>
    <x v="4"/>
    <n v="26"/>
    <x v="2"/>
    <x v="5"/>
    <x v="4"/>
    <x v="2"/>
  </r>
  <r>
    <s v="E223612"/>
    <x v="3"/>
    <x v="24"/>
    <n v="445"/>
    <x v="1"/>
    <x v="4"/>
    <x v="0"/>
    <d v="2014-03-12T00:00:00"/>
    <x v="0"/>
    <x v="0"/>
    <x v="0"/>
    <x v="0"/>
    <n v="94988"/>
    <x v="0"/>
    <x v="3"/>
    <x v="24"/>
    <x v="7"/>
    <x v="0"/>
    <x v="0"/>
    <s v="Katharina Timm"/>
    <x v="1"/>
    <x v="0"/>
    <x v="2"/>
    <n v="1998"/>
    <x v="4"/>
    <x v="4"/>
    <s v="Senior Account Executive"/>
    <x v="1"/>
    <n v="27"/>
    <x v="2"/>
    <x v="2"/>
    <x v="4"/>
    <x v="2"/>
  </r>
  <r>
    <s v="E223844"/>
    <x v="0"/>
    <x v="24"/>
    <n v="413"/>
    <x v="2"/>
    <x v="0"/>
    <x v="0"/>
    <d v="2014-03-12T00:00:00"/>
    <x v="0"/>
    <x v="0"/>
    <x v="0"/>
    <x v="0"/>
    <n v="82270"/>
    <x v="0"/>
    <x v="0"/>
    <x v="24"/>
    <x v="2"/>
    <x v="0"/>
    <x v="2"/>
    <s v="Katharina Tang"/>
    <x v="1"/>
    <x v="0"/>
    <x v="2"/>
    <n v="1998"/>
    <x v="4"/>
    <x v="0"/>
    <s v="Materials Manager"/>
    <x v="2"/>
    <n v="27"/>
    <x v="2"/>
    <x v="2"/>
    <x v="4"/>
    <x v="2"/>
  </r>
  <r>
    <s v="E224244"/>
    <x v="1"/>
    <x v="24"/>
    <n v="446"/>
    <x v="5"/>
    <x v="2"/>
    <x v="0"/>
    <d v="2014-03-12T00:00:00"/>
    <x v="0"/>
    <x v="0"/>
    <x v="0"/>
    <x v="0"/>
    <n v="82069"/>
    <x v="0"/>
    <x v="1"/>
    <x v="24"/>
    <x v="2"/>
    <x v="0"/>
    <x v="1"/>
    <s v="Kathleen Stad"/>
    <x v="0"/>
    <x v="0"/>
    <x v="1"/>
    <n v="1967"/>
    <x v="0"/>
    <x v="2"/>
    <s v="Strategic account executive"/>
    <x v="5"/>
    <n v="58"/>
    <x v="0"/>
    <x v="2"/>
    <x v="4"/>
    <x v="2"/>
  </r>
  <r>
    <s v="E224289"/>
    <x v="0"/>
    <x v="24"/>
    <n v="253"/>
    <x v="2"/>
    <x v="0"/>
    <x v="0"/>
    <d v="2014-03-12T00:00:00"/>
    <x v="0"/>
    <x v="0"/>
    <x v="0"/>
    <x v="0"/>
    <n v="111446"/>
    <x v="0"/>
    <x v="0"/>
    <x v="24"/>
    <x v="2"/>
    <x v="0"/>
    <x v="2"/>
    <s v="Kathleen Song"/>
    <x v="0"/>
    <x v="0"/>
    <x v="2"/>
    <n v="1980"/>
    <x v="0"/>
    <x v="0"/>
    <s v="Purchasing Manager"/>
    <x v="2"/>
    <n v="45"/>
    <x v="1"/>
    <x v="0"/>
    <x v="4"/>
    <x v="2"/>
  </r>
  <r>
    <s v="E224461"/>
    <x v="3"/>
    <x v="24"/>
    <n v="445"/>
    <x v="1"/>
    <x v="4"/>
    <x v="0"/>
    <d v="2014-03-12T00:00:00"/>
    <x v="0"/>
    <x v="0"/>
    <x v="0"/>
    <x v="0"/>
    <n v="45888"/>
    <x v="0"/>
    <x v="3"/>
    <x v="24"/>
    <x v="0"/>
    <x v="0"/>
    <x v="0"/>
    <s v="Kathleen Sieberg"/>
    <x v="0"/>
    <x v="0"/>
    <x v="0"/>
    <n v="1973"/>
    <x v="0"/>
    <x v="4"/>
    <s v="Senior Account Executive"/>
    <x v="1"/>
    <n v="52"/>
    <x v="0"/>
    <x v="1"/>
    <x v="4"/>
    <x v="2"/>
  </r>
  <r>
    <s v="E225055"/>
    <x v="3"/>
    <x v="24"/>
    <n v="455"/>
    <x v="5"/>
    <x v="4"/>
    <x v="0"/>
    <d v="2014-03-12T00:00:00"/>
    <x v="0"/>
    <x v="0"/>
    <x v="0"/>
    <x v="0"/>
    <n v="117208"/>
    <x v="0"/>
    <x v="3"/>
    <x v="24"/>
    <x v="2"/>
    <x v="0"/>
    <x v="1"/>
    <s v="Kathleen Sharma"/>
    <x v="1"/>
    <x v="0"/>
    <x v="2"/>
    <n v="1993"/>
    <x v="0"/>
    <x v="4"/>
    <s v="Manufacturing Production Manager"/>
    <x v="5"/>
    <n v="32"/>
    <x v="2"/>
    <x v="0"/>
    <x v="4"/>
    <x v="2"/>
  </r>
  <r>
    <s v="E225076"/>
    <x v="3"/>
    <x v="24"/>
    <n v="445"/>
    <x v="1"/>
    <x v="4"/>
    <x v="0"/>
    <d v="2014-03-12T00:00:00"/>
    <x v="0"/>
    <x v="0"/>
    <x v="0"/>
    <x v="0"/>
    <n v="68482"/>
    <x v="0"/>
    <x v="3"/>
    <x v="24"/>
    <x v="1"/>
    <x v="0"/>
    <x v="2"/>
    <s v="Kelly Seo"/>
    <x v="1"/>
    <x v="0"/>
    <x v="2"/>
    <n v="1991"/>
    <x v="0"/>
    <x v="4"/>
    <s v="Senior Account Executive"/>
    <x v="1"/>
    <n v="34"/>
    <x v="1"/>
    <x v="2"/>
    <x v="4"/>
    <x v="2"/>
  </r>
  <r>
    <s v="E225257"/>
    <x v="0"/>
    <x v="24"/>
    <n v="455"/>
    <x v="5"/>
    <x v="0"/>
    <x v="0"/>
    <d v="2014-03-12T00:00:00"/>
    <x v="0"/>
    <x v="0"/>
    <x v="0"/>
    <x v="0"/>
    <n v="87923"/>
    <x v="0"/>
    <x v="0"/>
    <x v="24"/>
    <x v="2"/>
    <x v="0"/>
    <x v="1"/>
    <s v="Kelly Sandepogu"/>
    <x v="1"/>
    <x v="0"/>
    <x v="2"/>
    <n v="1996"/>
    <x v="0"/>
    <x v="0"/>
    <s v="Manufacturing Production Manager"/>
    <x v="5"/>
    <n v="29"/>
    <x v="2"/>
    <x v="2"/>
    <x v="4"/>
    <x v="2"/>
  </r>
  <r>
    <s v="E225459"/>
    <x v="0"/>
    <x v="24"/>
    <n v="362"/>
    <x v="4"/>
    <x v="0"/>
    <x v="0"/>
    <d v="2014-03-12T00:00:00"/>
    <x v="0"/>
    <x v="0"/>
    <x v="0"/>
    <x v="0"/>
    <n v="76211"/>
    <x v="0"/>
    <x v="0"/>
    <x v="24"/>
    <x v="2"/>
    <x v="0"/>
    <x v="2"/>
    <s v="Ken Roy"/>
    <x v="0"/>
    <x v="0"/>
    <x v="3"/>
    <n v="2000"/>
    <x v="0"/>
    <x v="0"/>
    <s v="Senior Product Design Engineer"/>
    <x v="4"/>
    <n v="25"/>
    <x v="2"/>
    <x v="2"/>
    <x v="4"/>
    <x v="2"/>
  </r>
  <r>
    <s v="E225490"/>
    <x v="0"/>
    <x v="24"/>
    <n v="456"/>
    <x v="6"/>
    <x v="0"/>
    <x v="0"/>
    <d v="2014-03-12T00:00:00"/>
    <x v="0"/>
    <x v="0"/>
    <x v="0"/>
    <x v="0"/>
    <n v="75199"/>
    <x v="0"/>
    <x v="0"/>
    <x v="24"/>
    <x v="0"/>
    <x v="0"/>
    <x v="0"/>
    <s v="Ken Ren"/>
    <x v="1"/>
    <x v="0"/>
    <x v="0"/>
    <n v="1983"/>
    <x v="0"/>
    <x v="0"/>
    <s v="VP of Engineering"/>
    <x v="6"/>
    <n v="42"/>
    <x v="1"/>
    <x v="2"/>
    <x v="4"/>
    <x v="2"/>
  </r>
  <r>
    <s v="E225540"/>
    <x v="0"/>
    <x v="24"/>
    <n v="404"/>
    <x v="0"/>
    <x v="0"/>
    <x v="0"/>
    <d v="2014-03-12T00:00:00"/>
    <x v="0"/>
    <x v="0"/>
    <x v="0"/>
    <x v="0"/>
    <n v="74255"/>
    <x v="0"/>
    <x v="0"/>
    <x v="24"/>
    <x v="9"/>
    <x v="0"/>
    <x v="1"/>
    <s v="Ken Raskatov"/>
    <x v="1"/>
    <x v="0"/>
    <x v="2"/>
    <n v="1978"/>
    <x v="0"/>
    <x v="0"/>
    <s v="Senior warehouse manager"/>
    <x v="0"/>
    <n v="47"/>
    <x v="0"/>
    <x v="2"/>
    <x v="4"/>
    <x v="2"/>
  </r>
  <r>
    <s v="E225557"/>
    <x v="3"/>
    <x v="24"/>
    <n v="446"/>
    <x v="5"/>
    <x v="4"/>
    <x v="0"/>
    <d v="2014-03-12T00:00:00"/>
    <x v="0"/>
    <x v="0"/>
    <x v="0"/>
    <x v="0"/>
    <n v="83335"/>
    <x v="0"/>
    <x v="3"/>
    <x v="24"/>
    <x v="2"/>
    <x v="0"/>
    <x v="1"/>
    <s v="Kenny Rajagopal"/>
    <x v="1"/>
    <x v="1"/>
    <x v="2"/>
    <n v="1974"/>
    <x v="0"/>
    <x v="4"/>
    <s v="Strategic account executive"/>
    <x v="5"/>
    <n v="51"/>
    <x v="0"/>
    <x v="2"/>
    <x v="4"/>
    <x v="2"/>
  </r>
  <r>
    <s v="E225588"/>
    <x v="3"/>
    <x v="24"/>
    <n v="293"/>
    <x v="2"/>
    <x v="4"/>
    <x v="0"/>
    <d v="2014-03-12T00:00:00"/>
    <x v="0"/>
    <x v="0"/>
    <x v="0"/>
    <x v="0"/>
    <n v="76770"/>
    <x v="0"/>
    <x v="3"/>
    <x v="24"/>
    <x v="1"/>
    <x v="0"/>
    <x v="1"/>
    <s v="Kenny Polo"/>
    <x v="1"/>
    <x v="0"/>
    <x v="2"/>
    <n v="1978"/>
    <x v="0"/>
    <x v="4"/>
    <s v="Product Optimization Engineer Manager"/>
    <x v="2"/>
    <n v="47"/>
    <x v="0"/>
    <x v="2"/>
    <x v="4"/>
    <x v="2"/>
  </r>
  <r>
    <s v="E225776"/>
    <x v="0"/>
    <x v="24"/>
    <n v="447"/>
    <x v="7"/>
    <x v="0"/>
    <x v="0"/>
    <d v="2014-03-12T00:00:00"/>
    <x v="0"/>
    <x v="0"/>
    <x v="0"/>
    <x v="0"/>
    <n v="78551"/>
    <x v="0"/>
    <x v="0"/>
    <x v="24"/>
    <x v="0"/>
    <x v="0"/>
    <x v="0"/>
    <s v="Kenny Peter"/>
    <x v="0"/>
    <x v="1"/>
    <x v="0"/>
    <n v="1992"/>
    <x v="0"/>
    <x v="0"/>
    <s v="Sales Manager"/>
    <x v="7"/>
    <n v="33"/>
    <x v="1"/>
    <x v="2"/>
    <x v="4"/>
    <x v="2"/>
  </r>
  <r>
    <s v="E225789"/>
    <x v="0"/>
    <x v="24"/>
    <n v="445"/>
    <x v="1"/>
    <x v="0"/>
    <x v="0"/>
    <d v="2014-03-12T00:00:00"/>
    <x v="0"/>
    <x v="0"/>
    <x v="0"/>
    <x v="0"/>
    <n v="50421"/>
    <x v="0"/>
    <x v="0"/>
    <x v="24"/>
    <x v="2"/>
    <x v="0"/>
    <x v="0"/>
    <s v="Keri Patrick"/>
    <x v="0"/>
    <x v="0"/>
    <x v="2"/>
    <n v="1993"/>
    <x v="0"/>
    <x v="0"/>
    <s v="Senior Account Executive"/>
    <x v="1"/>
    <n v="32"/>
    <x v="2"/>
    <x v="2"/>
    <x v="4"/>
    <x v="2"/>
  </r>
  <r>
    <s v="E225978"/>
    <x v="0"/>
    <x v="24"/>
    <n v="443"/>
    <x v="2"/>
    <x v="0"/>
    <x v="0"/>
    <d v="2014-03-12T00:00:00"/>
    <x v="0"/>
    <x v="0"/>
    <x v="0"/>
    <x v="0"/>
    <n v="88442"/>
    <x v="0"/>
    <x v="0"/>
    <x v="24"/>
    <x v="1"/>
    <x v="0"/>
    <x v="1"/>
    <s v="Keri Ocariza"/>
    <x v="1"/>
    <x v="0"/>
    <x v="4"/>
    <n v="2004"/>
    <x v="0"/>
    <x v="0"/>
    <s v="Sales operations specialist"/>
    <x v="2"/>
    <n v="21"/>
    <x v="3"/>
    <x v="2"/>
    <x v="4"/>
    <x v="2"/>
  </r>
  <r>
    <s v="E226543"/>
    <x v="3"/>
    <x v="24"/>
    <n v="381"/>
    <x v="4"/>
    <x v="4"/>
    <x v="0"/>
    <d v="2014-03-12T00:00:00"/>
    <x v="0"/>
    <x v="0"/>
    <x v="0"/>
    <x v="0"/>
    <n v="114303"/>
    <x v="0"/>
    <x v="3"/>
    <x v="24"/>
    <x v="1"/>
    <x v="0"/>
    <x v="1"/>
    <s v="Kevin Narayan"/>
    <x v="1"/>
    <x v="0"/>
    <x v="0"/>
    <n v="2000"/>
    <x v="0"/>
    <x v="4"/>
    <s v="Marketing research specialist"/>
    <x v="4"/>
    <n v="25"/>
    <x v="2"/>
    <x v="0"/>
    <x v="4"/>
    <x v="2"/>
  </r>
  <r>
    <s v="E227179"/>
    <x v="3"/>
    <x v="24"/>
    <n v="401"/>
    <x v="3"/>
    <x v="4"/>
    <x v="0"/>
    <d v="2014-03-12T00:00:00"/>
    <x v="0"/>
    <x v="0"/>
    <x v="0"/>
    <x v="0"/>
    <n v="65003"/>
    <x v="0"/>
    <x v="3"/>
    <x v="24"/>
    <x v="6"/>
    <x v="0"/>
    <x v="1"/>
    <s v="Kevin Mooney"/>
    <x v="0"/>
    <x v="0"/>
    <x v="2"/>
    <n v="1978"/>
    <x v="4"/>
    <x v="4"/>
    <s v="Warehouse worker"/>
    <x v="3"/>
    <n v="47"/>
    <x v="0"/>
    <x v="2"/>
    <x v="4"/>
    <x v="2"/>
  </r>
  <r>
    <s v="E227786"/>
    <x v="3"/>
    <x v="24"/>
    <n v="252"/>
    <x v="4"/>
    <x v="4"/>
    <x v="0"/>
    <d v="2014-03-12T00:00:00"/>
    <x v="0"/>
    <x v="0"/>
    <x v="0"/>
    <x v="0"/>
    <n v="62967"/>
    <x v="0"/>
    <x v="3"/>
    <x v="24"/>
    <x v="2"/>
    <x v="0"/>
    <x v="1"/>
    <s v="Kevin MARINESCU"/>
    <x v="0"/>
    <x v="0"/>
    <x v="1"/>
    <n v="1992"/>
    <x v="4"/>
    <x v="4"/>
    <s v="Senior Buyer"/>
    <x v="4"/>
    <n v="33"/>
    <x v="1"/>
    <x v="2"/>
    <x v="4"/>
    <x v="2"/>
  </r>
  <r>
    <s v="E228064"/>
    <x v="1"/>
    <x v="25"/>
    <n v="452"/>
    <x v="2"/>
    <x v="2"/>
    <x v="0"/>
    <d v="2014-03-12T00:00:00"/>
    <x v="0"/>
    <x v="0"/>
    <x v="0"/>
    <x v="0"/>
    <n v="54987"/>
    <x v="0"/>
    <x v="1"/>
    <x v="25"/>
    <x v="2"/>
    <x v="0"/>
    <x v="2"/>
    <s v="Kevin Liu"/>
    <x v="0"/>
    <x v="0"/>
    <x v="2"/>
    <n v="1996"/>
    <x v="6"/>
    <x v="2"/>
    <s v="Manufacturing Technician"/>
    <x v="2"/>
    <n v="29"/>
    <x v="2"/>
    <x v="2"/>
    <x v="4"/>
    <x v="2"/>
  </r>
  <r>
    <s v="E228336"/>
    <x v="1"/>
    <x v="25"/>
    <n v="341"/>
    <x v="3"/>
    <x v="2"/>
    <x v="0"/>
    <d v="2014-03-12T00:00:00"/>
    <x v="0"/>
    <x v="0"/>
    <x v="0"/>
    <x v="0"/>
    <n v="95977"/>
    <x v="0"/>
    <x v="1"/>
    <x v="25"/>
    <x v="1"/>
    <x v="0"/>
    <x v="1"/>
    <s v="Kevin Lim"/>
    <x v="1"/>
    <x v="0"/>
    <x v="5"/>
    <n v="1997"/>
    <x v="6"/>
    <x v="2"/>
    <s v="Partner relationship manager"/>
    <x v="3"/>
    <n v="28"/>
    <x v="2"/>
    <x v="2"/>
    <x v="4"/>
    <x v="2"/>
  </r>
  <r>
    <s v="E228906"/>
    <x v="0"/>
    <x v="25"/>
    <n v="452"/>
    <x v="2"/>
    <x v="0"/>
    <x v="0"/>
    <d v="2014-03-12T00:00:00"/>
    <x v="0"/>
    <x v="0"/>
    <x v="0"/>
    <x v="0"/>
    <n v="125663"/>
    <x v="0"/>
    <x v="0"/>
    <x v="25"/>
    <x v="6"/>
    <x v="0"/>
    <x v="1"/>
    <s v="Kevin Lau"/>
    <x v="1"/>
    <x v="0"/>
    <x v="2"/>
    <n v="1997"/>
    <x v="4"/>
    <x v="0"/>
    <s v="Manufacturing Technician"/>
    <x v="2"/>
    <n v="28"/>
    <x v="2"/>
    <x v="0"/>
    <x v="4"/>
    <x v="2"/>
  </r>
  <r>
    <s v="E228925"/>
    <x v="0"/>
    <x v="25"/>
    <n v="444"/>
    <x v="0"/>
    <x v="0"/>
    <x v="0"/>
    <d v="2014-03-12T00:00:00"/>
    <x v="0"/>
    <x v="0"/>
    <x v="0"/>
    <x v="0"/>
    <n v="244909"/>
    <x v="0"/>
    <x v="0"/>
    <x v="25"/>
    <x v="2"/>
    <x v="0"/>
    <x v="1"/>
    <s v="Kevin Lam"/>
    <x v="1"/>
    <x v="0"/>
    <x v="1"/>
    <n v="1997"/>
    <x v="4"/>
    <x v="0"/>
    <s v="Account Executive"/>
    <x v="0"/>
    <n v="28"/>
    <x v="2"/>
    <x v="3"/>
    <x v="4"/>
    <x v="2"/>
  </r>
  <r>
    <s v="E229254"/>
    <x v="3"/>
    <x v="25"/>
    <n v="233"/>
    <x v="2"/>
    <x v="4"/>
    <x v="0"/>
    <d v="2014-03-12T00:00:00"/>
    <x v="0"/>
    <x v="0"/>
    <x v="0"/>
    <x v="0"/>
    <n v="127593"/>
    <x v="0"/>
    <x v="3"/>
    <x v="25"/>
    <x v="2"/>
    <x v="0"/>
    <x v="1"/>
    <s v="Khushi Kwiatkowski"/>
    <x v="1"/>
    <x v="0"/>
    <x v="2"/>
    <n v="1996"/>
    <x v="4"/>
    <x v="4"/>
    <s v="Communication lead"/>
    <x v="2"/>
    <n v="29"/>
    <x v="2"/>
    <x v="0"/>
    <x v="4"/>
    <x v="2"/>
  </r>
  <r>
    <s v="E214716"/>
    <x v="0"/>
    <x v="25"/>
    <n v="461"/>
    <x v="3"/>
    <x v="0"/>
    <x v="0"/>
    <d v="2014-03-12T00:00:00"/>
    <x v="0"/>
    <x v="0"/>
    <x v="0"/>
    <x v="0"/>
    <n v="133852"/>
    <x v="0"/>
    <x v="0"/>
    <x v="25"/>
    <x v="0"/>
    <x v="0"/>
    <x v="0"/>
    <s v="Juergen Glass"/>
    <x v="1"/>
    <x v="0"/>
    <x v="0"/>
    <n v="1997"/>
    <x v="4"/>
    <x v="0"/>
    <s v="Inside Sales Specialist"/>
    <x v="3"/>
    <n v="28"/>
    <x v="2"/>
    <x v="0"/>
    <x v="4"/>
    <x v="2"/>
  </r>
  <r>
    <s v="E230356"/>
    <x v="0"/>
    <x v="3"/>
    <n v="403"/>
    <x v="2"/>
    <x v="0"/>
    <x v="0"/>
    <d v="2014-03-12T00:00:00"/>
    <x v="0"/>
    <x v="0"/>
    <x v="0"/>
    <x v="0"/>
    <n v="255579"/>
    <x v="0"/>
    <x v="0"/>
    <x v="3"/>
    <x v="1"/>
    <x v="0"/>
    <x v="1"/>
    <s v="Kirk Kerr"/>
    <x v="1"/>
    <x v="0"/>
    <x v="1"/>
    <n v="1994"/>
    <x v="6"/>
    <x v="0"/>
    <s v="Warehouse manager"/>
    <x v="2"/>
    <n v="31"/>
    <x v="2"/>
    <x v="3"/>
    <x v="4"/>
    <x v="2"/>
  </r>
  <r>
    <s v="E223491"/>
    <x v="0"/>
    <x v="1"/>
    <n v="443"/>
    <x v="2"/>
    <x v="0"/>
    <x v="0"/>
    <d v="2014-03-12T00:00:00"/>
    <x v="0"/>
    <x v="0"/>
    <x v="0"/>
    <x v="0"/>
    <n v="135147"/>
    <x v="0"/>
    <x v="0"/>
    <x v="1"/>
    <x v="3"/>
    <x v="0"/>
    <x v="0"/>
    <s v="Kate Vashisht"/>
    <x v="1"/>
    <x v="0"/>
    <x v="3"/>
    <n v="1989"/>
    <x v="4"/>
    <x v="0"/>
    <s v="Sales operations specialist"/>
    <x v="2"/>
    <n v="36"/>
    <x v="1"/>
    <x v="0"/>
    <x v="4"/>
    <x v="2"/>
  </r>
  <r>
    <s v="E230769"/>
    <x v="0"/>
    <x v="26"/>
    <n v="444"/>
    <x v="0"/>
    <x v="0"/>
    <x v="0"/>
    <d v="2014-03-12T00:00:00"/>
    <x v="0"/>
    <x v="0"/>
    <x v="0"/>
    <x v="0"/>
    <n v="365809"/>
    <x v="0"/>
    <x v="0"/>
    <x v="26"/>
    <x v="2"/>
    <x v="0"/>
    <x v="1"/>
    <s v="Konstantinos Jovanovic"/>
    <x v="1"/>
    <x v="0"/>
    <x v="1"/>
    <n v="1982"/>
    <x v="6"/>
    <x v="0"/>
    <s v="Account Executive"/>
    <x v="0"/>
    <n v="43"/>
    <x v="1"/>
    <x v="4"/>
    <x v="4"/>
    <x v="2"/>
  </r>
  <r>
    <s v="E231772"/>
    <x v="3"/>
    <x v="27"/>
    <n v="444"/>
    <x v="0"/>
    <x v="4"/>
    <x v="0"/>
    <d v="2014-03-12T00:00:00"/>
    <x v="0"/>
    <x v="0"/>
    <x v="0"/>
    <x v="0"/>
    <n v="278834"/>
    <x v="0"/>
    <x v="3"/>
    <x v="27"/>
    <x v="1"/>
    <x v="0"/>
    <x v="1"/>
    <s v="Konstantinos Jarrar"/>
    <x v="1"/>
    <x v="0"/>
    <x v="0"/>
    <n v="1991"/>
    <x v="6"/>
    <x v="4"/>
    <s v="Account Executive"/>
    <x v="0"/>
    <n v="34"/>
    <x v="1"/>
    <x v="3"/>
    <x v="4"/>
    <x v="2"/>
  </r>
  <r>
    <s v="E232296"/>
    <x v="0"/>
    <x v="27"/>
    <n v="443"/>
    <x v="2"/>
    <x v="0"/>
    <x v="0"/>
    <d v="2014-03-12T00:00:00"/>
    <x v="0"/>
    <x v="0"/>
    <x v="0"/>
    <x v="0"/>
    <n v="65320"/>
    <x v="0"/>
    <x v="0"/>
    <x v="27"/>
    <x v="2"/>
    <x v="0"/>
    <x v="0"/>
    <s v="Kristofer Jahankhani"/>
    <x v="0"/>
    <x v="1"/>
    <x v="0"/>
    <n v="1975"/>
    <x v="6"/>
    <x v="0"/>
    <s v="Sales operations specialist"/>
    <x v="2"/>
    <n v="50"/>
    <x v="0"/>
    <x v="2"/>
    <x v="4"/>
    <x v="2"/>
  </r>
  <r>
    <s v="E232625"/>
    <x v="0"/>
    <x v="27"/>
    <n v="452"/>
    <x v="2"/>
    <x v="0"/>
    <x v="0"/>
    <d v="2014-03-12T00:00:00"/>
    <x v="0"/>
    <x v="0"/>
    <x v="0"/>
    <x v="0"/>
    <n v="268227"/>
    <x v="0"/>
    <x v="0"/>
    <x v="27"/>
    <x v="2"/>
    <x v="0"/>
    <x v="1"/>
    <s v="Kristofer Imani"/>
    <x v="1"/>
    <x v="1"/>
    <x v="2"/>
    <n v="1968"/>
    <x v="6"/>
    <x v="0"/>
    <s v="Manufacturing Technician"/>
    <x v="2"/>
    <n v="57"/>
    <x v="0"/>
    <x v="3"/>
    <x v="4"/>
    <x v="2"/>
  </r>
  <r>
    <s v="E233310"/>
    <x v="1"/>
    <x v="27"/>
    <n v="445"/>
    <x v="1"/>
    <x v="2"/>
    <x v="0"/>
    <d v="2014-03-12T00:00:00"/>
    <x v="0"/>
    <x v="0"/>
    <x v="0"/>
    <x v="0"/>
    <n v="100814"/>
    <x v="0"/>
    <x v="1"/>
    <x v="27"/>
    <x v="1"/>
    <x v="0"/>
    <x v="1"/>
    <s v="Kyle Hsu"/>
    <x v="1"/>
    <x v="0"/>
    <x v="0"/>
    <n v="1994"/>
    <x v="6"/>
    <x v="2"/>
    <s v="Senior Account Executive"/>
    <x v="1"/>
    <n v="31"/>
    <x v="2"/>
    <x v="0"/>
    <x v="4"/>
    <x v="2"/>
  </r>
  <r>
    <s v="E234104"/>
    <x v="0"/>
    <x v="27"/>
    <n v="443"/>
    <x v="2"/>
    <x v="0"/>
    <x v="0"/>
    <d v="2014-03-12T00:00:00"/>
    <x v="0"/>
    <x v="0"/>
    <x v="0"/>
    <x v="0"/>
    <n v="414092"/>
    <x v="0"/>
    <x v="0"/>
    <x v="27"/>
    <x v="2"/>
    <x v="0"/>
    <x v="1"/>
    <s v="Kyle Hagedorn"/>
    <x v="0"/>
    <x v="0"/>
    <x v="2"/>
    <n v="1991"/>
    <x v="0"/>
    <x v="0"/>
    <s v="Sales operations specialist"/>
    <x v="2"/>
    <n v="34"/>
    <x v="1"/>
    <x v="5"/>
    <x v="4"/>
    <x v="2"/>
  </r>
  <r>
    <s v="E234286"/>
    <x v="1"/>
    <x v="27"/>
    <n v="442"/>
    <x v="4"/>
    <x v="2"/>
    <x v="0"/>
    <d v="2014-03-12T00:00:00"/>
    <x v="0"/>
    <x v="0"/>
    <x v="0"/>
    <x v="0"/>
    <n v="72765"/>
    <x v="0"/>
    <x v="1"/>
    <x v="27"/>
    <x v="0"/>
    <x v="0"/>
    <x v="0"/>
    <s v="Kyle Gu"/>
    <x v="1"/>
    <x v="0"/>
    <x v="0"/>
    <n v="1975"/>
    <x v="0"/>
    <x v="2"/>
    <s v="Sales Support Specialist"/>
    <x v="4"/>
    <n v="50"/>
    <x v="0"/>
    <x v="2"/>
    <x v="4"/>
    <x v="2"/>
  </r>
  <r>
    <s v="E234491"/>
    <x v="0"/>
    <x v="27"/>
    <n v="452"/>
    <x v="2"/>
    <x v="0"/>
    <x v="0"/>
    <d v="2014-03-12T00:00:00"/>
    <x v="0"/>
    <x v="0"/>
    <x v="0"/>
    <x v="0"/>
    <n v="240294"/>
    <x v="0"/>
    <x v="0"/>
    <x v="27"/>
    <x v="1"/>
    <x v="0"/>
    <x v="2"/>
    <s v="Kyoungsoon Fung"/>
    <x v="0"/>
    <x v="0"/>
    <x v="2"/>
    <n v="1994"/>
    <x v="6"/>
    <x v="0"/>
    <s v="Manufacturing Technician"/>
    <x v="2"/>
    <n v="31"/>
    <x v="2"/>
    <x v="3"/>
    <x v="4"/>
    <x v="2"/>
  </r>
  <r>
    <s v="E234576"/>
    <x v="3"/>
    <x v="24"/>
    <n v="444"/>
    <x v="0"/>
    <x v="4"/>
    <x v="0"/>
    <d v="2014-03-12T00:00:00"/>
    <x v="0"/>
    <x v="0"/>
    <x v="0"/>
    <x v="0"/>
    <n v="341910"/>
    <x v="0"/>
    <x v="3"/>
    <x v="24"/>
    <x v="1"/>
    <x v="0"/>
    <x v="2"/>
    <s v="Kyoungsoon Fei"/>
    <x v="0"/>
    <x v="0"/>
    <x v="2"/>
    <n v="1980"/>
    <x v="6"/>
    <x v="4"/>
    <s v="Account Executive"/>
    <x v="0"/>
    <n v="45"/>
    <x v="1"/>
    <x v="4"/>
    <x v="4"/>
    <x v="2"/>
  </r>
  <r>
    <s v="E235360"/>
    <x v="0"/>
    <x v="24"/>
    <n v="447"/>
    <x v="7"/>
    <x v="0"/>
    <x v="0"/>
    <d v="2014-03-12T00:00:00"/>
    <x v="0"/>
    <x v="0"/>
    <x v="0"/>
    <x v="0"/>
    <n v="199558"/>
    <x v="0"/>
    <x v="0"/>
    <x v="24"/>
    <x v="2"/>
    <x v="0"/>
    <x v="2"/>
    <s v="Larissa Duvelloroy"/>
    <x v="0"/>
    <x v="0"/>
    <x v="2"/>
    <n v="1991"/>
    <x v="6"/>
    <x v="0"/>
    <s v="Sales Manager"/>
    <x v="7"/>
    <n v="34"/>
    <x v="1"/>
    <x v="3"/>
    <x v="4"/>
    <x v="2"/>
  </r>
  <r>
    <s v="E235701"/>
    <x v="3"/>
    <x v="23"/>
    <n v="393"/>
    <x v="0"/>
    <x v="4"/>
    <x v="0"/>
    <d v="2014-03-12T00:00:00"/>
    <x v="0"/>
    <x v="0"/>
    <x v="0"/>
    <x v="0"/>
    <n v="419629"/>
    <x v="0"/>
    <x v="3"/>
    <x v="23"/>
    <x v="1"/>
    <x v="0"/>
    <x v="2"/>
    <s v="Laura Denonville"/>
    <x v="1"/>
    <x v="0"/>
    <x v="2"/>
    <n v="1991"/>
    <x v="6"/>
    <x v="4"/>
    <s v="Senior strategy manager"/>
    <x v="0"/>
    <n v="34"/>
    <x v="1"/>
    <x v="5"/>
    <x v="4"/>
    <x v="2"/>
  </r>
  <r>
    <s v="E235736"/>
    <x v="4"/>
    <x v="22"/>
    <n v="452"/>
    <x v="2"/>
    <x v="7"/>
    <x v="0"/>
    <d v="2014-03-12T00:00:00"/>
    <x v="0"/>
    <x v="0"/>
    <x v="0"/>
    <x v="0"/>
    <n v="39226"/>
    <x v="0"/>
    <x v="4"/>
    <x v="22"/>
    <x v="2"/>
    <x v="0"/>
    <x v="0"/>
    <s v="Laura Demehri"/>
    <x v="0"/>
    <x v="0"/>
    <x v="0"/>
    <n v="1975"/>
    <x v="6"/>
    <x v="7"/>
    <s v="Manufacturing Technician"/>
    <x v="2"/>
    <n v="50"/>
    <x v="0"/>
    <x v="1"/>
    <x v="4"/>
    <x v="2"/>
  </r>
  <r>
    <s v="E235804"/>
    <x v="3"/>
    <x v="24"/>
    <n v="443"/>
    <x v="2"/>
    <x v="4"/>
    <x v="0"/>
    <d v="2014-03-12T00:00:00"/>
    <x v="0"/>
    <x v="0"/>
    <x v="0"/>
    <x v="0"/>
    <n v="452883"/>
    <x v="0"/>
    <x v="3"/>
    <x v="24"/>
    <x v="2"/>
    <x v="0"/>
    <x v="0"/>
    <s v="Laura Darian"/>
    <x v="1"/>
    <x v="0"/>
    <x v="2"/>
    <n v="1968"/>
    <x v="6"/>
    <x v="4"/>
    <s v="Sales operations specialist"/>
    <x v="2"/>
    <n v="57"/>
    <x v="0"/>
    <x v="5"/>
    <x v="4"/>
    <x v="2"/>
  </r>
  <r>
    <s v="E235856"/>
    <x v="3"/>
    <x v="23"/>
    <n v="411"/>
    <x v="3"/>
    <x v="4"/>
    <x v="0"/>
    <d v="2014-03-12T00:00:00"/>
    <x v="0"/>
    <x v="0"/>
    <x v="0"/>
    <x v="0"/>
    <n v="94849"/>
    <x v="0"/>
    <x v="3"/>
    <x v="23"/>
    <x v="7"/>
    <x v="0"/>
    <x v="0"/>
    <s v="Lauren Coniglio"/>
    <x v="0"/>
    <x v="0"/>
    <x v="2"/>
    <n v="1988"/>
    <x v="6"/>
    <x v="4"/>
    <s v="Material Handler"/>
    <x v="3"/>
    <n v="37"/>
    <x v="1"/>
    <x v="2"/>
    <x v="4"/>
    <x v="2"/>
  </r>
  <r>
    <s v="M236190"/>
    <x v="8"/>
    <x v="22"/>
    <n v="423"/>
    <x v="0"/>
    <x v="16"/>
    <x v="0"/>
    <d v="2014-03-12T00:00:00"/>
    <x v="0"/>
    <x v="0"/>
    <x v="0"/>
    <x v="0"/>
    <n v="50520"/>
    <x v="0"/>
    <x v="8"/>
    <x v="22"/>
    <x v="2"/>
    <x v="0"/>
    <x v="1"/>
    <s v="Laurens Chao"/>
    <x v="1"/>
    <x v="0"/>
    <x v="2"/>
    <n v="1982"/>
    <x v="6"/>
    <x v="16"/>
    <s v="Learning Director"/>
    <x v="2"/>
    <n v="43"/>
    <x v="1"/>
    <x v="2"/>
    <x v="4"/>
    <x v="2"/>
  </r>
  <r>
    <s v="M236816"/>
    <x v="0"/>
    <x v="23"/>
    <n v="447"/>
    <x v="7"/>
    <x v="0"/>
    <x v="0"/>
    <d v="2014-03-12T00:00:00"/>
    <x v="0"/>
    <x v="0"/>
    <x v="0"/>
    <x v="0"/>
    <n v="531499"/>
    <x v="0"/>
    <x v="0"/>
    <x v="23"/>
    <x v="0"/>
    <x v="0"/>
    <x v="0"/>
    <s v="Laurent Cameron"/>
    <x v="0"/>
    <x v="0"/>
    <x v="0"/>
    <n v="1975"/>
    <x v="6"/>
    <x v="0"/>
    <s v="Sales Manager"/>
    <x v="7"/>
    <n v="50"/>
    <x v="0"/>
    <x v="5"/>
    <x v="4"/>
    <x v="2"/>
  </r>
  <r>
    <s v="E237201"/>
    <x v="3"/>
    <x v="22"/>
    <n v="444"/>
    <x v="0"/>
    <x v="4"/>
    <x v="0"/>
    <d v="2014-03-12T00:00:00"/>
    <x v="0"/>
    <x v="0"/>
    <x v="0"/>
    <x v="0"/>
    <n v="919953"/>
    <x v="0"/>
    <x v="3"/>
    <x v="22"/>
    <x v="2"/>
    <x v="0"/>
    <x v="1"/>
    <s v="Laurent Bunch"/>
    <x v="1"/>
    <x v="0"/>
    <x v="2"/>
    <n v="1980"/>
    <x v="6"/>
    <x v="4"/>
    <s v="Account Executive"/>
    <x v="0"/>
    <n v="45"/>
    <x v="1"/>
    <x v="5"/>
    <x v="4"/>
    <x v="2"/>
  </r>
  <r>
    <s v="E237337"/>
    <x v="1"/>
    <x v="24"/>
    <n v="454"/>
    <x v="1"/>
    <x v="2"/>
    <x v="0"/>
    <d v="2014-03-12T00:00:00"/>
    <x v="0"/>
    <x v="0"/>
    <x v="0"/>
    <x v="0"/>
    <n v="100601"/>
    <x v="0"/>
    <x v="1"/>
    <x v="24"/>
    <x v="0"/>
    <x v="0"/>
    <x v="0"/>
    <s v="Leah Bremer"/>
    <x v="1"/>
    <x v="0"/>
    <x v="0"/>
    <n v="1991"/>
    <x v="6"/>
    <x v="2"/>
    <s v="Manufacturing Process Engineer"/>
    <x v="1"/>
    <n v="34"/>
    <x v="1"/>
    <x v="0"/>
    <x v="4"/>
    <x v="2"/>
  </r>
  <r>
    <s v="E237469"/>
    <x v="0"/>
    <x v="23"/>
    <n v="452"/>
    <x v="2"/>
    <x v="0"/>
    <x v="0"/>
    <d v="2014-03-12T00:00:00"/>
    <x v="0"/>
    <x v="0"/>
    <x v="0"/>
    <x v="0"/>
    <n v="415161"/>
    <x v="0"/>
    <x v="0"/>
    <x v="23"/>
    <x v="6"/>
    <x v="0"/>
    <x v="1"/>
    <s v="Leah Bigonnet"/>
    <x v="1"/>
    <x v="1"/>
    <x v="2"/>
    <n v="1975"/>
    <x v="6"/>
    <x v="0"/>
    <s v="Manufacturing Technician"/>
    <x v="2"/>
    <n v="50"/>
    <x v="0"/>
    <x v="5"/>
    <x v="4"/>
    <x v="2"/>
  </r>
  <r>
    <s v="E237824"/>
    <x v="4"/>
    <x v="24"/>
    <n v="252"/>
    <x v="4"/>
    <x v="7"/>
    <x v="0"/>
    <d v="2014-03-12T00:00:00"/>
    <x v="0"/>
    <x v="0"/>
    <x v="0"/>
    <x v="0"/>
    <n v="59502"/>
    <x v="0"/>
    <x v="4"/>
    <x v="24"/>
    <x v="0"/>
    <x v="0"/>
    <x v="0"/>
    <s v="Linda Aubert"/>
    <x v="0"/>
    <x v="0"/>
    <x v="0"/>
    <n v="1989"/>
    <x v="7"/>
    <x v="7"/>
    <s v="Senior Buyer"/>
    <x v="4"/>
    <n v="36"/>
    <x v="1"/>
    <x v="2"/>
    <x v="4"/>
    <x v="2"/>
  </r>
  <r>
    <s v="E238253"/>
    <x v="0"/>
    <x v="22"/>
    <n v="252"/>
    <x v="4"/>
    <x v="0"/>
    <x v="0"/>
    <d v="2014-03-12T00:00:00"/>
    <x v="0"/>
    <x v="0"/>
    <x v="0"/>
    <x v="0"/>
    <n v="270653"/>
    <x v="0"/>
    <x v="0"/>
    <x v="22"/>
    <x v="5"/>
    <x v="0"/>
    <x v="2"/>
    <s v="Lisa Addanki"/>
    <x v="1"/>
    <x v="1"/>
    <x v="4"/>
    <n v="1977"/>
    <x v="5"/>
    <x v="0"/>
    <s v="Senior Buyer"/>
    <x v="4"/>
    <n v="48"/>
    <x v="0"/>
    <x v="3"/>
    <x v="4"/>
    <x v="2"/>
  </r>
  <r>
    <s v="E019621"/>
    <x v="3"/>
    <x v="22"/>
    <n v="452"/>
    <x v="2"/>
    <x v="4"/>
    <x v="0"/>
    <d v="2014-01-03T00:00:00"/>
    <x v="0"/>
    <x v="0"/>
    <x v="0"/>
    <x v="0"/>
    <n v="98228"/>
    <x v="0"/>
    <x v="3"/>
    <x v="22"/>
    <x v="7"/>
    <x v="0"/>
    <x v="2"/>
    <s v="Alireza Bunch"/>
    <x v="1"/>
    <x v="0"/>
    <x v="4"/>
    <n v="1997"/>
    <x v="4"/>
    <x v="4"/>
    <s v="Manufacturing Technician"/>
    <x v="2"/>
    <n v="28"/>
    <x v="2"/>
    <x v="2"/>
    <x v="4"/>
    <x v="2"/>
  </r>
  <r>
    <s v="E019691"/>
    <x v="0"/>
    <x v="22"/>
    <n v="442"/>
    <x v="4"/>
    <x v="0"/>
    <x v="0"/>
    <d v="2014-01-03T00:00:00"/>
    <x v="0"/>
    <x v="0"/>
    <x v="0"/>
    <x v="0"/>
    <n v="221361"/>
    <x v="0"/>
    <x v="0"/>
    <x v="22"/>
    <x v="10"/>
    <x v="0"/>
    <x v="2"/>
    <s v="Alireza Bremerich"/>
    <x v="0"/>
    <x v="0"/>
    <x v="2"/>
    <n v="1986"/>
    <x v="4"/>
    <x v="0"/>
    <s v="Sales Support Specialist"/>
    <x v="4"/>
    <n v="39"/>
    <x v="1"/>
    <x v="3"/>
    <x v="4"/>
    <x v="2"/>
  </r>
  <r>
    <s v="M019974"/>
    <x v="2"/>
    <x v="24"/>
    <n v="383"/>
    <x v="2"/>
    <x v="6"/>
    <x v="0"/>
    <d v="2014-01-03T00:00:00"/>
    <x v="0"/>
    <x v="0"/>
    <x v="0"/>
    <x v="0"/>
    <n v="47247"/>
    <x v="0"/>
    <x v="2"/>
    <x v="24"/>
    <x v="7"/>
    <x v="0"/>
    <x v="2"/>
    <s v="Amanda Bigonnet"/>
    <x v="0"/>
    <x v="0"/>
    <x v="4"/>
    <n v="1978"/>
    <x v="4"/>
    <x v="6"/>
    <s v="Senior marketing research manager"/>
    <x v="0"/>
    <n v="47"/>
    <x v="0"/>
    <x v="1"/>
    <x v="4"/>
    <x v="2"/>
  </r>
  <r>
    <s v="E020098"/>
    <x v="4"/>
    <x v="23"/>
    <n v="291"/>
    <x v="3"/>
    <x v="7"/>
    <x v="0"/>
    <d v="2014-01-03T00:00:00"/>
    <x v="0"/>
    <x v="0"/>
    <x v="0"/>
    <x v="0"/>
    <n v="45070"/>
    <x v="0"/>
    <x v="4"/>
    <x v="23"/>
    <x v="2"/>
    <x v="0"/>
    <x v="2"/>
    <s v="Amanda Becerra"/>
    <x v="1"/>
    <x v="0"/>
    <x v="2"/>
    <n v="1978"/>
    <x v="4"/>
    <x v="7"/>
    <s v="Product Optimization Engineer"/>
    <x v="3"/>
    <n v="47"/>
    <x v="0"/>
    <x v="1"/>
    <x v="4"/>
    <x v="2"/>
  </r>
  <r>
    <s v="E020895"/>
    <x v="3"/>
    <x v="23"/>
    <n v="411"/>
    <x v="3"/>
    <x v="4"/>
    <x v="0"/>
    <d v="2014-01-03T00:00:00"/>
    <x v="0"/>
    <x v="0"/>
    <x v="0"/>
    <x v="0"/>
    <n v="111620"/>
    <x v="0"/>
    <x v="3"/>
    <x v="23"/>
    <x v="1"/>
    <x v="0"/>
    <x v="2"/>
    <s v="Amir Alpizar"/>
    <x v="0"/>
    <x v="1"/>
    <x v="1"/>
    <n v="1978"/>
    <x v="0"/>
    <x v="4"/>
    <s v="Material Handler"/>
    <x v="3"/>
    <n v="47"/>
    <x v="0"/>
    <x v="0"/>
    <x v="4"/>
    <x v="2"/>
  </r>
  <r>
    <s v="E020953"/>
    <x v="3"/>
    <x v="22"/>
    <n v="442"/>
    <x v="4"/>
    <x v="4"/>
    <x v="0"/>
    <d v="2014-01-03T00:00:00"/>
    <x v="0"/>
    <x v="0"/>
    <x v="0"/>
    <x v="0"/>
    <n v="53090"/>
    <x v="0"/>
    <x v="3"/>
    <x v="22"/>
    <x v="0"/>
    <x v="0"/>
    <x v="0"/>
    <s v="Amrit Addanki"/>
    <x v="1"/>
    <x v="0"/>
    <x v="0"/>
    <n v="1979"/>
    <x v="0"/>
    <x v="4"/>
    <s v="Sales Support Specialist"/>
    <x v="4"/>
    <n v="46"/>
    <x v="0"/>
    <x v="2"/>
    <x v="4"/>
    <x v="2"/>
  </r>
  <r>
    <s v="E021020"/>
    <x v="0"/>
    <x v="23"/>
    <n v="452"/>
    <x v="2"/>
    <x v="0"/>
    <x v="0"/>
    <d v="2014-01-03T00:00:00"/>
    <x v="0"/>
    <x v="0"/>
    <x v="0"/>
    <x v="0"/>
    <n v="103841"/>
    <x v="0"/>
    <x v="0"/>
    <x v="23"/>
    <x v="2"/>
    <x v="0"/>
    <x v="2"/>
    <s v="Amrit Zhou"/>
    <x v="0"/>
    <x v="1"/>
    <x v="2"/>
    <n v="1964"/>
    <x v="0"/>
    <x v="0"/>
    <s v="Manufacturing Technician"/>
    <x v="2"/>
    <n v="61"/>
    <x v="0"/>
    <x v="0"/>
    <x v="4"/>
    <x v="2"/>
  </r>
  <r>
    <s v="E021392"/>
    <x v="0"/>
    <x v="23"/>
    <n v="452"/>
    <x v="2"/>
    <x v="1"/>
    <x v="0"/>
    <d v="2014-01-03T00:00:00"/>
    <x v="0"/>
    <x v="0"/>
    <x v="0"/>
    <x v="0"/>
    <n v="29313"/>
    <x v="0"/>
    <x v="0"/>
    <x v="23"/>
    <x v="1"/>
    <x v="0"/>
    <x v="1"/>
    <s v="Amrit Zhao"/>
    <x v="0"/>
    <x v="0"/>
    <x v="0"/>
    <n v="1971"/>
    <x v="0"/>
    <x v="1"/>
    <s v="Manufacturing Technician"/>
    <x v="2"/>
    <n v="54"/>
    <x v="0"/>
    <x v="1"/>
    <x v="4"/>
    <x v="2"/>
  </r>
  <r>
    <s v="E021407"/>
    <x v="2"/>
    <x v="24"/>
    <n v="402"/>
    <x v="4"/>
    <x v="5"/>
    <x v="0"/>
    <d v="2014-01-03T00:00:00"/>
    <x v="0"/>
    <x v="0"/>
    <x v="0"/>
    <x v="0"/>
    <n v="41122"/>
    <x v="0"/>
    <x v="2"/>
    <x v="24"/>
    <x v="3"/>
    <x v="0"/>
    <x v="2"/>
    <s v="Andong Zhan"/>
    <x v="1"/>
    <x v="0"/>
    <x v="2"/>
    <n v="1962"/>
    <x v="0"/>
    <x v="5"/>
    <s v="Warehouse supervisor"/>
    <x v="4"/>
    <n v="63"/>
    <x v="0"/>
    <x v="1"/>
    <x v="4"/>
    <x v="2"/>
  </r>
  <r>
    <s v="E021799"/>
    <x v="3"/>
    <x v="24"/>
    <n v="453"/>
    <x v="0"/>
    <x v="4"/>
    <x v="0"/>
    <d v="2014-03-27T00:00:00"/>
    <x v="0"/>
    <x v="0"/>
    <x v="0"/>
    <x v="0"/>
    <n v="74626"/>
    <x v="0"/>
    <x v="3"/>
    <x v="24"/>
    <x v="0"/>
    <x v="0"/>
    <x v="0"/>
    <s v="Andong Yu"/>
    <x v="1"/>
    <x v="0"/>
    <x v="0"/>
    <n v="1964"/>
    <x v="0"/>
    <x v="4"/>
    <s v="Manufacturing Engineer"/>
    <x v="0"/>
    <n v="61"/>
    <x v="0"/>
    <x v="2"/>
    <x v="4"/>
    <x v="2"/>
  </r>
  <r>
    <s v="E021981"/>
    <x v="3"/>
    <x v="22"/>
    <n v="312"/>
    <x v="4"/>
    <x v="4"/>
    <x v="0"/>
    <d v="2014-03-27T00:00:00"/>
    <x v="0"/>
    <x v="0"/>
    <x v="0"/>
    <x v="0"/>
    <n v="76448"/>
    <x v="0"/>
    <x v="3"/>
    <x v="22"/>
    <x v="1"/>
    <x v="0"/>
    <x v="1"/>
    <s v="Andong Yew"/>
    <x v="1"/>
    <x v="0"/>
    <x v="0"/>
    <n v="1962"/>
    <x v="0"/>
    <x v="4"/>
    <s v="Corporate lawyer"/>
    <x v="4"/>
    <n v="63"/>
    <x v="0"/>
    <x v="2"/>
    <x v="4"/>
    <x v="2"/>
  </r>
  <r>
    <s v="E023000"/>
    <x v="3"/>
    <x v="22"/>
    <n v="445"/>
    <x v="1"/>
    <x v="4"/>
    <x v="0"/>
    <d v="2014-03-27T00:00:00"/>
    <x v="0"/>
    <x v="0"/>
    <x v="0"/>
    <x v="0"/>
    <n v="93810"/>
    <x v="0"/>
    <x v="3"/>
    <x v="22"/>
    <x v="1"/>
    <x v="0"/>
    <x v="2"/>
    <s v="Andre Xu"/>
    <x v="1"/>
    <x v="0"/>
    <x v="2"/>
    <n v="1997"/>
    <x v="0"/>
    <x v="4"/>
    <s v="Senior Account Executive"/>
    <x v="1"/>
    <n v="28"/>
    <x v="2"/>
    <x v="2"/>
    <x v="4"/>
    <x v="2"/>
  </r>
  <r>
    <s v="E023067"/>
    <x v="3"/>
    <x v="22"/>
    <n v="252"/>
    <x v="4"/>
    <x v="4"/>
    <x v="0"/>
    <d v="2014-03-27T00:00:00"/>
    <x v="0"/>
    <x v="0"/>
    <x v="0"/>
    <x v="0"/>
    <n v="90896"/>
    <x v="0"/>
    <x v="3"/>
    <x v="22"/>
    <x v="4"/>
    <x v="0"/>
    <x v="1"/>
    <s v="Andre Wu"/>
    <x v="1"/>
    <x v="0"/>
    <x v="2"/>
    <n v="1993"/>
    <x v="0"/>
    <x v="4"/>
    <s v="Senior Buyer"/>
    <x v="4"/>
    <n v="32"/>
    <x v="2"/>
    <x v="2"/>
    <x v="4"/>
    <x v="2"/>
  </r>
  <r>
    <s v="E023753"/>
    <x v="0"/>
    <x v="0"/>
    <n v="293"/>
    <x v="2"/>
    <x v="1"/>
    <x v="0"/>
    <d v="2014-03-27T00:00:00"/>
    <x v="0"/>
    <x v="0"/>
    <x v="0"/>
    <x v="0"/>
    <n v="48658"/>
    <x v="0"/>
    <x v="0"/>
    <x v="0"/>
    <x v="0"/>
    <x v="0"/>
    <x v="0"/>
    <s v="Andre Westmoreland"/>
    <x v="0"/>
    <x v="1"/>
    <x v="4"/>
    <n v="1973"/>
    <x v="4"/>
    <x v="1"/>
    <s v="Product Optimization Engineer Manager"/>
    <x v="2"/>
    <n v="52"/>
    <x v="0"/>
    <x v="1"/>
    <x v="4"/>
    <x v="2"/>
  </r>
  <r>
    <s v="E024367"/>
    <x v="3"/>
    <x v="0"/>
    <n v="445"/>
    <x v="1"/>
    <x v="4"/>
    <x v="0"/>
    <d v="2014-03-27T00:00:00"/>
    <x v="0"/>
    <x v="0"/>
    <x v="0"/>
    <x v="0"/>
    <n v="33438"/>
    <x v="0"/>
    <x v="3"/>
    <x v="0"/>
    <x v="2"/>
    <x v="0"/>
    <x v="2"/>
    <s v="Andrea Wakefield"/>
    <x v="1"/>
    <x v="0"/>
    <x v="2"/>
    <n v="1999"/>
    <x v="2"/>
    <x v="4"/>
    <s v="Senior Account Executive"/>
    <x v="1"/>
    <n v="26"/>
    <x v="2"/>
    <x v="1"/>
    <x v="4"/>
    <x v="2"/>
  </r>
  <r>
    <s v="E024764"/>
    <x v="1"/>
    <x v="0"/>
    <n v="450"/>
    <x v="3"/>
    <x v="2"/>
    <x v="0"/>
    <d v="2014-03-27T00:00:00"/>
    <x v="0"/>
    <x v="0"/>
    <x v="0"/>
    <x v="0"/>
    <n v="87061"/>
    <x v="0"/>
    <x v="1"/>
    <x v="0"/>
    <x v="2"/>
    <x v="0"/>
    <x v="1"/>
    <s v="Andreas Venditti"/>
    <x v="1"/>
    <x v="0"/>
    <x v="2"/>
    <n v="1970"/>
    <x v="2"/>
    <x v="2"/>
    <s v="Assembler"/>
    <x v="3"/>
    <n v="55"/>
    <x v="0"/>
    <x v="2"/>
    <x v="4"/>
    <x v="2"/>
  </r>
  <r>
    <s v="E024878"/>
    <x v="3"/>
    <x v="0"/>
    <n v="445"/>
    <x v="1"/>
    <x v="4"/>
    <x v="0"/>
    <d v="2014-03-27T00:00:00"/>
    <x v="0"/>
    <x v="0"/>
    <x v="0"/>
    <x v="0"/>
    <n v="109070"/>
    <x v="0"/>
    <x v="3"/>
    <x v="0"/>
    <x v="0"/>
    <x v="0"/>
    <x v="0"/>
    <s v="Andreas Udovicic"/>
    <x v="1"/>
    <x v="0"/>
    <x v="0"/>
    <n v="1989"/>
    <x v="2"/>
    <x v="4"/>
    <s v="Senior Account Executive"/>
    <x v="1"/>
    <n v="36"/>
    <x v="1"/>
    <x v="0"/>
    <x v="4"/>
    <x v="2"/>
  </r>
  <r>
    <s v="E024956"/>
    <x v="2"/>
    <x v="0"/>
    <n v="443"/>
    <x v="2"/>
    <x v="9"/>
    <x v="0"/>
    <d v="2014-03-27T00:00:00"/>
    <x v="0"/>
    <x v="0"/>
    <x v="0"/>
    <x v="0"/>
    <n v="89207"/>
    <x v="0"/>
    <x v="2"/>
    <x v="0"/>
    <x v="2"/>
    <x v="0"/>
    <x v="1"/>
    <s v="Andreas Trentim"/>
    <x v="1"/>
    <x v="0"/>
    <x v="3"/>
    <n v="1980"/>
    <x v="2"/>
    <x v="9"/>
    <s v="Sales operations specialist"/>
    <x v="2"/>
    <n v="45"/>
    <x v="1"/>
    <x v="2"/>
    <x v="4"/>
    <x v="2"/>
  </r>
  <r>
    <s v="E024971"/>
    <x v="3"/>
    <x v="0"/>
    <n v="455"/>
    <x v="5"/>
    <x v="4"/>
    <x v="0"/>
    <d v="2014-03-27T00:00:00"/>
    <x v="0"/>
    <x v="0"/>
    <x v="0"/>
    <x v="0"/>
    <n v="87639"/>
    <x v="0"/>
    <x v="3"/>
    <x v="0"/>
    <x v="3"/>
    <x v="0"/>
    <x v="0"/>
    <s v="Andreas Tiwari"/>
    <x v="1"/>
    <x v="0"/>
    <x v="2"/>
    <n v="1984"/>
    <x v="2"/>
    <x v="4"/>
    <s v="Manufacturing Production Manager"/>
    <x v="5"/>
    <n v="41"/>
    <x v="1"/>
    <x v="2"/>
    <x v="4"/>
    <x v="2"/>
  </r>
  <r>
    <s v="E024981"/>
    <x v="3"/>
    <x v="0"/>
    <n v="452"/>
    <x v="2"/>
    <x v="4"/>
    <x v="0"/>
    <d v="2014-03-27T00:00:00"/>
    <x v="0"/>
    <x v="0"/>
    <x v="0"/>
    <x v="0"/>
    <n v="72763"/>
    <x v="0"/>
    <x v="3"/>
    <x v="0"/>
    <x v="2"/>
    <x v="0"/>
    <x v="1"/>
    <s v="Andreas Teng"/>
    <x v="1"/>
    <x v="1"/>
    <x v="2"/>
    <n v="1992"/>
    <x v="2"/>
    <x v="4"/>
    <s v="Manufacturing Technician"/>
    <x v="2"/>
    <n v="33"/>
    <x v="1"/>
    <x v="2"/>
    <x v="4"/>
    <x v="2"/>
  </r>
  <r>
    <s v="E025357"/>
    <x v="0"/>
    <x v="0"/>
    <n v="445"/>
    <x v="1"/>
    <x v="1"/>
    <x v="0"/>
    <d v="2014-03-27T00:00:00"/>
    <x v="0"/>
    <x v="0"/>
    <x v="0"/>
    <x v="0"/>
    <n v="45224"/>
    <x v="0"/>
    <x v="0"/>
    <x v="0"/>
    <x v="0"/>
    <x v="0"/>
    <x v="0"/>
    <s v="Andrew Sun"/>
    <x v="1"/>
    <x v="1"/>
    <x v="2"/>
    <n v="1998"/>
    <x v="6"/>
    <x v="1"/>
    <s v="Senior Account Executive"/>
    <x v="1"/>
    <n v="27"/>
    <x v="2"/>
    <x v="1"/>
    <x v="4"/>
    <x v="2"/>
  </r>
  <r>
    <s v="E025447"/>
    <x v="0"/>
    <x v="0"/>
    <n v="442"/>
    <x v="4"/>
    <x v="0"/>
    <x v="0"/>
    <d v="2014-03-27T00:00:00"/>
    <x v="0"/>
    <x v="0"/>
    <x v="0"/>
    <x v="0"/>
    <n v="124443"/>
    <x v="0"/>
    <x v="0"/>
    <x v="0"/>
    <x v="5"/>
    <x v="0"/>
    <x v="0"/>
    <s v="Andrew Stergios"/>
    <x v="1"/>
    <x v="0"/>
    <x v="2"/>
    <n v="1988"/>
    <x v="6"/>
    <x v="0"/>
    <s v="Sales Support Specialist"/>
    <x v="4"/>
    <n v="37"/>
    <x v="1"/>
    <x v="0"/>
    <x v="4"/>
    <x v="2"/>
  </r>
  <r>
    <s v="E025684"/>
    <x v="8"/>
    <x v="0"/>
    <n v="454"/>
    <x v="1"/>
    <x v="15"/>
    <x v="0"/>
    <d v="2014-03-27T00:00:00"/>
    <x v="0"/>
    <x v="0"/>
    <x v="0"/>
    <x v="0"/>
    <n v="53903"/>
    <x v="0"/>
    <x v="8"/>
    <x v="0"/>
    <x v="0"/>
    <x v="0"/>
    <x v="0"/>
    <s v="Andrew Spehalski"/>
    <x v="0"/>
    <x v="0"/>
    <x v="0"/>
    <n v="1971"/>
    <x v="6"/>
    <x v="15"/>
    <s v="Manufacturing Process Engineer"/>
    <x v="1"/>
    <n v="54"/>
    <x v="0"/>
    <x v="2"/>
    <x v="4"/>
    <x v="2"/>
  </r>
  <r>
    <s v="E025802"/>
    <x v="3"/>
    <x v="0"/>
    <n v="452"/>
    <x v="2"/>
    <x v="4"/>
    <x v="0"/>
    <d v="2014-03-27T00:00:00"/>
    <x v="0"/>
    <x v="0"/>
    <x v="0"/>
    <x v="0"/>
    <n v="46931"/>
    <x v="0"/>
    <x v="3"/>
    <x v="0"/>
    <x v="1"/>
    <x v="0"/>
    <x v="1"/>
    <s v="Andy Smith"/>
    <x v="1"/>
    <x v="0"/>
    <x v="0"/>
    <n v="1999"/>
    <x v="6"/>
    <x v="4"/>
    <s v="Manufacturing Technician"/>
    <x v="2"/>
    <n v="26"/>
    <x v="2"/>
    <x v="1"/>
    <x v="4"/>
    <x v="2"/>
  </r>
  <r>
    <s v="E025941"/>
    <x v="0"/>
    <x v="0"/>
    <n v="452"/>
    <x v="2"/>
    <x v="0"/>
    <x v="0"/>
    <d v="2014-03-27T00:00:00"/>
    <x v="0"/>
    <x v="0"/>
    <x v="0"/>
    <x v="0"/>
    <n v="128209"/>
    <x v="0"/>
    <x v="0"/>
    <x v="0"/>
    <x v="2"/>
    <x v="0"/>
    <x v="1"/>
    <s v="Andy Shi"/>
    <x v="1"/>
    <x v="0"/>
    <x v="2"/>
    <n v="1998"/>
    <x v="6"/>
    <x v="0"/>
    <s v="Manufacturing Technician"/>
    <x v="2"/>
    <n v="27"/>
    <x v="2"/>
    <x v="0"/>
    <x v="4"/>
    <x v="2"/>
  </r>
  <r>
    <s v="E026335"/>
    <x v="3"/>
    <x v="0"/>
    <n v="402"/>
    <x v="4"/>
    <x v="4"/>
    <x v="0"/>
    <d v="2014-03-27T00:00:00"/>
    <x v="0"/>
    <x v="0"/>
    <x v="0"/>
    <x v="0"/>
    <n v="81546"/>
    <x v="0"/>
    <x v="3"/>
    <x v="0"/>
    <x v="3"/>
    <x v="0"/>
    <x v="2"/>
    <s v="Andy Segal"/>
    <x v="1"/>
    <x v="0"/>
    <x v="2"/>
    <n v="1974"/>
    <x v="2"/>
    <x v="4"/>
    <s v="Warehouse supervisor"/>
    <x v="4"/>
    <n v="51"/>
    <x v="0"/>
    <x v="2"/>
    <x v="4"/>
    <x v="2"/>
  </r>
  <r>
    <s v="E026664"/>
    <x v="3"/>
    <x v="0"/>
    <n v="232"/>
    <x v="2"/>
    <x v="4"/>
    <x v="0"/>
    <d v="2014-03-27T00:00:00"/>
    <x v="0"/>
    <x v="0"/>
    <x v="0"/>
    <x v="0"/>
    <n v="119247"/>
    <x v="0"/>
    <x v="3"/>
    <x v="0"/>
    <x v="0"/>
    <x v="0"/>
    <x v="0"/>
    <s v="Andy Schilling"/>
    <x v="1"/>
    <x v="0"/>
    <x v="0"/>
    <n v="1970"/>
    <x v="2"/>
    <x v="4"/>
    <s v="Senior communication specialist"/>
    <x v="2"/>
    <n v="55"/>
    <x v="0"/>
    <x v="0"/>
    <x v="4"/>
    <x v="2"/>
  </r>
  <r>
    <s v="E026901"/>
    <x v="0"/>
    <x v="0"/>
    <n v="444"/>
    <x v="0"/>
    <x v="0"/>
    <x v="0"/>
    <d v="2014-03-27T00:00:00"/>
    <x v="0"/>
    <x v="0"/>
    <x v="0"/>
    <x v="0"/>
    <n v="84961"/>
    <x v="0"/>
    <x v="0"/>
    <x v="0"/>
    <x v="0"/>
    <x v="0"/>
    <x v="0"/>
    <s v="Andy S"/>
    <x v="1"/>
    <x v="1"/>
    <x v="5"/>
    <n v="1973"/>
    <x v="2"/>
    <x v="0"/>
    <s v="Account Executive"/>
    <x v="0"/>
    <n v="52"/>
    <x v="0"/>
    <x v="2"/>
    <x v="4"/>
    <x v="2"/>
  </r>
  <r>
    <s v="E028929"/>
    <x v="3"/>
    <x v="0"/>
    <n v="452"/>
    <x v="2"/>
    <x v="4"/>
    <x v="0"/>
    <d v="2014-03-27T00:00:00"/>
    <x v="0"/>
    <x v="0"/>
    <x v="0"/>
    <x v="0"/>
    <n v="104092"/>
    <x v="0"/>
    <x v="3"/>
    <x v="0"/>
    <x v="10"/>
    <x v="0"/>
    <x v="1"/>
    <s v="Angie Petrie"/>
    <x v="1"/>
    <x v="1"/>
    <x v="2"/>
    <n v="1974"/>
    <x v="2"/>
    <x v="4"/>
    <s v="Manufacturing Technician"/>
    <x v="2"/>
    <n v="51"/>
    <x v="0"/>
    <x v="0"/>
    <x v="4"/>
    <x v="2"/>
  </r>
  <r>
    <s v="E029229"/>
    <x v="8"/>
    <x v="0"/>
    <n v="454"/>
    <x v="1"/>
    <x v="15"/>
    <x v="0"/>
    <d v="2014-03-27T00:00:00"/>
    <x v="0"/>
    <x v="0"/>
    <x v="0"/>
    <x v="0"/>
    <n v="43201"/>
    <x v="0"/>
    <x v="8"/>
    <x v="0"/>
    <x v="4"/>
    <x v="0"/>
    <x v="1"/>
    <s v="Angie Penner"/>
    <x v="0"/>
    <x v="0"/>
    <x v="2"/>
    <n v="1978"/>
    <x v="2"/>
    <x v="15"/>
    <s v="Manufacturing Process Engineer"/>
    <x v="1"/>
    <n v="47"/>
    <x v="0"/>
    <x v="1"/>
    <x v="4"/>
    <x v="2"/>
  </r>
  <r>
    <s v="E029232"/>
    <x v="0"/>
    <x v="0"/>
    <n v="452"/>
    <x v="2"/>
    <x v="0"/>
    <x v="0"/>
    <d v="2014-03-27T00:00:00"/>
    <x v="0"/>
    <x v="0"/>
    <x v="0"/>
    <x v="0"/>
    <n v="75869"/>
    <x v="0"/>
    <x v="0"/>
    <x v="0"/>
    <x v="1"/>
    <x v="0"/>
    <x v="2"/>
    <s v="Anja Park"/>
    <x v="1"/>
    <x v="1"/>
    <x v="1"/>
    <n v="1978"/>
    <x v="2"/>
    <x v="0"/>
    <s v="Manufacturing Technician"/>
    <x v="2"/>
    <n v="47"/>
    <x v="0"/>
    <x v="2"/>
    <x v="4"/>
    <x v="2"/>
  </r>
  <r>
    <s v="E029363"/>
    <x v="0"/>
    <x v="0"/>
    <n v="454"/>
    <x v="1"/>
    <x v="0"/>
    <x v="0"/>
    <d v="2014-03-27T00:00:00"/>
    <x v="0"/>
    <x v="0"/>
    <x v="0"/>
    <x v="0"/>
    <n v="95137"/>
    <x v="0"/>
    <x v="0"/>
    <x v="0"/>
    <x v="1"/>
    <x v="0"/>
    <x v="1"/>
    <s v="Anja Om"/>
    <x v="1"/>
    <x v="0"/>
    <x v="0"/>
    <n v="1978"/>
    <x v="2"/>
    <x v="0"/>
    <s v="Manufacturing Process Engineer"/>
    <x v="1"/>
    <n v="47"/>
    <x v="0"/>
    <x v="2"/>
    <x v="4"/>
    <x v="2"/>
  </r>
  <r>
    <s v="E029434"/>
    <x v="6"/>
    <x v="0"/>
    <n v="211"/>
    <x v="3"/>
    <x v="11"/>
    <x v="0"/>
    <d v="2014-03-27T00:00:00"/>
    <x v="0"/>
    <x v="0"/>
    <x v="0"/>
    <x v="0"/>
    <n v="65079"/>
    <x v="0"/>
    <x v="6"/>
    <x v="0"/>
    <x v="2"/>
    <x v="0"/>
    <x v="0"/>
    <s v="Anja Niekamp"/>
    <x v="1"/>
    <x v="0"/>
    <x v="4"/>
    <n v="1968"/>
    <x v="2"/>
    <x v="11"/>
    <s v="Junior Accountant"/>
    <x v="3"/>
    <n v="57"/>
    <x v="0"/>
    <x v="2"/>
    <x v="4"/>
    <x v="2"/>
  </r>
  <r>
    <s v="E030252"/>
    <x v="3"/>
    <x v="0"/>
    <n v="454"/>
    <x v="1"/>
    <x v="4"/>
    <x v="0"/>
    <d v="2014-03-27T00:00:00"/>
    <x v="0"/>
    <x v="0"/>
    <x v="0"/>
    <x v="0"/>
    <n v="60778"/>
    <x v="0"/>
    <x v="3"/>
    <x v="0"/>
    <x v="8"/>
    <x v="0"/>
    <x v="1"/>
    <s v="Anna Miller"/>
    <x v="1"/>
    <x v="0"/>
    <x v="2"/>
    <n v="1964"/>
    <x v="0"/>
    <x v="4"/>
    <s v="Manufacturing Process Engineer"/>
    <x v="1"/>
    <n v="61"/>
    <x v="0"/>
    <x v="2"/>
    <x v="4"/>
    <x v="2"/>
  </r>
  <r>
    <s v="E030308"/>
    <x v="2"/>
    <x v="0"/>
    <n v="453"/>
    <x v="0"/>
    <x v="3"/>
    <x v="0"/>
    <d v="2014-03-27T00:00:00"/>
    <x v="0"/>
    <x v="0"/>
    <x v="0"/>
    <x v="0"/>
    <n v="92522"/>
    <x v="0"/>
    <x v="2"/>
    <x v="0"/>
    <x v="2"/>
    <x v="0"/>
    <x v="1"/>
    <s v="Anna McGrath"/>
    <x v="1"/>
    <x v="1"/>
    <x v="1"/>
    <n v="1962"/>
    <x v="0"/>
    <x v="3"/>
    <s v="Manufacturing Engineer"/>
    <x v="0"/>
    <n v="63"/>
    <x v="0"/>
    <x v="2"/>
    <x v="4"/>
    <x v="2"/>
  </r>
  <r>
    <s v="E030449"/>
    <x v="0"/>
    <x v="0"/>
    <n v="443"/>
    <x v="2"/>
    <x v="0"/>
    <x v="0"/>
    <d v="2014-03-27T00:00:00"/>
    <x v="0"/>
    <x v="0"/>
    <x v="0"/>
    <x v="0"/>
    <n v="46241"/>
    <x v="0"/>
    <x v="0"/>
    <x v="0"/>
    <x v="2"/>
    <x v="0"/>
    <x v="1"/>
    <s v="Anna Martyn"/>
    <x v="1"/>
    <x v="0"/>
    <x v="2"/>
    <n v="1964"/>
    <x v="0"/>
    <x v="0"/>
    <s v="Sales operations specialist"/>
    <x v="2"/>
    <n v="61"/>
    <x v="0"/>
    <x v="1"/>
    <x v="4"/>
    <x v="2"/>
  </r>
  <r>
    <s v="E030847"/>
    <x v="1"/>
    <x v="0"/>
    <n v="432"/>
    <x v="4"/>
    <x v="2"/>
    <x v="0"/>
    <d v="2014-03-27T00:00:00"/>
    <x v="0"/>
    <x v="0"/>
    <x v="0"/>
    <x v="0"/>
    <n v="87837"/>
    <x v="0"/>
    <x v="1"/>
    <x v="0"/>
    <x v="2"/>
    <x v="0"/>
    <x v="0"/>
    <s v="Anna Mantuano"/>
    <x v="1"/>
    <x v="0"/>
    <x v="2"/>
    <n v="1962"/>
    <x v="0"/>
    <x v="2"/>
    <s v="Quality Control Inspector"/>
    <x v="4"/>
    <n v="63"/>
    <x v="0"/>
    <x v="2"/>
    <x v="4"/>
    <x v="2"/>
  </r>
  <r>
    <s v="E031336"/>
    <x v="8"/>
    <x v="0"/>
    <n v="444"/>
    <x v="0"/>
    <x v="15"/>
    <x v="0"/>
    <d v="2014-03-27T00:00:00"/>
    <x v="0"/>
    <x v="0"/>
    <x v="0"/>
    <x v="0"/>
    <n v="62893"/>
    <x v="0"/>
    <x v="8"/>
    <x v="0"/>
    <x v="2"/>
    <x v="0"/>
    <x v="2"/>
    <s v="Anna Liu"/>
    <x v="0"/>
    <x v="0"/>
    <x v="2"/>
    <n v="1963"/>
    <x v="2"/>
    <x v="15"/>
    <s v="Account Executive"/>
    <x v="0"/>
    <n v="62"/>
    <x v="0"/>
    <x v="2"/>
    <x v="4"/>
    <x v="2"/>
  </r>
  <r>
    <s v="E031412"/>
    <x v="0"/>
    <x v="0"/>
    <n v="445"/>
    <x v="1"/>
    <x v="0"/>
    <x v="0"/>
    <d v="2014-03-27T00:00:00"/>
    <x v="0"/>
    <x v="0"/>
    <x v="0"/>
    <x v="0"/>
    <n v="37798"/>
    <x v="0"/>
    <x v="0"/>
    <x v="0"/>
    <x v="2"/>
    <x v="0"/>
    <x v="1"/>
    <s v="Anne Lin"/>
    <x v="1"/>
    <x v="1"/>
    <x v="1"/>
    <n v="1989"/>
    <x v="2"/>
    <x v="0"/>
    <s v="Senior Account Executive"/>
    <x v="1"/>
    <n v="36"/>
    <x v="1"/>
    <x v="1"/>
    <x v="4"/>
    <x v="2"/>
  </r>
  <r>
    <s v="E086988"/>
    <x v="1"/>
    <x v="0"/>
    <n v="444"/>
    <x v="0"/>
    <x v="2"/>
    <x v="0"/>
    <d v="2014-03-27T00:00:00"/>
    <x v="0"/>
    <x v="0"/>
    <x v="0"/>
    <x v="0"/>
    <n v="99407"/>
    <x v="0"/>
    <x v="1"/>
    <x v="0"/>
    <x v="4"/>
    <x v="0"/>
    <x v="2"/>
    <s v="Daniela Abnar"/>
    <x v="1"/>
    <x v="0"/>
    <x v="2"/>
    <n v="1983"/>
    <x v="4"/>
    <x v="2"/>
    <s v="Account Executive"/>
    <x v="0"/>
    <n v="42"/>
    <x v="1"/>
    <x v="2"/>
    <x v="4"/>
    <x v="2"/>
  </r>
  <r>
    <s v="E087094"/>
    <x v="0"/>
    <x v="0"/>
    <n v="461"/>
    <x v="3"/>
    <x v="1"/>
    <x v="0"/>
    <d v="2014-03-27T00:00:00"/>
    <x v="0"/>
    <x v="0"/>
    <x v="0"/>
    <x v="0"/>
    <n v="53865"/>
    <x v="0"/>
    <x v="0"/>
    <x v="0"/>
    <x v="1"/>
    <x v="0"/>
    <x v="2"/>
    <s v="Danny Zhou"/>
    <x v="1"/>
    <x v="0"/>
    <x v="1"/>
    <n v="1981"/>
    <x v="4"/>
    <x v="1"/>
    <s v="Inside Sales Specialist"/>
    <x v="3"/>
    <n v="44"/>
    <x v="1"/>
    <x v="2"/>
    <x v="4"/>
    <x v="2"/>
  </r>
  <r>
    <s v="E087196"/>
    <x v="3"/>
    <x v="0"/>
    <n v="461"/>
    <x v="3"/>
    <x v="4"/>
    <x v="0"/>
    <d v="2014-03-27T00:00:00"/>
    <x v="0"/>
    <x v="0"/>
    <x v="0"/>
    <x v="0"/>
    <n v="134584"/>
    <x v="0"/>
    <x v="3"/>
    <x v="0"/>
    <x v="1"/>
    <x v="0"/>
    <x v="2"/>
    <s v="Danny Zhao"/>
    <x v="1"/>
    <x v="1"/>
    <x v="1"/>
    <n v="1977"/>
    <x v="4"/>
    <x v="4"/>
    <s v="Inside Sales Specialist"/>
    <x v="3"/>
    <n v="48"/>
    <x v="0"/>
    <x v="0"/>
    <x v="4"/>
    <x v="2"/>
  </r>
  <r>
    <s v="E087567"/>
    <x v="8"/>
    <x v="0"/>
    <n v="401"/>
    <x v="3"/>
    <x v="15"/>
    <x v="0"/>
    <d v="2014-03-27T00:00:00"/>
    <x v="0"/>
    <x v="0"/>
    <x v="0"/>
    <x v="0"/>
    <n v="32474"/>
    <x v="0"/>
    <x v="8"/>
    <x v="0"/>
    <x v="2"/>
    <x v="0"/>
    <x v="1"/>
    <s v="Danyang Yoon"/>
    <x v="1"/>
    <x v="0"/>
    <x v="2"/>
    <n v="1984"/>
    <x v="5"/>
    <x v="15"/>
    <s v="Warehouse worker"/>
    <x v="3"/>
    <n v="41"/>
    <x v="1"/>
    <x v="1"/>
    <x v="4"/>
    <x v="2"/>
  </r>
  <r>
    <s v="E087682"/>
    <x v="0"/>
    <x v="0"/>
    <n v="444"/>
    <x v="0"/>
    <x v="0"/>
    <x v="0"/>
    <d v="2014-03-27T00:00:00"/>
    <x v="0"/>
    <x v="0"/>
    <x v="0"/>
    <x v="0"/>
    <n v="253584"/>
    <x v="0"/>
    <x v="0"/>
    <x v="0"/>
    <x v="8"/>
    <x v="0"/>
    <x v="1"/>
    <s v="Danyang Yeung"/>
    <x v="1"/>
    <x v="0"/>
    <x v="2"/>
    <n v="1979"/>
    <x v="5"/>
    <x v="0"/>
    <s v="Account Executive"/>
    <x v="0"/>
    <n v="46"/>
    <x v="0"/>
    <x v="3"/>
    <x v="4"/>
    <x v="2"/>
  </r>
  <r>
    <s v="E088459"/>
    <x v="3"/>
    <x v="0"/>
    <n v="450"/>
    <x v="3"/>
    <x v="4"/>
    <x v="0"/>
    <d v="2014-03-27T00:00:00"/>
    <x v="0"/>
    <x v="0"/>
    <x v="0"/>
    <x v="0"/>
    <n v="87744"/>
    <x v="0"/>
    <x v="3"/>
    <x v="0"/>
    <x v="8"/>
    <x v="0"/>
    <x v="1"/>
    <s v="Danyang Yang"/>
    <x v="1"/>
    <x v="0"/>
    <x v="2"/>
    <n v="1975"/>
    <x v="5"/>
    <x v="4"/>
    <s v="Assembler"/>
    <x v="3"/>
    <n v="50"/>
    <x v="0"/>
    <x v="2"/>
    <x v="4"/>
    <x v="2"/>
  </r>
  <r>
    <s v="E088523"/>
    <x v="3"/>
    <x v="0"/>
    <n v="441"/>
    <x v="3"/>
    <x v="4"/>
    <x v="0"/>
    <d v="2014-03-27T00:00:00"/>
    <x v="0"/>
    <x v="0"/>
    <x v="0"/>
    <x v="0"/>
    <n v="69594"/>
    <x v="0"/>
    <x v="3"/>
    <x v="0"/>
    <x v="2"/>
    <x v="0"/>
    <x v="1"/>
    <s v="Darlene Xu"/>
    <x v="1"/>
    <x v="0"/>
    <x v="1"/>
    <n v="1986"/>
    <x v="5"/>
    <x v="4"/>
    <s v="Sales Support Intern"/>
    <x v="3"/>
    <n v="39"/>
    <x v="1"/>
    <x v="2"/>
    <x v="4"/>
    <x v="2"/>
  </r>
  <r>
    <s v="E089235"/>
    <x v="3"/>
    <x v="0"/>
    <n v="441"/>
    <x v="3"/>
    <x v="4"/>
    <x v="0"/>
    <d v="2014-03-27T00:00:00"/>
    <x v="0"/>
    <x v="0"/>
    <x v="0"/>
    <x v="0"/>
    <n v="85534"/>
    <x v="0"/>
    <x v="3"/>
    <x v="0"/>
    <x v="8"/>
    <x v="0"/>
    <x v="1"/>
    <s v="Darlene Wu"/>
    <x v="1"/>
    <x v="0"/>
    <x v="2"/>
    <n v="1978"/>
    <x v="5"/>
    <x v="4"/>
    <s v="Sales Support Intern"/>
    <x v="3"/>
    <n v="47"/>
    <x v="0"/>
    <x v="2"/>
    <x v="4"/>
    <x v="2"/>
  </r>
  <r>
    <s v="E089567"/>
    <x v="0"/>
    <x v="0"/>
    <n v="443"/>
    <x v="2"/>
    <x v="0"/>
    <x v="0"/>
    <d v="2014-03-27T00:00:00"/>
    <x v="0"/>
    <x v="0"/>
    <x v="0"/>
    <x v="0"/>
    <n v="116284"/>
    <x v="0"/>
    <x v="0"/>
    <x v="0"/>
    <x v="2"/>
    <x v="0"/>
    <x v="0"/>
    <s v="Darlene Wood"/>
    <x v="1"/>
    <x v="0"/>
    <x v="2"/>
    <n v="1987"/>
    <x v="5"/>
    <x v="0"/>
    <s v="Sales operations specialist"/>
    <x v="2"/>
    <n v="38"/>
    <x v="1"/>
    <x v="0"/>
    <x v="4"/>
    <x v="2"/>
  </r>
  <r>
    <s v="E089958"/>
    <x v="3"/>
    <x v="0"/>
    <n v="443"/>
    <x v="2"/>
    <x v="4"/>
    <x v="0"/>
    <d v="2014-03-27T00:00:00"/>
    <x v="0"/>
    <x v="0"/>
    <x v="0"/>
    <x v="0"/>
    <n v="84146"/>
    <x v="0"/>
    <x v="3"/>
    <x v="0"/>
    <x v="2"/>
    <x v="0"/>
    <x v="1"/>
    <s v="Darryl Werner"/>
    <x v="1"/>
    <x v="0"/>
    <x v="0"/>
    <n v="1997"/>
    <x v="2"/>
    <x v="4"/>
    <s v="Sales operations specialist"/>
    <x v="2"/>
    <n v="28"/>
    <x v="2"/>
    <x v="2"/>
    <x v="4"/>
    <x v="2"/>
  </r>
  <r>
    <s v="E090279"/>
    <x v="0"/>
    <x v="0"/>
    <n v="441"/>
    <x v="3"/>
    <x v="0"/>
    <x v="0"/>
    <d v="2014-03-27T00:00:00"/>
    <x v="0"/>
    <x v="0"/>
    <x v="0"/>
    <x v="0"/>
    <n v="114747"/>
    <x v="0"/>
    <x v="0"/>
    <x v="0"/>
    <x v="7"/>
    <x v="0"/>
    <x v="0"/>
    <s v="Darryl Wang"/>
    <x v="1"/>
    <x v="0"/>
    <x v="2"/>
    <n v="1982"/>
    <x v="2"/>
    <x v="0"/>
    <s v="Sales Support Intern"/>
    <x v="3"/>
    <n v="43"/>
    <x v="1"/>
    <x v="0"/>
    <x v="4"/>
    <x v="2"/>
  </r>
  <r>
    <s v="E090444"/>
    <x v="0"/>
    <x v="0"/>
    <n v="445"/>
    <x v="1"/>
    <x v="0"/>
    <x v="0"/>
    <d v="2014-03-27T00:00:00"/>
    <x v="0"/>
    <x v="0"/>
    <x v="0"/>
    <x v="0"/>
    <n v="78513"/>
    <x v="0"/>
    <x v="0"/>
    <x v="0"/>
    <x v="2"/>
    <x v="0"/>
    <x v="2"/>
    <s v="David Wang"/>
    <x v="1"/>
    <x v="0"/>
    <x v="2"/>
    <n v="2002"/>
    <x v="2"/>
    <x v="0"/>
    <s v="Senior Account Executive"/>
    <x v="1"/>
    <n v="23"/>
    <x v="3"/>
    <x v="2"/>
    <x v="4"/>
    <x v="2"/>
  </r>
  <r>
    <s v="E090647"/>
    <x v="0"/>
    <x v="0"/>
    <n v="454"/>
    <x v="1"/>
    <x v="0"/>
    <x v="0"/>
    <d v="2014-03-27T00:00:00"/>
    <x v="0"/>
    <x v="0"/>
    <x v="0"/>
    <x v="0"/>
    <n v="217982"/>
    <x v="0"/>
    <x v="0"/>
    <x v="0"/>
    <x v="2"/>
    <x v="0"/>
    <x v="1"/>
    <s v="David Wakefield"/>
    <x v="1"/>
    <x v="0"/>
    <x v="1"/>
    <n v="1982"/>
    <x v="2"/>
    <x v="0"/>
    <s v="Manufacturing Process Engineer"/>
    <x v="1"/>
    <n v="43"/>
    <x v="1"/>
    <x v="3"/>
    <x v="4"/>
    <x v="2"/>
  </r>
  <r>
    <s v="E090926"/>
    <x v="4"/>
    <x v="0"/>
    <n v="454"/>
    <x v="1"/>
    <x v="7"/>
    <x v="0"/>
    <d v="2014-03-27T00:00:00"/>
    <x v="0"/>
    <x v="0"/>
    <x v="0"/>
    <x v="0"/>
    <n v="82423"/>
    <x v="0"/>
    <x v="4"/>
    <x v="0"/>
    <x v="2"/>
    <x v="0"/>
    <x v="2"/>
    <s v="David Tsumura"/>
    <x v="1"/>
    <x v="0"/>
    <x v="2"/>
    <n v="1988"/>
    <x v="2"/>
    <x v="7"/>
    <s v="Manufacturing Process Engineer"/>
    <x v="1"/>
    <n v="37"/>
    <x v="1"/>
    <x v="2"/>
    <x v="4"/>
    <x v="2"/>
  </r>
  <r>
    <s v="E091364"/>
    <x v="0"/>
    <x v="0"/>
    <n v="433"/>
    <x v="2"/>
    <x v="0"/>
    <x v="0"/>
    <d v="2014-03-27T00:00:00"/>
    <x v="0"/>
    <x v="0"/>
    <x v="0"/>
    <x v="0"/>
    <n v="251177"/>
    <x v="0"/>
    <x v="0"/>
    <x v="0"/>
    <x v="0"/>
    <x v="0"/>
    <x v="0"/>
    <s v="David Tiu"/>
    <x v="1"/>
    <x v="0"/>
    <x v="0"/>
    <n v="1974"/>
    <x v="2"/>
    <x v="0"/>
    <s v="Senior Quality Control Inspector"/>
    <x v="2"/>
    <n v="51"/>
    <x v="0"/>
    <x v="3"/>
    <x v="4"/>
    <x v="2"/>
  </r>
  <r>
    <s v="E091684"/>
    <x v="0"/>
    <x v="0"/>
    <n v="411"/>
    <x v="3"/>
    <x v="0"/>
    <x v="0"/>
    <d v="2014-03-27T00:00:00"/>
    <x v="0"/>
    <x v="0"/>
    <x v="0"/>
    <x v="0"/>
    <n v="214672"/>
    <x v="0"/>
    <x v="0"/>
    <x v="0"/>
    <x v="2"/>
    <x v="0"/>
    <x v="1"/>
    <s v="David Stefanovic"/>
    <x v="1"/>
    <x v="0"/>
    <x v="2"/>
    <n v="1988"/>
    <x v="3"/>
    <x v="0"/>
    <s v="Material Handler"/>
    <x v="3"/>
    <n v="37"/>
    <x v="1"/>
    <x v="3"/>
    <x v="4"/>
    <x v="2"/>
  </r>
  <r>
    <s v="E091951"/>
    <x v="0"/>
    <x v="0"/>
    <n v="452"/>
    <x v="2"/>
    <x v="0"/>
    <x v="0"/>
    <d v="2014-03-27T00:00:00"/>
    <x v="0"/>
    <x v="0"/>
    <x v="0"/>
    <x v="0"/>
    <n v="80731"/>
    <x v="0"/>
    <x v="0"/>
    <x v="0"/>
    <x v="1"/>
    <x v="0"/>
    <x v="2"/>
    <s v="David Singh"/>
    <x v="1"/>
    <x v="0"/>
    <x v="2"/>
    <n v="1987"/>
    <x v="3"/>
    <x v="0"/>
    <s v="Manufacturing Technician"/>
    <x v="2"/>
    <n v="38"/>
    <x v="1"/>
    <x v="2"/>
    <x v="4"/>
    <x v="2"/>
  </r>
  <r>
    <s v="E092267"/>
    <x v="2"/>
    <x v="0"/>
    <n v="452"/>
    <x v="2"/>
    <x v="3"/>
    <x v="0"/>
    <d v="2014-03-27T00:00:00"/>
    <x v="0"/>
    <x v="0"/>
    <x v="0"/>
    <x v="0"/>
    <n v="86053"/>
    <x v="0"/>
    <x v="2"/>
    <x v="0"/>
    <x v="2"/>
    <x v="0"/>
    <x v="1"/>
    <s v="David Serna Leal"/>
    <x v="1"/>
    <x v="0"/>
    <x v="2"/>
    <n v="1986"/>
    <x v="2"/>
    <x v="3"/>
    <s v="Manufacturing Technician"/>
    <x v="2"/>
    <n v="39"/>
    <x v="1"/>
    <x v="2"/>
    <x v="4"/>
    <x v="2"/>
  </r>
  <r>
    <s v="E092410"/>
    <x v="0"/>
    <x v="0"/>
    <n v="454"/>
    <x v="1"/>
    <x v="0"/>
    <x v="0"/>
    <d v="2014-03-27T00:00:00"/>
    <x v="0"/>
    <x v="0"/>
    <x v="0"/>
    <x v="0"/>
    <n v="291999"/>
    <x v="0"/>
    <x v="0"/>
    <x v="0"/>
    <x v="2"/>
    <x v="0"/>
    <x v="2"/>
    <s v="David Schwarz"/>
    <x v="1"/>
    <x v="0"/>
    <x v="3"/>
    <n v="1987"/>
    <x v="2"/>
    <x v="0"/>
    <s v="Manufacturing Process Engineer"/>
    <x v="1"/>
    <n v="38"/>
    <x v="1"/>
    <x v="3"/>
    <x v="4"/>
    <x v="2"/>
  </r>
  <r>
    <s v="E092563"/>
    <x v="6"/>
    <x v="0"/>
    <n v="445"/>
    <x v="1"/>
    <x v="11"/>
    <x v="0"/>
    <d v="2014-03-27T00:00:00"/>
    <x v="0"/>
    <x v="0"/>
    <x v="0"/>
    <x v="0"/>
    <n v="97623"/>
    <x v="0"/>
    <x v="6"/>
    <x v="0"/>
    <x v="0"/>
    <x v="0"/>
    <x v="0"/>
    <s v="David Schemer"/>
    <x v="1"/>
    <x v="0"/>
    <x v="0"/>
    <n v="1983"/>
    <x v="2"/>
    <x v="11"/>
    <s v="Senior Account Executive"/>
    <x v="1"/>
    <n v="42"/>
    <x v="1"/>
    <x v="2"/>
    <x v="4"/>
    <x v="2"/>
  </r>
  <r>
    <s v="E092666"/>
    <x v="6"/>
    <x v="0"/>
    <n v="454"/>
    <x v="1"/>
    <x v="11"/>
    <x v="0"/>
    <d v="2014-03-27T00:00:00"/>
    <x v="0"/>
    <x v="0"/>
    <x v="0"/>
    <x v="0"/>
    <n v="78197"/>
    <x v="0"/>
    <x v="6"/>
    <x v="0"/>
    <x v="9"/>
    <x v="0"/>
    <x v="1"/>
    <s v="David Rusch"/>
    <x v="1"/>
    <x v="0"/>
    <x v="2"/>
    <n v="1976"/>
    <x v="2"/>
    <x v="11"/>
    <s v="Manufacturing Process Engineer"/>
    <x v="1"/>
    <n v="49"/>
    <x v="0"/>
    <x v="2"/>
    <x v="4"/>
    <x v="2"/>
  </r>
  <r>
    <s v="E092752"/>
    <x v="1"/>
    <x v="0"/>
    <n v="455"/>
    <x v="5"/>
    <x v="2"/>
    <x v="0"/>
    <d v="2014-03-27T00:00:00"/>
    <x v="0"/>
    <x v="0"/>
    <x v="0"/>
    <x v="0"/>
    <n v="27396"/>
    <x v="0"/>
    <x v="1"/>
    <x v="0"/>
    <x v="2"/>
    <x v="0"/>
    <x v="1"/>
    <s v="David Riecken"/>
    <x v="1"/>
    <x v="1"/>
    <x v="2"/>
    <n v="1983"/>
    <x v="2"/>
    <x v="2"/>
    <s v="Manufacturing Production Manager"/>
    <x v="5"/>
    <n v="42"/>
    <x v="1"/>
    <x v="1"/>
    <x v="4"/>
    <x v="2"/>
  </r>
  <r>
    <s v="E093962"/>
    <x v="3"/>
    <x v="0"/>
    <n v="445"/>
    <x v="1"/>
    <x v="4"/>
    <x v="0"/>
    <d v="2014-03-27T00:00:00"/>
    <x v="0"/>
    <x v="0"/>
    <x v="0"/>
    <x v="0"/>
    <n v="126614"/>
    <x v="0"/>
    <x v="3"/>
    <x v="0"/>
    <x v="1"/>
    <x v="0"/>
    <x v="1"/>
    <s v="David Peters"/>
    <x v="1"/>
    <x v="0"/>
    <x v="2"/>
    <n v="1988"/>
    <x v="4"/>
    <x v="4"/>
    <s v="Senior Account Executive"/>
    <x v="1"/>
    <n v="37"/>
    <x v="1"/>
    <x v="0"/>
    <x v="4"/>
    <x v="2"/>
  </r>
  <r>
    <s v="E094125"/>
    <x v="8"/>
    <x v="0"/>
    <n v="454"/>
    <x v="1"/>
    <x v="17"/>
    <x v="0"/>
    <d v="2014-03-27T00:00:00"/>
    <x v="0"/>
    <x v="0"/>
    <x v="0"/>
    <x v="0"/>
    <n v="78067"/>
    <x v="0"/>
    <x v="8"/>
    <x v="0"/>
    <x v="0"/>
    <x v="0"/>
    <x v="0"/>
    <s v="David Peng"/>
    <x v="1"/>
    <x v="1"/>
    <x v="0"/>
    <n v="1993"/>
    <x v="4"/>
    <x v="17"/>
    <s v="Manufacturing Process Engineer"/>
    <x v="1"/>
    <n v="32"/>
    <x v="2"/>
    <x v="2"/>
    <x v="4"/>
    <x v="2"/>
  </r>
  <r>
    <s v="E094409"/>
    <x v="0"/>
    <x v="0"/>
    <n v="444"/>
    <x v="0"/>
    <x v="0"/>
    <x v="0"/>
    <d v="2014-03-27T00:00:00"/>
    <x v="0"/>
    <x v="0"/>
    <x v="0"/>
    <x v="0"/>
    <n v="71531"/>
    <x v="0"/>
    <x v="0"/>
    <x v="0"/>
    <x v="2"/>
    <x v="0"/>
    <x v="0"/>
    <s v="Debra Olle"/>
    <x v="1"/>
    <x v="0"/>
    <x v="2"/>
    <n v="1977"/>
    <x v="1"/>
    <x v="0"/>
    <s v="Account Executive"/>
    <x v="0"/>
    <n v="48"/>
    <x v="0"/>
    <x v="2"/>
    <x v="4"/>
    <x v="2"/>
  </r>
  <r>
    <s v="E094843"/>
    <x v="0"/>
    <x v="0"/>
    <n v="452"/>
    <x v="2"/>
    <x v="0"/>
    <x v="0"/>
    <d v="2014-03-27T00:00:00"/>
    <x v="0"/>
    <x v="0"/>
    <x v="0"/>
    <x v="0"/>
    <n v="250933"/>
    <x v="0"/>
    <x v="0"/>
    <x v="0"/>
    <x v="1"/>
    <x v="0"/>
    <x v="1"/>
    <s v="Debraj Mut"/>
    <x v="1"/>
    <x v="0"/>
    <x v="4"/>
    <n v="1988"/>
    <x v="1"/>
    <x v="0"/>
    <s v="Manufacturing Technician"/>
    <x v="2"/>
    <n v="37"/>
    <x v="1"/>
    <x v="3"/>
    <x v="4"/>
    <x v="2"/>
  </r>
  <r>
    <s v="E095003"/>
    <x v="3"/>
    <x v="0"/>
    <n v="452"/>
    <x v="2"/>
    <x v="4"/>
    <x v="0"/>
    <d v="2014-03-27T00:00:00"/>
    <x v="0"/>
    <x v="0"/>
    <x v="0"/>
    <x v="0"/>
    <n v="116385"/>
    <x v="0"/>
    <x v="3"/>
    <x v="0"/>
    <x v="1"/>
    <x v="0"/>
    <x v="1"/>
    <s v="Debraj Morzaria"/>
    <x v="1"/>
    <x v="0"/>
    <x v="0"/>
    <n v="1998"/>
    <x v="1"/>
    <x v="4"/>
    <s v="Manufacturing Technician"/>
    <x v="2"/>
    <n v="27"/>
    <x v="2"/>
    <x v="0"/>
    <x v="4"/>
    <x v="2"/>
  </r>
  <r>
    <s v="E095568"/>
    <x v="3"/>
    <x v="0"/>
    <n v="454"/>
    <x v="1"/>
    <x v="4"/>
    <x v="0"/>
    <d v="2014-03-27T00:00:00"/>
    <x v="0"/>
    <x v="0"/>
    <x v="0"/>
    <x v="0"/>
    <n v="261034"/>
    <x v="0"/>
    <x v="3"/>
    <x v="0"/>
    <x v="2"/>
    <x v="0"/>
    <x v="1"/>
    <s v="Dejun McConnell"/>
    <x v="1"/>
    <x v="0"/>
    <x v="1"/>
    <n v="1971"/>
    <x v="1"/>
    <x v="4"/>
    <s v="Manufacturing Process Engineer"/>
    <x v="1"/>
    <n v="54"/>
    <x v="0"/>
    <x v="3"/>
    <x v="4"/>
    <x v="2"/>
  </r>
  <r>
    <s v="E096719"/>
    <x v="3"/>
    <x v="0"/>
    <n v="443"/>
    <x v="2"/>
    <x v="4"/>
    <x v="0"/>
    <d v="2014-03-27T00:00:00"/>
    <x v="0"/>
    <x v="0"/>
    <x v="0"/>
    <x v="0"/>
    <n v="83510"/>
    <x v="0"/>
    <x v="3"/>
    <x v="0"/>
    <x v="2"/>
    <x v="0"/>
    <x v="2"/>
    <s v="Dejun Mammadov"/>
    <x v="0"/>
    <x v="0"/>
    <x v="2"/>
    <n v="1986"/>
    <x v="1"/>
    <x v="4"/>
    <s v="Sales operations specialist"/>
    <x v="2"/>
    <n v="39"/>
    <x v="1"/>
    <x v="2"/>
    <x v="4"/>
    <x v="2"/>
  </r>
  <r>
    <s v="E096826"/>
    <x v="3"/>
    <x v="0"/>
    <n v="445"/>
    <x v="1"/>
    <x v="4"/>
    <x v="0"/>
    <d v="2014-03-27T00:00:00"/>
    <x v="0"/>
    <x v="0"/>
    <x v="0"/>
    <x v="0"/>
    <n v="97647"/>
    <x v="0"/>
    <x v="3"/>
    <x v="0"/>
    <x v="1"/>
    <x v="0"/>
    <x v="1"/>
    <s v="Dennis Ma"/>
    <x v="0"/>
    <x v="0"/>
    <x v="5"/>
    <n v="1991"/>
    <x v="1"/>
    <x v="4"/>
    <s v="Senior Account Executive"/>
    <x v="1"/>
    <n v="34"/>
    <x v="1"/>
    <x v="2"/>
    <x v="4"/>
    <x v="2"/>
  </r>
  <r>
    <s v="E097066"/>
    <x v="1"/>
    <x v="0"/>
    <n v="252"/>
    <x v="4"/>
    <x v="2"/>
    <x v="0"/>
    <d v="2014-03-27T00:00:00"/>
    <x v="0"/>
    <x v="0"/>
    <x v="0"/>
    <x v="0"/>
    <n v="62934"/>
    <x v="0"/>
    <x v="1"/>
    <x v="0"/>
    <x v="2"/>
    <x v="0"/>
    <x v="1"/>
    <s v="Dennis Lim"/>
    <x v="1"/>
    <x v="0"/>
    <x v="1"/>
    <n v="2002"/>
    <x v="1"/>
    <x v="2"/>
    <s v="Senior Buyer"/>
    <x v="4"/>
    <n v="23"/>
    <x v="3"/>
    <x v="2"/>
    <x v="4"/>
    <x v="2"/>
  </r>
  <r>
    <s v="E097292"/>
    <x v="0"/>
    <x v="0"/>
    <n v="452"/>
    <x v="2"/>
    <x v="1"/>
    <x v="0"/>
    <d v="2014-03-27T00:00:00"/>
    <x v="0"/>
    <x v="0"/>
    <x v="0"/>
    <x v="0"/>
    <n v="63556"/>
    <x v="0"/>
    <x v="0"/>
    <x v="0"/>
    <x v="2"/>
    <x v="0"/>
    <x v="1"/>
    <s v="Denzale Liang"/>
    <x v="0"/>
    <x v="0"/>
    <x v="2"/>
    <n v="2003"/>
    <x v="1"/>
    <x v="1"/>
    <s v="Manufacturing Technician"/>
    <x v="2"/>
    <n v="22"/>
    <x v="3"/>
    <x v="2"/>
    <x v="4"/>
    <x v="2"/>
  </r>
  <r>
    <s v="E097660"/>
    <x v="3"/>
    <x v="0"/>
    <n v="452"/>
    <x v="2"/>
    <x v="4"/>
    <x v="0"/>
    <d v="2014-03-27T00:00:00"/>
    <x v="0"/>
    <x v="0"/>
    <x v="0"/>
    <x v="0"/>
    <n v="86920"/>
    <x v="0"/>
    <x v="3"/>
    <x v="0"/>
    <x v="0"/>
    <x v="0"/>
    <x v="0"/>
    <s v="Denzale Li"/>
    <x v="0"/>
    <x v="0"/>
    <x v="0"/>
    <n v="1968"/>
    <x v="1"/>
    <x v="4"/>
    <s v="Manufacturing Technician"/>
    <x v="2"/>
    <n v="57"/>
    <x v="0"/>
    <x v="2"/>
    <x v="4"/>
    <x v="2"/>
  </r>
  <r>
    <s v="E097675"/>
    <x v="3"/>
    <x v="0"/>
    <n v="454"/>
    <x v="1"/>
    <x v="4"/>
    <x v="0"/>
    <d v="2014-03-27T00:00:00"/>
    <x v="0"/>
    <x v="0"/>
    <x v="0"/>
    <x v="0"/>
    <n v="81043"/>
    <x v="0"/>
    <x v="3"/>
    <x v="0"/>
    <x v="1"/>
    <x v="0"/>
    <x v="1"/>
    <s v="Denzale Lawrence"/>
    <x v="1"/>
    <x v="0"/>
    <x v="1"/>
    <n v="1971"/>
    <x v="1"/>
    <x v="4"/>
    <s v="Manufacturing Process Engineer"/>
    <x v="1"/>
    <n v="54"/>
    <x v="0"/>
    <x v="2"/>
    <x v="4"/>
    <x v="2"/>
  </r>
  <r>
    <s v="E098415"/>
    <x v="3"/>
    <x v="0"/>
    <n v="452"/>
    <x v="2"/>
    <x v="4"/>
    <x v="0"/>
    <d v="2014-03-27T00:00:00"/>
    <x v="0"/>
    <x v="0"/>
    <x v="0"/>
    <x v="0"/>
    <n v="93617"/>
    <x v="0"/>
    <x v="3"/>
    <x v="0"/>
    <x v="3"/>
    <x v="0"/>
    <x v="0"/>
    <s v="Deok Kudlac"/>
    <x v="1"/>
    <x v="0"/>
    <x v="3"/>
    <n v="1999"/>
    <x v="1"/>
    <x v="4"/>
    <s v="Manufacturing Technician"/>
    <x v="2"/>
    <n v="26"/>
    <x v="2"/>
    <x v="2"/>
    <x v="4"/>
    <x v="2"/>
  </r>
  <r>
    <s v="E098433"/>
    <x v="0"/>
    <x v="0"/>
    <n v="452"/>
    <x v="2"/>
    <x v="0"/>
    <x v="0"/>
    <d v="2014-03-27T00:00:00"/>
    <x v="0"/>
    <x v="0"/>
    <x v="0"/>
    <x v="0"/>
    <n v="268109"/>
    <x v="0"/>
    <x v="0"/>
    <x v="0"/>
    <x v="2"/>
    <x v="0"/>
    <x v="1"/>
    <s v="Derek Kong"/>
    <x v="1"/>
    <x v="0"/>
    <x v="1"/>
    <n v="1980"/>
    <x v="1"/>
    <x v="0"/>
    <s v="Manufacturing Technician"/>
    <x v="2"/>
    <n v="45"/>
    <x v="1"/>
    <x v="3"/>
    <x v="4"/>
    <x v="2"/>
  </r>
  <r>
    <s v="E099384"/>
    <x v="4"/>
    <x v="0"/>
    <n v="442"/>
    <x v="4"/>
    <x v="7"/>
    <x v="0"/>
    <d v="2014-03-27T00:00:00"/>
    <x v="0"/>
    <x v="0"/>
    <x v="0"/>
    <x v="0"/>
    <n v="56985"/>
    <x v="0"/>
    <x v="4"/>
    <x v="0"/>
    <x v="1"/>
    <x v="0"/>
    <x v="1"/>
    <s v="Derek Kauffmann"/>
    <x v="1"/>
    <x v="0"/>
    <x v="0"/>
    <n v="1963"/>
    <x v="1"/>
    <x v="7"/>
    <s v="Sales Support Specialist"/>
    <x v="4"/>
    <n v="62"/>
    <x v="0"/>
    <x v="2"/>
    <x v="4"/>
    <x v="2"/>
  </r>
  <r>
    <s v="E100133"/>
    <x v="0"/>
    <x v="0"/>
    <n v="454"/>
    <x v="1"/>
    <x v="0"/>
    <x v="0"/>
    <d v="2014-03-27T00:00:00"/>
    <x v="0"/>
    <x v="0"/>
    <x v="0"/>
    <x v="0"/>
    <n v="108961"/>
    <x v="0"/>
    <x v="0"/>
    <x v="0"/>
    <x v="2"/>
    <x v="0"/>
    <x v="0"/>
    <s v="Derek Kan"/>
    <x v="1"/>
    <x v="1"/>
    <x v="0"/>
    <n v="1989"/>
    <x v="1"/>
    <x v="0"/>
    <s v="Manufacturing Process Engineer"/>
    <x v="1"/>
    <n v="36"/>
    <x v="1"/>
    <x v="0"/>
    <x v="4"/>
    <x v="2"/>
  </r>
  <r>
    <s v="E100468"/>
    <x v="1"/>
    <x v="0"/>
    <n v="455"/>
    <x v="5"/>
    <x v="2"/>
    <x v="0"/>
    <d v="2014-03-27T00:00:00"/>
    <x v="0"/>
    <x v="0"/>
    <x v="0"/>
    <x v="0"/>
    <n v="74489"/>
    <x v="0"/>
    <x v="1"/>
    <x v="0"/>
    <x v="2"/>
    <x v="0"/>
    <x v="1"/>
    <s v="Derek Julia"/>
    <x v="1"/>
    <x v="1"/>
    <x v="2"/>
    <n v="1970"/>
    <x v="1"/>
    <x v="2"/>
    <s v="Manufacturing Production Manager"/>
    <x v="5"/>
    <n v="55"/>
    <x v="0"/>
    <x v="2"/>
    <x v="4"/>
    <x v="2"/>
  </r>
  <r>
    <s v="E100693"/>
    <x v="3"/>
    <x v="0"/>
    <n v="443"/>
    <x v="2"/>
    <x v="4"/>
    <x v="0"/>
    <d v="2014-03-27T00:00:00"/>
    <x v="0"/>
    <x v="0"/>
    <x v="0"/>
    <x v="0"/>
    <n v="96161"/>
    <x v="0"/>
    <x v="3"/>
    <x v="0"/>
    <x v="1"/>
    <x v="0"/>
    <x v="1"/>
    <s v="Derrick Jain"/>
    <x v="1"/>
    <x v="0"/>
    <x v="0"/>
    <n v="1970"/>
    <x v="1"/>
    <x v="4"/>
    <s v="Sales operations specialist"/>
    <x v="2"/>
    <n v="55"/>
    <x v="0"/>
    <x v="2"/>
    <x v="4"/>
    <x v="2"/>
  </r>
  <r>
    <s v="E101459"/>
    <x v="0"/>
    <x v="0"/>
    <n v="452"/>
    <x v="2"/>
    <x v="0"/>
    <x v="0"/>
    <d v="2014-03-27T00:00:00"/>
    <x v="0"/>
    <x v="0"/>
    <x v="0"/>
    <x v="0"/>
    <n v="232218"/>
    <x v="0"/>
    <x v="0"/>
    <x v="0"/>
    <x v="2"/>
    <x v="0"/>
    <x v="1"/>
    <s v="Derrick Imberton"/>
    <x v="1"/>
    <x v="0"/>
    <x v="2"/>
    <n v="1974"/>
    <x v="1"/>
    <x v="0"/>
    <s v="Manufacturing Technician"/>
    <x v="2"/>
    <n v="51"/>
    <x v="0"/>
    <x v="3"/>
    <x v="4"/>
    <x v="2"/>
  </r>
  <r>
    <s v="E101985"/>
    <x v="0"/>
    <x v="0"/>
    <n v="453"/>
    <x v="0"/>
    <x v="0"/>
    <x v="0"/>
    <d v="2014-03-27T00:00:00"/>
    <x v="0"/>
    <x v="0"/>
    <x v="0"/>
    <x v="0"/>
    <n v="275103"/>
    <x v="0"/>
    <x v="0"/>
    <x v="0"/>
    <x v="0"/>
    <x v="0"/>
    <x v="0"/>
    <s v="Detlef Huang"/>
    <x v="1"/>
    <x v="0"/>
    <x v="0"/>
    <n v="1973"/>
    <x v="1"/>
    <x v="0"/>
    <s v="Manufacturing Engineer"/>
    <x v="0"/>
    <n v="52"/>
    <x v="0"/>
    <x v="3"/>
    <x v="4"/>
    <x v="2"/>
  </r>
  <r>
    <s v="E102443"/>
    <x v="2"/>
    <x v="0"/>
    <n v="444"/>
    <x v="0"/>
    <x v="6"/>
    <x v="0"/>
    <d v="2014-03-27T00:00:00"/>
    <x v="0"/>
    <x v="0"/>
    <x v="0"/>
    <x v="0"/>
    <n v="61116"/>
    <x v="0"/>
    <x v="2"/>
    <x v="0"/>
    <x v="1"/>
    <x v="0"/>
    <x v="2"/>
    <s v="Detlef Hu"/>
    <x v="1"/>
    <x v="0"/>
    <x v="2"/>
    <n v="1979"/>
    <x v="1"/>
    <x v="6"/>
    <s v="Account Executive"/>
    <x v="0"/>
    <n v="46"/>
    <x v="0"/>
    <x v="2"/>
    <x v="4"/>
    <x v="2"/>
  </r>
  <r>
    <s v="E102505"/>
    <x v="1"/>
    <x v="0"/>
    <n v="453"/>
    <x v="0"/>
    <x v="2"/>
    <x v="0"/>
    <d v="2014-03-27T00:00:00"/>
    <x v="0"/>
    <x v="0"/>
    <x v="0"/>
    <x v="0"/>
    <n v="36563"/>
    <x v="0"/>
    <x v="1"/>
    <x v="0"/>
    <x v="1"/>
    <x v="0"/>
    <x v="2"/>
    <s v="Detlef Ho"/>
    <x v="1"/>
    <x v="0"/>
    <x v="2"/>
    <n v="1987"/>
    <x v="1"/>
    <x v="2"/>
    <s v="Manufacturing Engineer"/>
    <x v="0"/>
    <n v="38"/>
    <x v="1"/>
    <x v="1"/>
    <x v="4"/>
    <x v="2"/>
  </r>
  <r>
    <s v="E102511"/>
    <x v="3"/>
    <x v="0"/>
    <n v="450"/>
    <x v="3"/>
    <x v="4"/>
    <x v="0"/>
    <d v="2014-03-27T00:00:00"/>
    <x v="0"/>
    <x v="0"/>
    <x v="0"/>
    <x v="0"/>
    <n v="57736"/>
    <x v="0"/>
    <x v="3"/>
    <x v="0"/>
    <x v="2"/>
    <x v="0"/>
    <x v="2"/>
    <s v="Dickson Heine"/>
    <x v="1"/>
    <x v="0"/>
    <x v="2"/>
    <n v="1992"/>
    <x v="1"/>
    <x v="4"/>
    <s v="Assembler"/>
    <x v="3"/>
    <n v="33"/>
    <x v="1"/>
    <x v="2"/>
    <x v="4"/>
    <x v="2"/>
  </r>
  <r>
    <s v="E102787"/>
    <x v="0"/>
    <x v="0"/>
    <n v="602"/>
    <x v="6"/>
    <x v="0"/>
    <x v="0"/>
    <d v="2014-03-27T00:00:00"/>
    <x v="0"/>
    <x v="0"/>
    <x v="0"/>
    <x v="0"/>
    <n v="69976"/>
    <x v="0"/>
    <x v="0"/>
    <x v="0"/>
    <x v="1"/>
    <x v="0"/>
    <x v="2"/>
    <s v="Dickson Hanna"/>
    <x v="1"/>
    <x v="0"/>
    <x v="2"/>
    <n v="1999"/>
    <x v="1"/>
    <x v="0"/>
    <s v="Chief of staff"/>
    <x v="6"/>
    <n v="26"/>
    <x v="2"/>
    <x v="2"/>
    <x v="4"/>
    <x v="2"/>
  </r>
  <r>
    <s v="E103157"/>
    <x v="6"/>
    <x v="0"/>
    <n v="252"/>
    <x v="4"/>
    <x v="11"/>
    <x v="0"/>
    <d v="2014-03-27T00:00:00"/>
    <x v="0"/>
    <x v="0"/>
    <x v="0"/>
    <x v="0"/>
    <n v="111921"/>
    <x v="0"/>
    <x v="6"/>
    <x v="0"/>
    <x v="2"/>
    <x v="0"/>
    <x v="0"/>
    <s v="Dickson Han"/>
    <x v="1"/>
    <x v="0"/>
    <x v="0"/>
    <n v="1978"/>
    <x v="1"/>
    <x v="11"/>
    <s v="Senior Buyer"/>
    <x v="4"/>
    <n v="47"/>
    <x v="0"/>
    <x v="0"/>
    <x v="4"/>
    <x v="2"/>
  </r>
  <r>
    <s v="E103930"/>
    <x v="0"/>
    <x v="0"/>
    <n v="451"/>
    <x v="4"/>
    <x v="0"/>
    <x v="0"/>
    <d v="2014-03-27T00:00:00"/>
    <x v="0"/>
    <x v="0"/>
    <x v="0"/>
    <x v="0"/>
    <n v="238771"/>
    <x v="0"/>
    <x v="0"/>
    <x v="0"/>
    <x v="2"/>
    <x v="0"/>
    <x v="0"/>
    <s v="Dominik Gholami"/>
    <x v="1"/>
    <x v="0"/>
    <x v="2"/>
    <n v="1999"/>
    <x v="1"/>
    <x v="0"/>
    <s v="Assembly Supervisor"/>
    <x v="4"/>
    <n v="26"/>
    <x v="2"/>
    <x v="3"/>
    <x v="4"/>
    <x v="2"/>
  </r>
  <r>
    <s v="E104104"/>
    <x v="3"/>
    <x v="0"/>
    <n v="444"/>
    <x v="0"/>
    <x v="4"/>
    <x v="0"/>
    <d v="2014-03-27T00:00:00"/>
    <x v="0"/>
    <x v="0"/>
    <x v="0"/>
    <x v="0"/>
    <n v="115294"/>
    <x v="0"/>
    <x v="3"/>
    <x v="0"/>
    <x v="7"/>
    <x v="0"/>
    <x v="0"/>
    <s v="Dominik Fung"/>
    <x v="1"/>
    <x v="0"/>
    <x v="2"/>
    <n v="1973"/>
    <x v="1"/>
    <x v="4"/>
    <s v="Account Executive"/>
    <x v="0"/>
    <n v="52"/>
    <x v="0"/>
    <x v="0"/>
    <x v="4"/>
    <x v="2"/>
  </r>
  <r>
    <s v="E104333"/>
    <x v="2"/>
    <x v="0"/>
    <n v="402"/>
    <x v="4"/>
    <x v="6"/>
    <x v="0"/>
    <d v="2014-03-27T00:00:00"/>
    <x v="0"/>
    <x v="0"/>
    <x v="0"/>
    <x v="0"/>
    <n v="25814"/>
    <x v="0"/>
    <x v="2"/>
    <x v="0"/>
    <x v="2"/>
    <x v="0"/>
    <x v="1"/>
    <s v="Dominik Esfandiar"/>
    <x v="1"/>
    <x v="0"/>
    <x v="2"/>
    <n v="1998"/>
    <x v="1"/>
    <x v="6"/>
    <s v="Warehouse supervisor"/>
    <x v="4"/>
    <n v="27"/>
    <x v="2"/>
    <x v="1"/>
    <x v="4"/>
    <x v="2"/>
  </r>
  <r>
    <s v="E104358"/>
    <x v="0"/>
    <x v="0"/>
    <n v="443"/>
    <x v="2"/>
    <x v="1"/>
    <x v="0"/>
    <d v="2014-03-27T00:00:00"/>
    <x v="0"/>
    <x v="0"/>
    <x v="0"/>
    <x v="0"/>
    <n v="75411"/>
    <x v="0"/>
    <x v="0"/>
    <x v="0"/>
    <x v="0"/>
    <x v="0"/>
    <x v="0"/>
    <s v="Dominik Dyon"/>
    <x v="1"/>
    <x v="0"/>
    <x v="0"/>
    <n v="1998"/>
    <x v="1"/>
    <x v="1"/>
    <s v="Sales operations specialist"/>
    <x v="2"/>
    <n v="27"/>
    <x v="2"/>
    <x v="2"/>
    <x v="4"/>
    <x v="2"/>
  </r>
  <r>
    <s v="E104691"/>
    <x v="3"/>
    <x v="0"/>
    <n v="444"/>
    <x v="0"/>
    <x v="4"/>
    <x v="0"/>
    <d v="2014-03-27T00:00:00"/>
    <x v="0"/>
    <x v="0"/>
    <x v="0"/>
    <x v="0"/>
    <n v="113016"/>
    <x v="0"/>
    <x v="3"/>
    <x v="0"/>
    <x v="2"/>
    <x v="0"/>
    <x v="1"/>
    <s v="Don Do"/>
    <x v="1"/>
    <x v="0"/>
    <x v="2"/>
    <n v="1963"/>
    <x v="1"/>
    <x v="4"/>
    <s v="Account Executive"/>
    <x v="0"/>
    <n v="62"/>
    <x v="0"/>
    <x v="0"/>
    <x v="4"/>
    <x v="2"/>
  </r>
  <r>
    <s v="E105518"/>
    <x v="0"/>
    <x v="0"/>
    <n v="445"/>
    <x v="1"/>
    <x v="0"/>
    <x v="0"/>
    <d v="2014-03-27T00:00:00"/>
    <x v="0"/>
    <x v="0"/>
    <x v="0"/>
    <x v="0"/>
    <n v="109419"/>
    <x v="0"/>
    <x v="0"/>
    <x v="0"/>
    <x v="0"/>
    <x v="0"/>
    <x v="0"/>
    <s v="Donald Datar"/>
    <x v="1"/>
    <x v="0"/>
    <x v="0"/>
    <n v="1986"/>
    <x v="1"/>
    <x v="0"/>
    <s v="Senior Account Executive"/>
    <x v="1"/>
    <n v="39"/>
    <x v="1"/>
    <x v="0"/>
    <x v="4"/>
    <x v="2"/>
  </r>
  <r>
    <s v="E106119"/>
    <x v="3"/>
    <x v="0"/>
    <n v="445"/>
    <x v="1"/>
    <x v="4"/>
    <x v="0"/>
    <d v="2014-03-27T00:00:00"/>
    <x v="0"/>
    <x v="0"/>
    <x v="0"/>
    <x v="0"/>
    <n v="119363"/>
    <x v="0"/>
    <x v="3"/>
    <x v="0"/>
    <x v="6"/>
    <x v="0"/>
    <x v="1"/>
    <s v="Donald Cullen"/>
    <x v="1"/>
    <x v="1"/>
    <x v="2"/>
    <n v="1988"/>
    <x v="1"/>
    <x v="4"/>
    <s v="Senior Account Executive"/>
    <x v="1"/>
    <n v="37"/>
    <x v="1"/>
    <x v="0"/>
    <x v="4"/>
    <x v="2"/>
  </r>
  <r>
    <s v="E106858"/>
    <x v="0"/>
    <x v="0"/>
    <n v="452"/>
    <x v="2"/>
    <x v="0"/>
    <x v="0"/>
    <d v="2014-03-27T00:00:00"/>
    <x v="0"/>
    <x v="0"/>
    <x v="0"/>
    <x v="0"/>
    <n v="269738"/>
    <x v="0"/>
    <x v="0"/>
    <x v="0"/>
    <x v="0"/>
    <x v="0"/>
    <x v="0"/>
    <s v="Donald Chu"/>
    <x v="1"/>
    <x v="0"/>
    <x v="0"/>
    <n v="1997"/>
    <x v="1"/>
    <x v="0"/>
    <s v="Manufacturing Technician"/>
    <x v="2"/>
    <n v="28"/>
    <x v="2"/>
    <x v="3"/>
    <x v="4"/>
    <x v="2"/>
  </r>
  <r>
    <s v="E107272"/>
    <x v="0"/>
    <x v="0"/>
    <n v="311"/>
    <x v="3"/>
    <x v="0"/>
    <x v="0"/>
    <d v="2014-03-27T00:00:00"/>
    <x v="0"/>
    <x v="0"/>
    <x v="0"/>
    <x v="0"/>
    <n v="239465"/>
    <x v="0"/>
    <x v="0"/>
    <x v="0"/>
    <x v="3"/>
    <x v="0"/>
    <x v="2"/>
    <s v="Dong Chou"/>
    <x v="1"/>
    <x v="1"/>
    <x v="4"/>
    <n v="1978"/>
    <x v="1"/>
    <x v="0"/>
    <s v="Corporate legal assistant"/>
    <x v="3"/>
    <n v="47"/>
    <x v="0"/>
    <x v="3"/>
    <x v="4"/>
    <x v="2"/>
  </r>
  <r>
    <s v="E107440"/>
    <x v="1"/>
    <x v="0"/>
    <n v="402"/>
    <x v="4"/>
    <x v="2"/>
    <x v="0"/>
    <d v="2014-03-27T00:00:00"/>
    <x v="0"/>
    <x v="0"/>
    <x v="0"/>
    <x v="0"/>
    <n v="40284"/>
    <x v="0"/>
    <x v="1"/>
    <x v="0"/>
    <x v="5"/>
    <x v="0"/>
    <x v="2"/>
    <s v="Dong Chen"/>
    <x v="1"/>
    <x v="1"/>
    <x v="4"/>
    <n v="1978"/>
    <x v="1"/>
    <x v="2"/>
    <s v="Warehouse supervisor"/>
    <x v="4"/>
    <n v="47"/>
    <x v="0"/>
    <x v="1"/>
    <x v="4"/>
    <x v="2"/>
  </r>
  <r>
    <s v="E107993"/>
    <x v="6"/>
    <x v="0"/>
    <n v="446"/>
    <x v="5"/>
    <x v="11"/>
    <x v="0"/>
    <d v="2014-03-27T00:00:00"/>
    <x v="0"/>
    <x v="0"/>
    <x v="0"/>
    <x v="0"/>
    <n v="92443"/>
    <x v="0"/>
    <x v="6"/>
    <x v="0"/>
    <x v="7"/>
    <x v="0"/>
    <x v="2"/>
    <s v="Donglim Chau"/>
    <x v="1"/>
    <x v="0"/>
    <x v="4"/>
    <n v="1979"/>
    <x v="1"/>
    <x v="11"/>
    <s v="Strategic account executive"/>
    <x v="5"/>
    <n v="46"/>
    <x v="0"/>
    <x v="2"/>
    <x v="4"/>
    <x v="2"/>
  </r>
  <r>
    <s v="E108140"/>
    <x v="0"/>
    <x v="0"/>
    <n v="452"/>
    <x v="2"/>
    <x v="0"/>
    <x v="0"/>
    <d v="2014-03-27T00:00:00"/>
    <x v="0"/>
    <x v="0"/>
    <x v="0"/>
    <x v="0"/>
    <n v="253135"/>
    <x v="0"/>
    <x v="0"/>
    <x v="0"/>
    <x v="10"/>
    <x v="0"/>
    <x v="2"/>
    <s v="Donglim Chan"/>
    <x v="1"/>
    <x v="0"/>
    <x v="2"/>
    <n v="1964"/>
    <x v="1"/>
    <x v="0"/>
    <s v="Manufacturing Technician"/>
    <x v="2"/>
    <n v="61"/>
    <x v="0"/>
    <x v="3"/>
    <x v="4"/>
    <x v="2"/>
  </r>
  <r>
    <s v="E108157"/>
    <x v="3"/>
    <x v="0"/>
    <n v="452"/>
    <x v="2"/>
    <x v="4"/>
    <x v="0"/>
    <d v="2014-03-27T00:00:00"/>
    <x v="0"/>
    <x v="0"/>
    <x v="0"/>
    <x v="0"/>
    <n v="78703"/>
    <x v="0"/>
    <x v="3"/>
    <x v="0"/>
    <x v="7"/>
    <x v="0"/>
    <x v="2"/>
    <s v="Donglim Cao"/>
    <x v="1"/>
    <x v="0"/>
    <x v="4"/>
    <n v="1991"/>
    <x v="1"/>
    <x v="4"/>
    <s v="Manufacturing Technician"/>
    <x v="2"/>
    <n v="34"/>
    <x v="1"/>
    <x v="2"/>
    <x v="4"/>
    <x v="2"/>
  </r>
  <r>
    <s v="E108402"/>
    <x v="3"/>
    <x v="0"/>
    <n v="444"/>
    <x v="0"/>
    <x v="4"/>
    <x v="0"/>
    <d v="2014-03-27T00:00:00"/>
    <x v="0"/>
    <x v="0"/>
    <x v="0"/>
    <x v="0"/>
    <n v="84621"/>
    <x v="0"/>
    <x v="3"/>
    <x v="0"/>
    <x v="2"/>
    <x v="0"/>
    <x v="2"/>
    <s v="Dorcas Burjorjee"/>
    <x v="1"/>
    <x v="0"/>
    <x v="2"/>
    <n v="1968"/>
    <x v="1"/>
    <x v="4"/>
    <s v="Account Executive"/>
    <x v="0"/>
    <n v="57"/>
    <x v="0"/>
    <x v="2"/>
    <x v="4"/>
    <x v="2"/>
  </r>
  <r>
    <s v="E108817"/>
    <x v="0"/>
    <x v="0"/>
    <n v="444"/>
    <x v="0"/>
    <x v="0"/>
    <x v="0"/>
    <d v="2014-03-27T00:00:00"/>
    <x v="0"/>
    <x v="0"/>
    <x v="0"/>
    <x v="0"/>
    <n v="106727"/>
    <x v="0"/>
    <x v="0"/>
    <x v="0"/>
    <x v="1"/>
    <x v="0"/>
    <x v="2"/>
    <s v="Dorcas Brownsey"/>
    <x v="1"/>
    <x v="1"/>
    <x v="1"/>
    <n v="1994"/>
    <x v="1"/>
    <x v="0"/>
    <s v="Account Executive"/>
    <x v="0"/>
    <n v="31"/>
    <x v="2"/>
    <x v="0"/>
    <x v="4"/>
    <x v="2"/>
  </r>
  <r>
    <s v="E109328"/>
    <x v="3"/>
    <x v="0"/>
    <n v="452"/>
    <x v="2"/>
    <x v="4"/>
    <x v="0"/>
    <d v="2014-03-27T00:00:00"/>
    <x v="0"/>
    <x v="0"/>
    <x v="0"/>
    <x v="0"/>
    <n v="99841"/>
    <x v="0"/>
    <x v="3"/>
    <x v="0"/>
    <x v="0"/>
    <x v="0"/>
    <x v="0"/>
    <s v="Dorcas Bolognese"/>
    <x v="1"/>
    <x v="0"/>
    <x v="0"/>
    <n v="1978"/>
    <x v="1"/>
    <x v="4"/>
    <s v="Manufacturing Technician"/>
    <x v="2"/>
    <n v="47"/>
    <x v="0"/>
    <x v="0"/>
    <x v="4"/>
    <x v="2"/>
  </r>
  <r>
    <s v="E109436"/>
    <x v="0"/>
    <x v="0"/>
    <n v="443"/>
    <x v="2"/>
    <x v="0"/>
    <x v="0"/>
    <d v="2014-03-27T00:00:00"/>
    <x v="0"/>
    <x v="0"/>
    <x v="0"/>
    <x v="0"/>
    <n v="262131"/>
    <x v="0"/>
    <x v="0"/>
    <x v="0"/>
    <x v="2"/>
    <x v="0"/>
    <x v="2"/>
    <s v="Doug Beleznay"/>
    <x v="1"/>
    <x v="1"/>
    <x v="2"/>
    <n v="2002"/>
    <x v="1"/>
    <x v="0"/>
    <s v="Sales operations specialist"/>
    <x v="2"/>
    <n v="23"/>
    <x v="3"/>
    <x v="3"/>
    <x v="4"/>
    <x v="2"/>
  </r>
  <r>
    <s v="E109511"/>
    <x v="0"/>
    <x v="0"/>
    <n v="444"/>
    <x v="0"/>
    <x v="0"/>
    <x v="0"/>
    <d v="2014-03-27T00:00:00"/>
    <x v="0"/>
    <x v="0"/>
    <x v="0"/>
    <x v="0"/>
    <n v="113893"/>
    <x v="0"/>
    <x v="0"/>
    <x v="0"/>
    <x v="1"/>
    <x v="0"/>
    <x v="1"/>
    <s v="Doug Baronia"/>
    <x v="1"/>
    <x v="0"/>
    <x v="0"/>
    <n v="1997"/>
    <x v="1"/>
    <x v="0"/>
    <s v="Account Executive"/>
    <x v="0"/>
    <n v="28"/>
    <x v="2"/>
    <x v="0"/>
    <x v="4"/>
    <x v="2"/>
  </r>
  <r>
    <s v="E109538"/>
    <x v="0"/>
    <x v="0"/>
    <n v="601"/>
    <x v="7"/>
    <x v="0"/>
    <x v="0"/>
    <d v="2014-03-27T00:00:00"/>
    <x v="0"/>
    <x v="0"/>
    <x v="0"/>
    <x v="0"/>
    <n v="111400"/>
    <x v="0"/>
    <x v="0"/>
    <x v="0"/>
    <x v="3"/>
    <x v="0"/>
    <x v="2"/>
    <s v="Doug Aziz"/>
    <x v="1"/>
    <x v="0"/>
    <x v="2"/>
    <n v="1962"/>
    <x v="1"/>
    <x v="0"/>
    <s v="Executive Assistant to the President"/>
    <x v="7"/>
    <n v="63"/>
    <x v="0"/>
    <x v="0"/>
    <x v="4"/>
    <x v="2"/>
  </r>
  <r>
    <s v="E109656"/>
    <x v="0"/>
    <x v="0"/>
    <n v="253"/>
    <x v="2"/>
    <x v="1"/>
    <x v="0"/>
    <d v="2014-03-27T00:00:00"/>
    <x v="0"/>
    <x v="0"/>
    <x v="0"/>
    <x v="0"/>
    <n v="46063"/>
    <x v="0"/>
    <x v="0"/>
    <x v="0"/>
    <x v="0"/>
    <x v="0"/>
    <x v="0"/>
    <s v="Duong Anand"/>
    <x v="1"/>
    <x v="0"/>
    <x v="0"/>
    <n v="1989"/>
    <x v="6"/>
    <x v="1"/>
    <s v="Purchasing Manager"/>
    <x v="2"/>
    <n v="36"/>
    <x v="1"/>
    <x v="1"/>
    <x v="4"/>
    <x v="2"/>
  </r>
  <r>
    <s v="M109659"/>
    <x v="6"/>
    <x v="0"/>
    <n v="392"/>
    <x v="2"/>
    <x v="12"/>
    <x v="0"/>
    <d v="2014-03-27T00:00:00"/>
    <x v="0"/>
    <x v="0"/>
    <x v="0"/>
    <x v="0"/>
    <n v="56541"/>
    <x v="0"/>
    <x v="6"/>
    <x v="0"/>
    <x v="1"/>
    <x v="0"/>
    <x v="1"/>
    <s v="Duong Aisho"/>
    <x v="1"/>
    <x v="0"/>
    <x v="0"/>
    <n v="1967"/>
    <x v="6"/>
    <x v="12"/>
    <s v="Strategy manager"/>
    <x v="2"/>
    <n v="58"/>
    <x v="0"/>
    <x v="2"/>
    <x v="4"/>
    <x v="2"/>
  </r>
  <r>
    <s v="E110370"/>
    <x v="3"/>
    <x v="0"/>
    <n v="443"/>
    <x v="2"/>
    <x v="4"/>
    <x v="0"/>
    <d v="2014-03-27T00:00:00"/>
    <x v="0"/>
    <x v="0"/>
    <x v="0"/>
    <x v="0"/>
    <n v="113087"/>
    <x v="0"/>
    <x v="3"/>
    <x v="0"/>
    <x v="1"/>
    <x v="0"/>
    <x v="2"/>
    <s v="Dvij Zhao"/>
    <x v="1"/>
    <x v="0"/>
    <x v="2"/>
    <n v="1971"/>
    <x v="0"/>
    <x v="4"/>
    <s v="Sales operations specialist"/>
    <x v="2"/>
    <n v="54"/>
    <x v="0"/>
    <x v="0"/>
    <x v="4"/>
    <x v="2"/>
  </r>
  <r>
    <s v="E110484"/>
    <x v="3"/>
    <x v="0"/>
    <n v="455"/>
    <x v="5"/>
    <x v="4"/>
    <x v="0"/>
    <d v="2014-03-27T00:00:00"/>
    <x v="0"/>
    <x v="0"/>
    <x v="0"/>
    <x v="0"/>
    <n v="115669"/>
    <x v="0"/>
    <x v="3"/>
    <x v="0"/>
    <x v="4"/>
    <x v="0"/>
    <x v="1"/>
    <s v="Dvij Zhang"/>
    <x v="1"/>
    <x v="0"/>
    <x v="2"/>
    <n v="1987"/>
    <x v="0"/>
    <x v="4"/>
    <s v="Manufacturing Production Manager"/>
    <x v="5"/>
    <n v="38"/>
    <x v="1"/>
    <x v="0"/>
    <x v="4"/>
    <x v="2"/>
  </r>
  <r>
    <s v="E110507"/>
    <x v="0"/>
    <x v="0"/>
    <n v="455"/>
    <x v="5"/>
    <x v="0"/>
    <x v="0"/>
    <d v="2014-03-27T00:00:00"/>
    <x v="0"/>
    <x v="0"/>
    <x v="0"/>
    <x v="0"/>
    <n v="220553"/>
    <x v="0"/>
    <x v="0"/>
    <x v="0"/>
    <x v="0"/>
    <x v="0"/>
    <x v="0"/>
    <s v="Eduardo Yuen"/>
    <x v="1"/>
    <x v="1"/>
    <x v="4"/>
    <n v="1992"/>
    <x v="0"/>
    <x v="0"/>
    <s v="Manufacturing Production Manager"/>
    <x v="5"/>
    <n v="33"/>
    <x v="1"/>
    <x v="3"/>
    <x v="4"/>
    <x v="2"/>
  </r>
  <r>
    <s v="E111323"/>
    <x v="0"/>
    <x v="0"/>
    <n v="445"/>
    <x v="1"/>
    <x v="0"/>
    <x v="0"/>
    <d v="2014-03-27T00:00:00"/>
    <x v="0"/>
    <x v="0"/>
    <x v="0"/>
    <x v="0"/>
    <n v="112564"/>
    <x v="0"/>
    <x v="0"/>
    <x v="0"/>
    <x v="2"/>
    <x v="0"/>
    <x v="2"/>
    <s v="Eduardo Yang"/>
    <x v="1"/>
    <x v="0"/>
    <x v="2"/>
    <n v="1979"/>
    <x v="0"/>
    <x v="0"/>
    <s v="Senior Account Executive"/>
    <x v="1"/>
    <n v="46"/>
    <x v="0"/>
    <x v="0"/>
    <x v="4"/>
    <x v="2"/>
  </r>
  <r>
    <s v="E111614"/>
    <x v="5"/>
    <x v="0"/>
    <n v="442"/>
    <x v="4"/>
    <x v="8"/>
    <x v="0"/>
    <d v="2014-03-27T00:00:00"/>
    <x v="0"/>
    <x v="0"/>
    <x v="0"/>
    <x v="0"/>
    <n v="50323"/>
    <x v="0"/>
    <x v="5"/>
    <x v="0"/>
    <x v="2"/>
    <x v="0"/>
    <x v="1"/>
    <s v="Edward Xiang"/>
    <x v="1"/>
    <x v="0"/>
    <x v="2"/>
    <n v="1970"/>
    <x v="4"/>
    <x v="8"/>
    <s v="Sales Support Specialist"/>
    <x v="4"/>
    <n v="55"/>
    <x v="0"/>
    <x v="2"/>
    <x v="4"/>
    <x v="2"/>
  </r>
  <r>
    <s v="E111786"/>
    <x v="4"/>
    <x v="0"/>
    <n v="445"/>
    <x v="1"/>
    <x v="7"/>
    <x v="0"/>
    <d v="2014-03-27T00:00:00"/>
    <x v="0"/>
    <x v="0"/>
    <x v="0"/>
    <x v="0"/>
    <n v="41093"/>
    <x v="0"/>
    <x v="4"/>
    <x v="0"/>
    <x v="0"/>
    <x v="0"/>
    <x v="0"/>
    <s v="Edward Wright"/>
    <x v="1"/>
    <x v="0"/>
    <x v="0"/>
    <n v="1971"/>
    <x v="4"/>
    <x v="7"/>
    <s v="Senior Account Executive"/>
    <x v="1"/>
    <n v="54"/>
    <x v="0"/>
    <x v="1"/>
    <x v="4"/>
    <x v="2"/>
  </r>
  <r>
    <s v="E111790"/>
    <x v="3"/>
    <x v="0"/>
    <n v="446"/>
    <x v="5"/>
    <x v="4"/>
    <x v="0"/>
    <d v="2014-03-27T00:00:00"/>
    <x v="0"/>
    <x v="0"/>
    <x v="0"/>
    <x v="0"/>
    <n v="110362"/>
    <x v="0"/>
    <x v="3"/>
    <x v="0"/>
    <x v="2"/>
    <x v="0"/>
    <x v="1"/>
    <s v="Edward Wong"/>
    <x v="1"/>
    <x v="0"/>
    <x v="3"/>
    <n v="1999"/>
    <x v="4"/>
    <x v="4"/>
    <s v="Strategic account executive"/>
    <x v="5"/>
    <n v="26"/>
    <x v="2"/>
    <x v="0"/>
    <x v="4"/>
    <x v="2"/>
  </r>
  <r>
    <s v="E111852"/>
    <x v="3"/>
    <x v="0"/>
    <n v="455"/>
    <x v="5"/>
    <x v="4"/>
    <x v="0"/>
    <d v="2014-03-27T00:00:00"/>
    <x v="0"/>
    <x v="0"/>
    <x v="0"/>
    <x v="0"/>
    <n v="133379"/>
    <x v="0"/>
    <x v="3"/>
    <x v="0"/>
    <x v="3"/>
    <x v="0"/>
    <x v="0"/>
    <s v="Edward Wilkie"/>
    <x v="1"/>
    <x v="0"/>
    <x v="2"/>
    <n v="1973"/>
    <x v="4"/>
    <x v="4"/>
    <s v="Manufacturing Production Manager"/>
    <x v="5"/>
    <n v="52"/>
    <x v="0"/>
    <x v="0"/>
    <x v="4"/>
    <x v="2"/>
  </r>
  <r>
    <s v="E111869"/>
    <x v="3"/>
    <x v="0"/>
    <n v="453"/>
    <x v="0"/>
    <x v="4"/>
    <x v="0"/>
    <d v="2014-01-03T00:00:00"/>
    <x v="0"/>
    <x v="0"/>
    <x v="0"/>
    <x v="0"/>
    <n v="102027"/>
    <x v="0"/>
    <x v="3"/>
    <x v="0"/>
    <x v="2"/>
    <x v="0"/>
    <x v="1"/>
    <s v="Edward Wason"/>
    <x v="1"/>
    <x v="1"/>
    <x v="2"/>
    <n v="1989"/>
    <x v="4"/>
    <x v="4"/>
    <s v="Manufacturing Engineer"/>
    <x v="0"/>
    <n v="36"/>
    <x v="1"/>
    <x v="0"/>
    <x v="4"/>
    <x v="2"/>
  </r>
  <r>
    <s v="E112728"/>
    <x v="0"/>
    <x v="0"/>
    <n v="455"/>
    <x v="5"/>
    <x v="0"/>
    <x v="0"/>
    <d v="2014-01-03T00:00:00"/>
    <x v="0"/>
    <x v="0"/>
    <x v="0"/>
    <x v="0"/>
    <n v="256504"/>
    <x v="0"/>
    <x v="0"/>
    <x v="0"/>
    <x v="0"/>
    <x v="0"/>
    <x v="0"/>
    <s v="Edward Vezzosi"/>
    <x v="1"/>
    <x v="1"/>
    <x v="2"/>
    <n v="1998"/>
    <x v="6"/>
    <x v="0"/>
    <s v="Manufacturing Production Manager"/>
    <x v="5"/>
    <n v="27"/>
    <x v="2"/>
    <x v="3"/>
    <x v="4"/>
    <x v="2"/>
  </r>
  <r>
    <s v="E113023"/>
    <x v="3"/>
    <x v="0"/>
    <n v="455"/>
    <x v="5"/>
    <x v="4"/>
    <x v="0"/>
    <d v="2014-01-03T00:00:00"/>
    <x v="0"/>
    <x v="0"/>
    <x v="0"/>
    <x v="0"/>
    <n v="108121"/>
    <x v="0"/>
    <x v="3"/>
    <x v="0"/>
    <x v="5"/>
    <x v="0"/>
    <x v="0"/>
    <s v="Edwin Urbach"/>
    <x v="1"/>
    <x v="0"/>
    <x v="2"/>
    <n v="1999"/>
    <x v="6"/>
    <x v="4"/>
    <s v="Manufacturing Production Manager"/>
    <x v="5"/>
    <n v="26"/>
    <x v="2"/>
    <x v="0"/>
    <x v="4"/>
    <x v="2"/>
  </r>
  <r>
    <s v="E113470"/>
    <x v="3"/>
    <x v="0"/>
    <n v="445"/>
    <x v="1"/>
    <x v="4"/>
    <x v="0"/>
    <d v="2014-01-03T00:00:00"/>
    <x v="0"/>
    <x v="0"/>
    <x v="0"/>
    <x v="0"/>
    <n v="236250"/>
    <x v="0"/>
    <x v="3"/>
    <x v="0"/>
    <x v="0"/>
    <x v="0"/>
    <x v="0"/>
    <s v="Ehsan Tam-Huang"/>
    <x v="1"/>
    <x v="0"/>
    <x v="0"/>
    <n v="1986"/>
    <x v="5"/>
    <x v="4"/>
    <s v="Senior Account Executive"/>
    <x v="1"/>
    <n v="39"/>
    <x v="1"/>
    <x v="3"/>
    <x v="4"/>
    <x v="2"/>
  </r>
  <r>
    <s v="E113896"/>
    <x v="2"/>
    <x v="0"/>
    <n v="445"/>
    <x v="1"/>
    <x v="3"/>
    <x v="0"/>
    <d v="2014-01-03T00:00:00"/>
    <x v="0"/>
    <x v="0"/>
    <x v="0"/>
    <x v="0"/>
    <n v="76675"/>
    <x v="0"/>
    <x v="2"/>
    <x v="0"/>
    <x v="1"/>
    <x v="0"/>
    <x v="1"/>
    <s v="Ehsan Sun"/>
    <x v="1"/>
    <x v="0"/>
    <x v="0"/>
    <n v="1988"/>
    <x v="5"/>
    <x v="3"/>
    <s v="Senior Account Executive"/>
    <x v="1"/>
    <n v="37"/>
    <x v="1"/>
    <x v="2"/>
    <x v="4"/>
    <x v="2"/>
  </r>
  <r>
    <s v="E114037"/>
    <x v="6"/>
    <x v="0"/>
    <n v="413"/>
    <x v="2"/>
    <x v="12"/>
    <x v="0"/>
    <d v="2014-01-03T00:00:00"/>
    <x v="0"/>
    <x v="0"/>
    <x v="0"/>
    <x v="0"/>
    <n v="60778"/>
    <x v="0"/>
    <x v="6"/>
    <x v="0"/>
    <x v="2"/>
    <x v="0"/>
    <x v="1"/>
    <s v="Ellie Sreenivas"/>
    <x v="0"/>
    <x v="0"/>
    <x v="2"/>
    <n v="1997"/>
    <x v="5"/>
    <x v="12"/>
    <s v="Materials Manager"/>
    <x v="2"/>
    <n v="28"/>
    <x v="2"/>
    <x v="2"/>
    <x v="4"/>
    <x v="2"/>
  </r>
  <r>
    <s v="E114353"/>
    <x v="0"/>
    <x v="0"/>
    <n v="455"/>
    <x v="5"/>
    <x v="0"/>
    <x v="0"/>
    <d v="2014-01-03T00:00:00"/>
    <x v="0"/>
    <x v="0"/>
    <x v="0"/>
    <x v="0"/>
    <n v="113808"/>
    <x v="0"/>
    <x v="0"/>
    <x v="0"/>
    <x v="3"/>
    <x v="0"/>
    <x v="2"/>
    <s v="Ellie Sokhan"/>
    <x v="1"/>
    <x v="0"/>
    <x v="2"/>
    <n v="1979"/>
    <x v="5"/>
    <x v="0"/>
    <s v="Manufacturing Production Manager"/>
    <x v="5"/>
    <n v="46"/>
    <x v="0"/>
    <x v="0"/>
    <x v="4"/>
    <x v="2"/>
  </r>
  <r>
    <s v="E114771"/>
    <x v="3"/>
    <x v="0"/>
    <n v="445"/>
    <x v="1"/>
    <x v="4"/>
    <x v="0"/>
    <d v="2014-01-03T00:00:00"/>
    <x v="0"/>
    <x v="0"/>
    <x v="0"/>
    <x v="0"/>
    <n v="81901"/>
    <x v="0"/>
    <x v="3"/>
    <x v="0"/>
    <x v="0"/>
    <x v="0"/>
    <x v="0"/>
    <s v="Emily Sekharan"/>
    <x v="1"/>
    <x v="0"/>
    <x v="0"/>
    <n v="1964"/>
    <x v="4"/>
    <x v="4"/>
    <s v="Senior Account Executive"/>
    <x v="1"/>
    <n v="61"/>
    <x v="0"/>
    <x v="2"/>
    <x v="4"/>
    <x v="2"/>
  </r>
  <r>
    <s v="E115460"/>
    <x v="0"/>
    <x v="0"/>
    <n v="455"/>
    <x v="5"/>
    <x v="0"/>
    <x v="0"/>
    <d v="2014-02-12T00:00:00"/>
    <x v="0"/>
    <x v="0"/>
    <x v="0"/>
    <x v="0"/>
    <n v="87061"/>
    <x v="0"/>
    <x v="0"/>
    <x v="0"/>
    <x v="0"/>
    <x v="0"/>
    <x v="0"/>
    <s v="Emmanuel Salomon"/>
    <x v="1"/>
    <x v="1"/>
    <x v="5"/>
    <n v="1968"/>
    <x v="4"/>
    <x v="0"/>
    <s v="Manufacturing Production Manager"/>
    <x v="5"/>
    <n v="57"/>
    <x v="0"/>
    <x v="2"/>
    <x v="4"/>
    <x v="2"/>
  </r>
  <r>
    <s v="E115682"/>
    <x v="3"/>
    <x v="0"/>
    <n v="445"/>
    <x v="1"/>
    <x v="4"/>
    <x v="0"/>
    <d v="2014-02-12T00:00:00"/>
    <x v="0"/>
    <x v="0"/>
    <x v="0"/>
    <x v="0"/>
    <n v="92796"/>
    <x v="0"/>
    <x v="3"/>
    <x v="0"/>
    <x v="10"/>
    <x v="0"/>
    <x v="1"/>
    <s v="Emmanuel Roux"/>
    <x v="1"/>
    <x v="1"/>
    <x v="2"/>
    <n v="1964"/>
    <x v="4"/>
    <x v="4"/>
    <s v="Senior Account Executive"/>
    <x v="1"/>
    <n v="61"/>
    <x v="0"/>
    <x v="2"/>
    <x v="4"/>
    <x v="2"/>
  </r>
  <r>
    <s v="E115849"/>
    <x v="3"/>
    <x v="0"/>
    <n v="403"/>
    <x v="2"/>
    <x v="4"/>
    <x v="0"/>
    <d v="2014-02-12T00:00:00"/>
    <x v="0"/>
    <x v="0"/>
    <x v="0"/>
    <x v="0"/>
    <n v="95866"/>
    <x v="0"/>
    <x v="3"/>
    <x v="0"/>
    <x v="4"/>
    <x v="0"/>
    <x v="1"/>
    <s v="Eran Reddy"/>
    <x v="1"/>
    <x v="0"/>
    <x v="2"/>
    <n v="1979"/>
    <x v="4"/>
    <x v="4"/>
    <s v="Warehouse manager"/>
    <x v="2"/>
    <n v="46"/>
    <x v="0"/>
    <x v="2"/>
    <x v="4"/>
    <x v="2"/>
  </r>
  <r>
    <s v="E116009"/>
    <x v="0"/>
    <x v="0"/>
    <n v="444"/>
    <x v="0"/>
    <x v="0"/>
    <x v="0"/>
    <d v="2014-02-12T00:00:00"/>
    <x v="0"/>
    <x v="0"/>
    <x v="0"/>
    <x v="0"/>
    <n v="86557"/>
    <x v="0"/>
    <x v="0"/>
    <x v="0"/>
    <x v="1"/>
    <x v="0"/>
    <x v="2"/>
    <s v="Eran Ranjan"/>
    <x v="1"/>
    <x v="1"/>
    <x v="1"/>
    <n v="2002"/>
    <x v="4"/>
    <x v="0"/>
    <s v="Account Executive"/>
    <x v="0"/>
    <n v="23"/>
    <x v="3"/>
    <x v="2"/>
    <x v="4"/>
    <x v="2"/>
  </r>
  <r>
    <s v="E116630"/>
    <x v="3"/>
    <x v="0"/>
    <n v="445"/>
    <x v="1"/>
    <x v="4"/>
    <x v="0"/>
    <d v="2014-02-12T00:00:00"/>
    <x v="0"/>
    <x v="0"/>
    <x v="0"/>
    <x v="0"/>
    <n v="101909"/>
    <x v="0"/>
    <x v="3"/>
    <x v="0"/>
    <x v="1"/>
    <x v="0"/>
    <x v="1"/>
    <s v="Eric PIERRE"/>
    <x v="1"/>
    <x v="0"/>
    <x v="0"/>
    <n v="1962"/>
    <x v="4"/>
    <x v="4"/>
    <s v="Senior Account Executive"/>
    <x v="1"/>
    <n v="63"/>
    <x v="0"/>
    <x v="0"/>
    <x v="4"/>
    <x v="2"/>
  </r>
  <r>
    <s v="E116633"/>
    <x v="0"/>
    <x v="0"/>
    <n v="445"/>
    <x v="1"/>
    <x v="0"/>
    <x v="0"/>
    <d v="2014-02-12T00:00:00"/>
    <x v="0"/>
    <x v="0"/>
    <x v="0"/>
    <x v="0"/>
    <n v="114606"/>
    <x v="0"/>
    <x v="0"/>
    <x v="0"/>
    <x v="2"/>
    <x v="0"/>
    <x v="0"/>
    <s v="Eric Perdomo"/>
    <x v="1"/>
    <x v="0"/>
    <x v="4"/>
    <n v="1999"/>
    <x v="4"/>
    <x v="0"/>
    <s v="Senior Account Executive"/>
    <x v="1"/>
    <n v="26"/>
    <x v="2"/>
    <x v="0"/>
    <x v="4"/>
    <x v="2"/>
  </r>
  <r>
    <s v="E117943"/>
    <x v="3"/>
    <x v="0"/>
    <n v="445"/>
    <x v="1"/>
    <x v="4"/>
    <x v="0"/>
    <d v="2014-02-12T00:00:00"/>
    <x v="0"/>
    <x v="0"/>
    <x v="0"/>
    <x v="0"/>
    <n v="93996"/>
    <x v="0"/>
    <x v="3"/>
    <x v="0"/>
    <x v="2"/>
    <x v="0"/>
    <x v="1"/>
    <s v="Eric Nalbandyan"/>
    <x v="1"/>
    <x v="0"/>
    <x v="2"/>
    <n v="1974"/>
    <x v="4"/>
    <x v="4"/>
    <s v="Senior Account Executive"/>
    <x v="1"/>
    <n v="51"/>
    <x v="0"/>
    <x v="2"/>
    <x v="4"/>
    <x v="2"/>
  </r>
  <r>
    <s v="E118900"/>
    <x v="1"/>
    <x v="0"/>
    <n v="442"/>
    <x v="4"/>
    <x v="2"/>
    <x v="0"/>
    <d v="2014-02-12T00:00:00"/>
    <x v="0"/>
    <x v="0"/>
    <x v="0"/>
    <x v="0"/>
    <n v="85347"/>
    <x v="0"/>
    <x v="1"/>
    <x v="0"/>
    <x v="8"/>
    <x v="0"/>
    <x v="1"/>
    <s v="Eric Menard"/>
    <x v="1"/>
    <x v="0"/>
    <x v="2"/>
    <n v="1982"/>
    <x v="4"/>
    <x v="2"/>
    <s v="Sales Support Specialist"/>
    <x v="4"/>
    <n v="43"/>
    <x v="1"/>
    <x v="2"/>
    <x v="4"/>
    <x v="2"/>
  </r>
  <r>
    <s v="E118926"/>
    <x v="0"/>
    <x v="0"/>
    <n v="445"/>
    <x v="1"/>
    <x v="0"/>
    <x v="0"/>
    <d v="2014-02-12T00:00:00"/>
    <x v="0"/>
    <x v="0"/>
    <x v="0"/>
    <x v="0"/>
    <n v="287371"/>
    <x v="0"/>
    <x v="0"/>
    <x v="0"/>
    <x v="2"/>
    <x v="0"/>
    <x v="1"/>
    <s v="Eric Mast"/>
    <x v="1"/>
    <x v="1"/>
    <x v="1"/>
    <n v="1982"/>
    <x v="4"/>
    <x v="0"/>
    <s v="Senior Account Executive"/>
    <x v="1"/>
    <n v="43"/>
    <x v="1"/>
    <x v="3"/>
    <x v="4"/>
    <x v="2"/>
  </r>
  <r>
    <s v="E118944"/>
    <x v="5"/>
    <x v="0"/>
    <n v="432"/>
    <x v="4"/>
    <x v="8"/>
    <x v="0"/>
    <d v="2014-02-12T00:00:00"/>
    <x v="0"/>
    <x v="0"/>
    <x v="0"/>
    <x v="0"/>
    <n v="45636"/>
    <x v="0"/>
    <x v="5"/>
    <x v="0"/>
    <x v="2"/>
    <x v="0"/>
    <x v="1"/>
    <s v="Eric Mar"/>
    <x v="1"/>
    <x v="0"/>
    <x v="2"/>
    <n v="1984"/>
    <x v="4"/>
    <x v="8"/>
    <s v="Quality Control Inspector"/>
    <x v="4"/>
    <n v="41"/>
    <x v="1"/>
    <x v="1"/>
    <x v="4"/>
    <x v="2"/>
  </r>
  <r>
    <s v="E118987"/>
    <x v="3"/>
    <x v="0"/>
    <n v="445"/>
    <x v="1"/>
    <x v="4"/>
    <x v="0"/>
    <d v="2014-02-12T00:00:00"/>
    <x v="0"/>
    <x v="0"/>
    <x v="0"/>
    <x v="0"/>
    <n v="77384"/>
    <x v="0"/>
    <x v="3"/>
    <x v="0"/>
    <x v="2"/>
    <x v="0"/>
    <x v="0"/>
    <s v="Eric Mahadevan"/>
    <x v="1"/>
    <x v="0"/>
    <x v="2"/>
    <n v="1976"/>
    <x v="4"/>
    <x v="4"/>
    <s v="Senior Account Executive"/>
    <x v="1"/>
    <n v="49"/>
    <x v="0"/>
    <x v="2"/>
    <x v="4"/>
    <x v="2"/>
  </r>
  <r>
    <s v="E119030"/>
    <x v="0"/>
    <x v="0"/>
    <n v="445"/>
    <x v="1"/>
    <x v="0"/>
    <x v="0"/>
    <d v="2014-02-12T00:00:00"/>
    <x v="0"/>
    <x v="0"/>
    <x v="0"/>
    <x v="0"/>
    <n v="68746"/>
    <x v="0"/>
    <x v="0"/>
    <x v="0"/>
    <x v="2"/>
    <x v="0"/>
    <x v="2"/>
    <s v="Eric Lloyd"/>
    <x v="1"/>
    <x v="0"/>
    <x v="2"/>
    <n v="1991"/>
    <x v="4"/>
    <x v="0"/>
    <s v="Senior Account Executive"/>
    <x v="1"/>
    <n v="34"/>
    <x v="1"/>
    <x v="2"/>
    <x v="4"/>
    <x v="2"/>
  </r>
  <r>
    <s v="E119589"/>
    <x v="0"/>
    <x v="0"/>
    <n v="444"/>
    <x v="0"/>
    <x v="0"/>
    <x v="0"/>
    <d v="2014-02-12T00:00:00"/>
    <x v="0"/>
    <x v="0"/>
    <x v="0"/>
    <x v="0"/>
    <n v="59346"/>
    <x v="0"/>
    <x v="0"/>
    <x v="0"/>
    <x v="2"/>
    <x v="0"/>
    <x v="1"/>
    <s v="Eric Liao"/>
    <x v="1"/>
    <x v="1"/>
    <x v="1"/>
    <n v="1993"/>
    <x v="4"/>
    <x v="0"/>
    <s v="Account Executive"/>
    <x v="0"/>
    <n v="32"/>
    <x v="2"/>
    <x v="2"/>
    <x v="4"/>
    <x v="2"/>
  </r>
  <r>
    <s v="E119646"/>
    <x v="3"/>
    <x v="0"/>
    <n v="443"/>
    <x v="2"/>
    <x v="4"/>
    <x v="0"/>
    <d v="2014-02-12T00:00:00"/>
    <x v="0"/>
    <x v="0"/>
    <x v="0"/>
    <x v="0"/>
    <n v="102256"/>
    <x v="0"/>
    <x v="3"/>
    <x v="0"/>
    <x v="4"/>
    <x v="0"/>
    <x v="2"/>
    <s v="Eric Li"/>
    <x v="1"/>
    <x v="0"/>
    <x v="2"/>
    <n v="1986"/>
    <x v="4"/>
    <x v="4"/>
    <s v="Sales operations specialist"/>
    <x v="2"/>
    <n v="39"/>
    <x v="1"/>
    <x v="0"/>
    <x v="4"/>
    <x v="2"/>
  </r>
  <r>
    <s v="E119697"/>
    <x v="4"/>
    <x v="0"/>
    <n v="433"/>
    <x v="2"/>
    <x v="7"/>
    <x v="0"/>
    <d v="2014-02-12T00:00:00"/>
    <x v="0"/>
    <x v="0"/>
    <x v="0"/>
    <x v="0"/>
    <n v="42538"/>
    <x v="0"/>
    <x v="4"/>
    <x v="0"/>
    <x v="1"/>
    <x v="0"/>
    <x v="2"/>
    <s v="Eric Lee"/>
    <x v="1"/>
    <x v="0"/>
    <x v="1"/>
    <n v="1998"/>
    <x v="4"/>
    <x v="7"/>
    <s v="Senior Quality Control Inspector"/>
    <x v="2"/>
    <n v="27"/>
    <x v="2"/>
    <x v="1"/>
    <x v="4"/>
    <x v="2"/>
  </r>
  <r>
    <s v="E119954"/>
    <x v="0"/>
    <x v="0"/>
    <n v="454"/>
    <x v="1"/>
    <x v="1"/>
    <x v="0"/>
    <d v="2014-02-12T00:00:00"/>
    <x v="0"/>
    <x v="0"/>
    <x v="0"/>
    <x v="0"/>
    <n v="56526"/>
    <x v="0"/>
    <x v="0"/>
    <x v="0"/>
    <x v="1"/>
    <x v="0"/>
    <x v="2"/>
    <s v="Eric Laforge"/>
    <x v="1"/>
    <x v="1"/>
    <x v="1"/>
    <n v="1994"/>
    <x v="4"/>
    <x v="1"/>
    <s v="Manufacturing Process Engineer"/>
    <x v="1"/>
    <n v="31"/>
    <x v="2"/>
    <x v="2"/>
    <x v="4"/>
    <x v="2"/>
  </r>
  <r>
    <s v="E120682"/>
    <x v="5"/>
    <x v="0"/>
    <n v="443"/>
    <x v="2"/>
    <x v="8"/>
    <x v="0"/>
    <d v="2014-02-12T00:00:00"/>
    <x v="0"/>
    <x v="0"/>
    <x v="0"/>
    <x v="0"/>
    <n v="48148"/>
    <x v="0"/>
    <x v="5"/>
    <x v="0"/>
    <x v="2"/>
    <x v="0"/>
    <x v="1"/>
    <s v="Erica Kochar"/>
    <x v="1"/>
    <x v="0"/>
    <x v="2"/>
    <n v="1978"/>
    <x v="4"/>
    <x v="8"/>
    <s v="Sales operations specialist"/>
    <x v="2"/>
    <n v="47"/>
    <x v="0"/>
    <x v="1"/>
    <x v="4"/>
    <x v="2"/>
  </r>
  <r>
    <s v="E120686"/>
    <x v="3"/>
    <x v="0"/>
    <n v="445"/>
    <x v="1"/>
    <x v="4"/>
    <x v="0"/>
    <d v="2014-02-12T00:00:00"/>
    <x v="0"/>
    <x v="0"/>
    <x v="0"/>
    <x v="0"/>
    <n v="98429"/>
    <x v="0"/>
    <x v="3"/>
    <x v="0"/>
    <x v="8"/>
    <x v="0"/>
    <x v="1"/>
    <s v="Erica Kim"/>
    <x v="1"/>
    <x v="0"/>
    <x v="2"/>
    <n v="1985"/>
    <x v="4"/>
    <x v="4"/>
    <s v="Senior Account Executive"/>
    <x v="1"/>
    <n v="40"/>
    <x v="1"/>
    <x v="2"/>
    <x v="4"/>
    <x v="2"/>
  </r>
  <r>
    <s v="E120802"/>
    <x v="2"/>
    <x v="0"/>
    <n v="362"/>
    <x v="4"/>
    <x v="3"/>
    <x v="0"/>
    <d v="2014-02-12T00:00:00"/>
    <x v="0"/>
    <x v="0"/>
    <x v="0"/>
    <x v="0"/>
    <n v="102831"/>
    <x v="0"/>
    <x v="2"/>
    <x v="0"/>
    <x v="8"/>
    <x v="0"/>
    <x v="1"/>
    <s v="Erik Ke"/>
    <x v="1"/>
    <x v="0"/>
    <x v="2"/>
    <n v="1976"/>
    <x v="4"/>
    <x v="3"/>
    <s v="Senior Product Design Engineer"/>
    <x v="4"/>
    <n v="49"/>
    <x v="0"/>
    <x v="0"/>
    <x v="4"/>
    <x v="2"/>
  </r>
  <r>
    <s v="E121225"/>
    <x v="3"/>
    <x v="0"/>
    <n v="454"/>
    <x v="1"/>
    <x v="4"/>
    <x v="0"/>
    <d v="2014-02-12T00:00:00"/>
    <x v="0"/>
    <x v="0"/>
    <x v="0"/>
    <x v="0"/>
    <n v="104035"/>
    <x v="0"/>
    <x v="3"/>
    <x v="0"/>
    <x v="2"/>
    <x v="0"/>
    <x v="1"/>
    <s v="Erik K S"/>
    <x v="1"/>
    <x v="0"/>
    <x v="1"/>
    <n v="1992"/>
    <x v="4"/>
    <x v="4"/>
    <s v="Manufacturing Process Engineer"/>
    <x v="1"/>
    <n v="33"/>
    <x v="1"/>
    <x v="0"/>
    <x v="4"/>
    <x v="2"/>
  </r>
  <r>
    <s v="E121650"/>
    <x v="0"/>
    <x v="0"/>
    <n v="452"/>
    <x v="2"/>
    <x v="0"/>
    <x v="0"/>
    <d v="2014-02-12T00:00:00"/>
    <x v="0"/>
    <x v="0"/>
    <x v="0"/>
    <x v="0"/>
    <n v="70972"/>
    <x v="0"/>
    <x v="0"/>
    <x v="0"/>
    <x v="8"/>
    <x v="0"/>
    <x v="1"/>
    <s v="Erin Johnson"/>
    <x v="1"/>
    <x v="0"/>
    <x v="2"/>
    <n v="1997"/>
    <x v="4"/>
    <x v="0"/>
    <s v="Manufacturing Technician"/>
    <x v="2"/>
    <n v="28"/>
    <x v="2"/>
    <x v="2"/>
    <x v="4"/>
    <x v="2"/>
  </r>
  <r>
    <s v="E121810"/>
    <x v="3"/>
    <x v="0"/>
    <n v="445"/>
    <x v="1"/>
    <x v="4"/>
    <x v="0"/>
    <d v="2014-02-12T00:00:00"/>
    <x v="0"/>
    <x v="0"/>
    <x v="0"/>
    <x v="0"/>
    <n v="131738"/>
    <x v="0"/>
    <x v="3"/>
    <x v="0"/>
    <x v="2"/>
    <x v="0"/>
    <x v="0"/>
    <s v="Erin Ivain"/>
    <x v="1"/>
    <x v="0"/>
    <x v="2"/>
    <n v="1995"/>
    <x v="4"/>
    <x v="4"/>
    <s v="Senior Account Executive"/>
    <x v="1"/>
    <n v="30"/>
    <x v="2"/>
    <x v="0"/>
    <x v="4"/>
    <x v="2"/>
  </r>
  <r>
    <s v="E121833"/>
    <x v="3"/>
    <x v="0"/>
    <n v="412"/>
    <x v="4"/>
    <x v="4"/>
    <x v="0"/>
    <d v="2014-02-12T00:00:00"/>
    <x v="0"/>
    <x v="0"/>
    <x v="0"/>
    <x v="0"/>
    <n v="81497"/>
    <x v="0"/>
    <x v="3"/>
    <x v="0"/>
    <x v="2"/>
    <x v="0"/>
    <x v="1"/>
    <s v="Ewan Huxtable"/>
    <x v="1"/>
    <x v="0"/>
    <x v="0"/>
    <n v="1986"/>
    <x v="4"/>
    <x v="4"/>
    <s v="Materials Management Supervisor"/>
    <x v="4"/>
    <n v="39"/>
    <x v="1"/>
    <x v="2"/>
    <x v="4"/>
    <x v="2"/>
  </r>
  <r>
    <s v="E122177"/>
    <x v="1"/>
    <x v="0"/>
    <n v="454"/>
    <x v="1"/>
    <x v="2"/>
    <x v="0"/>
    <d v="2014-02-12T00:00:00"/>
    <x v="0"/>
    <x v="0"/>
    <x v="0"/>
    <x v="0"/>
    <n v="51052"/>
    <x v="0"/>
    <x v="1"/>
    <x v="0"/>
    <x v="7"/>
    <x v="0"/>
    <x v="0"/>
    <s v="Ewan Hu"/>
    <x v="1"/>
    <x v="0"/>
    <x v="2"/>
    <n v="1984"/>
    <x v="4"/>
    <x v="2"/>
    <s v="Manufacturing Process Engineer"/>
    <x v="1"/>
    <n v="41"/>
    <x v="1"/>
    <x v="2"/>
    <x v="4"/>
    <x v="2"/>
  </r>
  <r>
    <s v="E122701"/>
    <x v="0"/>
    <x v="0"/>
    <n v="442"/>
    <x v="4"/>
    <x v="0"/>
    <x v="0"/>
    <d v="2014-02-12T00:00:00"/>
    <x v="0"/>
    <x v="0"/>
    <x v="0"/>
    <x v="0"/>
    <n v="97208"/>
    <x v="0"/>
    <x v="0"/>
    <x v="0"/>
    <x v="2"/>
    <x v="0"/>
    <x v="2"/>
    <s v="Ewan Hosang"/>
    <x v="1"/>
    <x v="0"/>
    <x v="2"/>
    <n v="1991"/>
    <x v="4"/>
    <x v="0"/>
    <s v="Sales Support Specialist"/>
    <x v="4"/>
    <n v="34"/>
    <x v="1"/>
    <x v="2"/>
    <x v="4"/>
    <x v="2"/>
  </r>
  <r>
    <s v="E122891"/>
    <x v="5"/>
    <x v="0"/>
    <n v="455"/>
    <x v="5"/>
    <x v="8"/>
    <x v="0"/>
    <d v="2014-02-12T00:00:00"/>
    <x v="0"/>
    <x v="0"/>
    <x v="0"/>
    <x v="0"/>
    <n v="47429"/>
    <x v="0"/>
    <x v="5"/>
    <x v="0"/>
    <x v="2"/>
    <x v="0"/>
    <x v="1"/>
    <s v="Ezequiel Han"/>
    <x v="1"/>
    <x v="0"/>
    <x v="1"/>
    <n v="1987"/>
    <x v="4"/>
    <x v="8"/>
    <s v="Manufacturing Production Manager"/>
    <x v="5"/>
    <n v="38"/>
    <x v="1"/>
    <x v="1"/>
    <x v="4"/>
    <x v="2"/>
  </r>
  <r>
    <s v="E123132"/>
    <x v="5"/>
    <x v="0"/>
    <n v="455"/>
    <x v="5"/>
    <x v="8"/>
    <x v="0"/>
    <d v="2014-02-12T00:00:00"/>
    <x v="0"/>
    <x v="0"/>
    <x v="0"/>
    <x v="0"/>
    <n v="51978"/>
    <x v="0"/>
    <x v="5"/>
    <x v="0"/>
    <x v="2"/>
    <x v="0"/>
    <x v="2"/>
    <s v="Fabien Grigorov"/>
    <x v="1"/>
    <x v="0"/>
    <x v="2"/>
    <n v="1996"/>
    <x v="4"/>
    <x v="8"/>
    <s v="Manufacturing Production Manager"/>
    <x v="5"/>
    <n v="29"/>
    <x v="2"/>
    <x v="2"/>
    <x v="4"/>
    <x v="2"/>
  </r>
  <r>
    <s v="E123159"/>
    <x v="4"/>
    <x v="0"/>
    <n v="444"/>
    <x v="0"/>
    <x v="7"/>
    <x v="0"/>
    <d v="2014-02-12T00:00:00"/>
    <x v="0"/>
    <x v="0"/>
    <x v="0"/>
    <x v="0"/>
    <n v="45576"/>
    <x v="0"/>
    <x v="4"/>
    <x v="0"/>
    <x v="0"/>
    <x v="0"/>
    <x v="0"/>
    <s v="Fabien Gonzalez"/>
    <x v="1"/>
    <x v="0"/>
    <x v="0"/>
    <n v="1981"/>
    <x v="4"/>
    <x v="7"/>
    <s v="Account Executive"/>
    <x v="0"/>
    <n v="44"/>
    <x v="1"/>
    <x v="1"/>
    <x v="4"/>
    <x v="2"/>
  </r>
  <r>
    <s v="E123361"/>
    <x v="3"/>
    <x v="0"/>
    <n v="442"/>
    <x v="4"/>
    <x v="4"/>
    <x v="0"/>
    <d v="2014-02-12T00:00:00"/>
    <x v="0"/>
    <x v="0"/>
    <x v="0"/>
    <x v="0"/>
    <n v="84493"/>
    <x v="0"/>
    <x v="3"/>
    <x v="0"/>
    <x v="2"/>
    <x v="0"/>
    <x v="1"/>
    <s v="Faizullah Glass"/>
    <x v="1"/>
    <x v="0"/>
    <x v="2"/>
    <n v="1977"/>
    <x v="4"/>
    <x v="4"/>
    <s v="Sales Support Specialist"/>
    <x v="4"/>
    <n v="48"/>
    <x v="0"/>
    <x v="2"/>
    <x v="4"/>
    <x v="2"/>
  </r>
  <r>
    <s v="E123596"/>
    <x v="0"/>
    <x v="0"/>
    <n v="443"/>
    <x v="2"/>
    <x v="1"/>
    <x v="0"/>
    <d v="2014-02-12T00:00:00"/>
    <x v="0"/>
    <x v="0"/>
    <x v="0"/>
    <x v="0"/>
    <n v="47918"/>
    <x v="0"/>
    <x v="0"/>
    <x v="0"/>
    <x v="1"/>
    <x v="0"/>
    <x v="2"/>
    <s v="Fan Fessler"/>
    <x v="1"/>
    <x v="0"/>
    <x v="2"/>
    <n v="1988"/>
    <x v="4"/>
    <x v="1"/>
    <s v="Sales operations specialist"/>
    <x v="2"/>
    <n v="37"/>
    <x v="1"/>
    <x v="1"/>
    <x v="4"/>
    <x v="2"/>
  </r>
  <r>
    <s v="E123853"/>
    <x v="2"/>
    <x v="0"/>
    <n v="452"/>
    <x v="2"/>
    <x v="5"/>
    <x v="0"/>
    <d v="2014-02-12T00:00:00"/>
    <x v="0"/>
    <x v="0"/>
    <x v="0"/>
    <x v="0"/>
    <n v="103514"/>
    <x v="0"/>
    <x v="2"/>
    <x v="0"/>
    <x v="2"/>
    <x v="0"/>
    <x v="1"/>
    <s v="Fan Eckstein"/>
    <x v="1"/>
    <x v="0"/>
    <x v="2"/>
    <n v="1988"/>
    <x v="4"/>
    <x v="5"/>
    <s v="Manufacturing Technician"/>
    <x v="2"/>
    <n v="37"/>
    <x v="1"/>
    <x v="0"/>
    <x v="4"/>
    <x v="2"/>
  </r>
  <r>
    <s v="E124650"/>
    <x v="0"/>
    <x v="0"/>
    <n v="251"/>
    <x v="3"/>
    <x v="0"/>
    <x v="0"/>
    <d v="2014-02-12T00:00:00"/>
    <x v="0"/>
    <x v="0"/>
    <x v="0"/>
    <x v="0"/>
    <n v="230105"/>
    <x v="0"/>
    <x v="0"/>
    <x v="0"/>
    <x v="2"/>
    <x v="0"/>
    <x v="2"/>
    <s v="Fay Chuahuico"/>
    <x v="1"/>
    <x v="0"/>
    <x v="3"/>
    <n v="1983"/>
    <x v="4"/>
    <x v="0"/>
    <s v="Buyer"/>
    <x v="3"/>
    <n v="42"/>
    <x v="1"/>
    <x v="3"/>
    <x v="4"/>
    <x v="2"/>
  </r>
  <r>
    <s v="E124681"/>
    <x v="1"/>
    <x v="0"/>
    <n v="455"/>
    <x v="5"/>
    <x v="2"/>
    <x v="0"/>
    <d v="2014-02-12T00:00:00"/>
    <x v="0"/>
    <x v="0"/>
    <x v="0"/>
    <x v="0"/>
    <n v="79739"/>
    <x v="0"/>
    <x v="1"/>
    <x v="0"/>
    <x v="0"/>
    <x v="0"/>
    <x v="0"/>
    <s v="Fei Chou"/>
    <x v="1"/>
    <x v="0"/>
    <x v="0"/>
    <n v="1985"/>
    <x v="4"/>
    <x v="2"/>
    <s v="Manufacturing Production Manager"/>
    <x v="5"/>
    <n v="40"/>
    <x v="1"/>
    <x v="2"/>
    <x v="4"/>
    <x v="2"/>
  </r>
  <r>
    <s v="E124730"/>
    <x v="6"/>
    <x v="0"/>
    <n v="455"/>
    <x v="5"/>
    <x v="12"/>
    <x v="0"/>
    <d v="2014-02-12T00:00:00"/>
    <x v="0"/>
    <x v="0"/>
    <x v="0"/>
    <x v="0"/>
    <n v="92521"/>
    <x v="0"/>
    <x v="6"/>
    <x v="0"/>
    <x v="9"/>
    <x v="0"/>
    <x v="1"/>
    <s v="Fei Chen"/>
    <x v="0"/>
    <x v="0"/>
    <x v="2"/>
    <n v="1983"/>
    <x v="4"/>
    <x v="12"/>
    <s v="Manufacturing Production Manager"/>
    <x v="5"/>
    <n v="42"/>
    <x v="1"/>
    <x v="2"/>
    <x v="4"/>
    <x v="2"/>
  </r>
  <r>
    <s v="E124971"/>
    <x v="3"/>
    <x v="0"/>
    <n v="403"/>
    <x v="2"/>
    <x v="4"/>
    <x v="0"/>
    <d v="2014-02-12T00:00:00"/>
    <x v="0"/>
    <x v="0"/>
    <x v="0"/>
    <x v="0"/>
    <n v="130639"/>
    <x v="0"/>
    <x v="3"/>
    <x v="0"/>
    <x v="2"/>
    <x v="0"/>
    <x v="1"/>
    <s v="Flavia Cai"/>
    <x v="1"/>
    <x v="1"/>
    <x v="2"/>
    <n v="1982"/>
    <x v="4"/>
    <x v="4"/>
    <s v="Warehouse manager"/>
    <x v="2"/>
    <n v="43"/>
    <x v="1"/>
    <x v="0"/>
    <x v="4"/>
    <x v="2"/>
  </r>
  <r>
    <s v="E125051"/>
    <x v="3"/>
    <x v="0"/>
    <n v="442"/>
    <x v="4"/>
    <x v="4"/>
    <x v="0"/>
    <d v="2014-02-12T00:00:00"/>
    <x v="0"/>
    <x v="0"/>
    <x v="0"/>
    <x v="0"/>
    <n v="118521"/>
    <x v="0"/>
    <x v="3"/>
    <x v="0"/>
    <x v="1"/>
    <x v="0"/>
    <x v="1"/>
    <s v="Flavia Buchholz"/>
    <x v="1"/>
    <x v="0"/>
    <x v="2"/>
    <n v="1996"/>
    <x v="4"/>
    <x v="4"/>
    <s v="Sales Support Specialist"/>
    <x v="4"/>
    <n v="29"/>
    <x v="2"/>
    <x v="0"/>
    <x v="4"/>
    <x v="2"/>
  </r>
  <r>
    <s v="E125270"/>
    <x v="0"/>
    <x v="0"/>
    <n v="214"/>
    <x v="0"/>
    <x v="0"/>
    <x v="0"/>
    <d v="2014-02-12T00:00:00"/>
    <x v="0"/>
    <x v="0"/>
    <x v="0"/>
    <x v="0"/>
    <n v="110208"/>
    <x v="0"/>
    <x v="0"/>
    <x v="0"/>
    <x v="0"/>
    <x v="0"/>
    <x v="0"/>
    <s v="Flavia Bolster"/>
    <x v="1"/>
    <x v="1"/>
    <x v="0"/>
    <n v="1994"/>
    <x v="4"/>
    <x v="0"/>
    <s v="Financial Analyst"/>
    <x v="0"/>
    <n v="31"/>
    <x v="2"/>
    <x v="0"/>
    <x v="4"/>
    <x v="2"/>
  </r>
  <r>
    <s v="E125526"/>
    <x v="0"/>
    <x v="0"/>
    <n v="443"/>
    <x v="2"/>
    <x v="0"/>
    <x v="0"/>
    <d v="2014-02-12T00:00:00"/>
    <x v="0"/>
    <x v="0"/>
    <x v="0"/>
    <x v="0"/>
    <n v="93219"/>
    <x v="0"/>
    <x v="0"/>
    <x v="0"/>
    <x v="2"/>
    <x v="0"/>
    <x v="0"/>
    <s v="Forrest Bertrand"/>
    <x v="1"/>
    <x v="0"/>
    <x v="2"/>
    <n v="1974"/>
    <x v="4"/>
    <x v="0"/>
    <s v="Sales operations specialist"/>
    <x v="2"/>
    <n v="51"/>
    <x v="0"/>
    <x v="2"/>
    <x v="4"/>
    <x v="2"/>
  </r>
  <r>
    <s v="E125607"/>
    <x v="0"/>
    <x v="0"/>
    <n v="401"/>
    <x v="3"/>
    <x v="1"/>
    <x v="0"/>
    <d v="2014-02-12T00:00:00"/>
    <x v="0"/>
    <x v="0"/>
    <x v="0"/>
    <x v="0"/>
    <n v="52403"/>
    <x v="0"/>
    <x v="0"/>
    <x v="0"/>
    <x v="1"/>
    <x v="0"/>
    <x v="1"/>
    <s v="Forrest Baumgaertner"/>
    <x v="1"/>
    <x v="0"/>
    <x v="4"/>
    <n v="1996"/>
    <x v="4"/>
    <x v="1"/>
    <s v="Warehouse worker"/>
    <x v="3"/>
    <n v="29"/>
    <x v="2"/>
    <x v="2"/>
    <x v="4"/>
    <x v="2"/>
  </r>
  <r>
    <s v="E125799"/>
    <x v="3"/>
    <x v="0"/>
    <n v="443"/>
    <x v="2"/>
    <x v="4"/>
    <x v="0"/>
    <d v="2014-02-12T00:00:00"/>
    <x v="0"/>
    <x v="0"/>
    <x v="0"/>
    <x v="0"/>
    <n v="110535"/>
    <x v="0"/>
    <x v="3"/>
    <x v="0"/>
    <x v="1"/>
    <x v="0"/>
    <x v="1"/>
    <s v="Francois Astito"/>
    <x v="1"/>
    <x v="0"/>
    <x v="0"/>
    <n v="1989"/>
    <x v="5"/>
    <x v="4"/>
    <s v="Sales operations specialist"/>
    <x v="2"/>
    <n v="36"/>
    <x v="1"/>
    <x v="0"/>
    <x v="4"/>
    <x v="2"/>
  </r>
  <r>
    <s v="E125990"/>
    <x v="3"/>
    <x v="0"/>
    <n v="444"/>
    <x v="0"/>
    <x v="4"/>
    <x v="0"/>
    <d v="2014-02-12T00:00:00"/>
    <x v="0"/>
    <x v="0"/>
    <x v="0"/>
    <x v="0"/>
    <n v="78921"/>
    <x v="0"/>
    <x v="3"/>
    <x v="0"/>
    <x v="6"/>
    <x v="0"/>
    <x v="1"/>
    <s v="Francois Anderson"/>
    <x v="1"/>
    <x v="0"/>
    <x v="2"/>
    <n v="1994"/>
    <x v="5"/>
    <x v="4"/>
    <s v="Account Executive"/>
    <x v="0"/>
    <n v="31"/>
    <x v="2"/>
    <x v="2"/>
    <x v="4"/>
    <x v="2"/>
  </r>
  <r>
    <s v="E127660"/>
    <x v="1"/>
    <x v="0"/>
    <n v="444"/>
    <x v="0"/>
    <x v="2"/>
    <x v="0"/>
    <d v="2014-02-12T00:00:00"/>
    <x v="0"/>
    <x v="0"/>
    <x v="0"/>
    <x v="0"/>
    <n v="72159"/>
    <x v="0"/>
    <x v="1"/>
    <x v="0"/>
    <x v="2"/>
    <x v="0"/>
    <x v="1"/>
    <s v="Frank Zhao"/>
    <x v="1"/>
    <x v="0"/>
    <x v="1"/>
    <n v="1959"/>
    <x v="6"/>
    <x v="2"/>
    <s v="Account Executive"/>
    <x v="0"/>
    <n v="66"/>
    <x v="0"/>
    <x v="2"/>
    <x v="4"/>
    <x v="2"/>
  </r>
  <r>
    <s v="E127746"/>
    <x v="1"/>
    <x v="0"/>
    <n v="445"/>
    <x v="1"/>
    <x v="2"/>
    <x v="0"/>
    <d v="2014-02-12T00:00:00"/>
    <x v="0"/>
    <x v="0"/>
    <x v="0"/>
    <x v="0"/>
    <n v="69878"/>
    <x v="0"/>
    <x v="1"/>
    <x v="0"/>
    <x v="2"/>
    <x v="0"/>
    <x v="2"/>
    <s v="Frank Zhang"/>
    <x v="1"/>
    <x v="0"/>
    <x v="2"/>
    <n v="1978"/>
    <x v="6"/>
    <x v="2"/>
    <s v="Senior Account Executive"/>
    <x v="1"/>
    <n v="47"/>
    <x v="0"/>
    <x v="2"/>
    <x v="4"/>
    <x v="2"/>
  </r>
  <r>
    <s v="E129386"/>
    <x v="3"/>
    <x v="0"/>
    <n v="445"/>
    <x v="1"/>
    <x v="4"/>
    <x v="0"/>
    <d v="2014-02-12T00:00:00"/>
    <x v="0"/>
    <x v="0"/>
    <x v="0"/>
    <x v="0"/>
    <n v="87827"/>
    <x v="0"/>
    <x v="3"/>
    <x v="0"/>
    <x v="1"/>
    <x v="0"/>
    <x v="1"/>
    <s v="Frank Yang"/>
    <x v="1"/>
    <x v="0"/>
    <x v="5"/>
    <n v="1987"/>
    <x v="0"/>
    <x v="4"/>
    <s v="Senior Account Executive"/>
    <x v="1"/>
    <n v="38"/>
    <x v="1"/>
    <x v="2"/>
    <x v="4"/>
    <x v="2"/>
  </r>
  <r>
    <s v="E129474"/>
    <x v="0"/>
    <x v="0"/>
    <n v="443"/>
    <x v="2"/>
    <x v="0"/>
    <x v="0"/>
    <d v="2014-02-12T00:00:00"/>
    <x v="0"/>
    <x v="0"/>
    <x v="0"/>
    <x v="0"/>
    <n v="108632"/>
    <x v="0"/>
    <x v="0"/>
    <x v="0"/>
    <x v="6"/>
    <x v="0"/>
    <x v="1"/>
    <s v="Frolin Yan"/>
    <x v="1"/>
    <x v="0"/>
    <x v="2"/>
    <n v="1986"/>
    <x v="0"/>
    <x v="0"/>
    <s v="Sales operations specialist"/>
    <x v="2"/>
    <n v="39"/>
    <x v="1"/>
    <x v="0"/>
    <x v="4"/>
    <x v="2"/>
  </r>
  <r>
    <s v="E129568"/>
    <x v="0"/>
    <x v="0"/>
    <n v="444"/>
    <x v="0"/>
    <x v="0"/>
    <x v="0"/>
    <d v="2014-02-12T00:00:00"/>
    <x v="0"/>
    <x v="0"/>
    <x v="0"/>
    <x v="0"/>
    <n v="112384"/>
    <x v="0"/>
    <x v="0"/>
    <x v="0"/>
    <x v="2"/>
    <x v="0"/>
    <x v="1"/>
    <s v="Frolin Wu"/>
    <x v="1"/>
    <x v="0"/>
    <x v="1"/>
    <n v="1980"/>
    <x v="0"/>
    <x v="0"/>
    <s v="Account Executive"/>
    <x v="0"/>
    <n v="45"/>
    <x v="1"/>
    <x v="0"/>
    <x v="4"/>
    <x v="2"/>
  </r>
  <r>
    <s v="E129696"/>
    <x v="3"/>
    <x v="0"/>
    <n v="443"/>
    <x v="2"/>
    <x v="4"/>
    <x v="0"/>
    <d v="2014-02-12T00:00:00"/>
    <x v="0"/>
    <x v="0"/>
    <x v="0"/>
    <x v="0"/>
    <n v="229370"/>
    <x v="0"/>
    <x v="3"/>
    <x v="0"/>
    <x v="2"/>
    <x v="0"/>
    <x v="1"/>
    <s v="Gaurav Wilkie"/>
    <x v="1"/>
    <x v="0"/>
    <x v="2"/>
    <n v="1994"/>
    <x v="0"/>
    <x v="4"/>
    <s v="Sales operations specialist"/>
    <x v="2"/>
    <n v="31"/>
    <x v="2"/>
    <x v="3"/>
    <x v="4"/>
    <x v="2"/>
  </r>
  <r>
    <s v="E129946"/>
    <x v="0"/>
    <x v="0"/>
    <n v="252"/>
    <x v="4"/>
    <x v="0"/>
    <x v="0"/>
    <d v="2014-02-12T00:00:00"/>
    <x v="0"/>
    <x v="0"/>
    <x v="0"/>
    <x v="0"/>
    <n v="76740"/>
    <x v="0"/>
    <x v="0"/>
    <x v="0"/>
    <x v="0"/>
    <x v="0"/>
    <x v="0"/>
    <s v="Gavin Wang"/>
    <x v="1"/>
    <x v="0"/>
    <x v="0"/>
    <n v="1994"/>
    <x v="6"/>
    <x v="0"/>
    <s v="Senior Buyer"/>
    <x v="4"/>
    <n v="31"/>
    <x v="2"/>
    <x v="2"/>
    <x v="4"/>
    <x v="2"/>
  </r>
  <r>
    <s v="E130149"/>
    <x v="3"/>
    <x v="0"/>
    <n v="453"/>
    <x v="0"/>
    <x v="4"/>
    <x v="0"/>
    <d v="2014-02-12T00:00:00"/>
    <x v="0"/>
    <x v="0"/>
    <x v="0"/>
    <x v="0"/>
    <n v="92389"/>
    <x v="0"/>
    <x v="3"/>
    <x v="0"/>
    <x v="1"/>
    <x v="0"/>
    <x v="1"/>
    <s v="Gavin Vezzosi"/>
    <x v="1"/>
    <x v="0"/>
    <x v="1"/>
    <n v="1994"/>
    <x v="6"/>
    <x v="4"/>
    <s v="Manufacturing Engineer"/>
    <x v="0"/>
    <n v="31"/>
    <x v="2"/>
    <x v="2"/>
    <x v="4"/>
    <x v="2"/>
  </r>
  <r>
    <s v="E130663"/>
    <x v="3"/>
    <x v="0"/>
    <n v="403"/>
    <x v="2"/>
    <x v="4"/>
    <x v="0"/>
    <d v="2014-02-12T00:00:00"/>
    <x v="0"/>
    <x v="0"/>
    <x v="0"/>
    <x v="0"/>
    <n v="138255"/>
    <x v="0"/>
    <x v="3"/>
    <x v="0"/>
    <x v="3"/>
    <x v="0"/>
    <x v="0"/>
    <s v="Gavin Urbach"/>
    <x v="1"/>
    <x v="0"/>
    <x v="3"/>
    <n v="1995"/>
    <x v="6"/>
    <x v="4"/>
    <s v="Warehouse manager"/>
    <x v="2"/>
    <n v="30"/>
    <x v="2"/>
    <x v="0"/>
    <x v="4"/>
    <x v="2"/>
  </r>
  <r>
    <s v="E131047"/>
    <x v="3"/>
    <x v="0"/>
    <n v="453"/>
    <x v="0"/>
    <x v="4"/>
    <x v="0"/>
    <d v="2014-02-12T00:00:00"/>
    <x v="0"/>
    <x v="0"/>
    <x v="0"/>
    <x v="0"/>
    <n v="66279"/>
    <x v="0"/>
    <x v="3"/>
    <x v="0"/>
    <x v="2"/>
    <x v="0"/>
    <x v="1"/>
    <s v="Gavin Tsai"/>
    <x v="0"/>
    <x v="0"/>
    <x v="1"/>
    <n v="1995"/>
    <x v="6"/>
    <x v="4"/>
    <s v="Manufacturing Engineer"/>
    <x v="0"/>
    <n v="30"/>
    <x v="2"/>
    <x v="2"/>
    <x v="4"/>
    <x v="2"/>
  </r>
  <r>
    <s v="E131813"/>
    <x v="3"/>
    <x v="0"/>
    <n v="453"/>
    <x v="0"/>
    <x v="4"/>
    <x v="0"/>
    <d v="2014-02-12T00:00:00"/>
    <x v="0"/>
    <x v="0"/>
    <x v="0"/>
    <x v="0"/>
    <n v="127136"/>
    <x v="0"/>
    <x v="3"/>
    <x v="0"/>
    <x v="1"/>
    <x v="0"/>
    <x v="1"/>
    <s v="Geoff Thakur"/>
    <x v="1"/>
    <x v="0"/>
    <x v="0"/>
    <n v="1994"/>
    <x v="4"/>
    <x v="4"/>
    <s v="Manufacturing Engineer"/>
    <x v="0"/>
    <n v="31"/>
    <x v="2"/>
    <x v="0"/>
    <x v="4"/>
    <x v="2"/>
  </r>
  <r>
    <s v="E131916"/>
    <x v="0"/>
    <x v="0"/>
    <n v="442"/>
    <x v="4"/>
    <x v="1"/>
    <x v="0"/>
    <d v="2014-02-12T00:00:00"/>
    <x v="0"/>
    <x v="0"/>
    <x v="0"/>
    <x v="0"/>
    <n v="48892"/>
    <x v="0"/>
    <x v="0"/>
    <x v="0"/>
    <x v="2"/>
    <x v="0"/>
    <x v="0"/>
    <s v="Geoff Tam-Huang"/>
    <x v="1"/>
    <x v="1"/>
    <x v="0"/>
    <n v="1994"/>
    <x v="4"/>
    <x v="1"/>
    <s v="Sales Support Specialist"/>
    <x v="4"/>
    <n v="31"/>
    <x v="2"/>
    <x v="1"/>
    <x v="4"/>
    <x v="2"/>
  </r>
  <r>
    <s v="E131960"/>
    <x v="4"/>
    <x v="0"/>
    <n v="292"/>
    <x v="4"/>
    <x v="7"/>
    <x v="0"/>
    <d v="2014-02-12T00:00:00"/>
    <x v="0"/>
    <x v="0"/>
    <x v="0"/>
    <x v="0"/>
    <n v="44110"/>
    <x v="0"/>
    <x v="4"/>
    <x v="0"/>
    <x v="2"/>
    <x v="0"/>
    <x v="1"/>
    <s v="Geoff Stocker"/>
    <x v="1"/>
    <x v="1"/>
    <x v="2"/>
    <n v="1994"/>
    <x v="4"/>
    <x v="7"/>
    <s v="Senior Product Optimization Engineer"/>
    <x v="4"/>
    <n v="31"/>
    <x v="2"/>
    <x v="1"/>
    <x v="4"/>
    <x v="2"/>
  </r>
  <r>
    <s v="E132133"/>
    <x v="1"/>
    <x v="0"/>
    <n v="454"/>
    <x v="1"/>
    <x v="2"/>
    <x v="0"/>
    <d v="2014-02-12T00:00:00"/>
    <x v="0"/>
    <x v="0"/>
    <x v="0"/>
    <x v="0"/>
    <n v="85758"/>
    <x v="0"/>
    <x v="1"/>
    <x v="0"/>
    <x v="1"/>
    <x v="0"/>
    <x v="1"/>
    <s v="Geoff Sreenivas"/>
    <x v="1"/>
    <x v="0"/>
    <x v="0"/>
    <n v="1994"/>
    <x v="4"/>
    <x v="2"/>
    <s v="Manufacturing Process Engineer"/>
    <x v="1"/>
    <n v="31"/>
    <x v="2"/>
    <x v="2"/>
    <x v="4"/>
    <x v="2"/>
  </r>
  <r>
    <s v="E132557"/>
    <x v="1"/>
    <x v="0"/>
    <n v="444"/>
    <x v="0"/>
    <x v="2"/>
    <x v="0"/>
    <d v="2014-02-12T00:00:00"/>
    <x v="0"/>
    <x v="0"/>
    <x v="0"/>
    <x v="0"/>
    <n v="78963"/>
    <x v="0"/>
    <x v="1"/>
    <x v="0"/>
    <x v="2"/>
    <x v="0"/>
    <x v="1"/>
    <s v="Geoff Sokhan"/>
    <x v="1"/>
    <x v="0"/>
    <x v="2"/>
    <n v="1995"/>
    <x v="4"/>
    <x v="2"/>
    <s v="Account Executive"/>
    <x v="0"/>
    <n v="30"/>
    <x v="2"/>
    <x v="2"/>
    <x v="4"/>
    <x v="2"/>
  </r>
  <r>
    <s v="E132690"/>
    <x v="3"/>
    <x v="0"/>
    <n v="444"/>
    <x v="0"/>
    <x v="4"/>
    <x v="0"/>
    <d v="2014-02-12T00:00:00"/>
    <x v="0"/>
    <x v="0"/>
    <x v="0"/>
    <x v="0"/>
    <n v="263833"/>
    <x v="0"/>
    <x v="3"/>
    <x v="0"/>
    <x v="0"/>
    <x v="0"/>
    <x v="0"/>
    <s v="Gerrit Sidiq"/>
    <x v="1"/>
    <x v="0"/>
    <x v="0"/>
    <n v="1995"/>
    <x v="4"/>
    <x v="4"/>
    <s v="Account Executive"/>
    <x v="0"/>
    <n v="30"/>
    <x v="2"/>
    <x v="3"/>
    <x v="4"/>
    <x v="2"/>
  </r>
  <r>
    <s v="E132807"/>
    <x v="3"/>
    <x v="0"/>
    <n v="453"/>
    <x v="0"/>
    <x v="4"/>
    <x v="0"/>
    <d v="2014-02-12T00:00:00"/>
    <x v="0"/>
    <x v="0"/>
    <x v="0"/>
    <x v="0"/>
    <n v="130954"/>
    <x v="0"/>
    <x v="3"/>
    <x v="0"/>
    <x v="1"/>
    <x v="0"/>
    <x v="2"/>
    <s v="Gerrit Shaik"/>
    <x v="1"/>
    <x v="0"/>
    <x v="2"/>
    <n v="1998"/>
    <x v="4"/>
    <x v="4"/>
    <s v="Manufacturing Engineer"/>
    <x v="0"/>
    <n v="27"/>
    <x v="2"/>
    <x v="0"/>
    <x v="4"/>
    <x v="2"/>
  </r>
  <r>
    <s v="E132837"/>
    <x v="3"/>
    <x v="0"/>
    <n v="443"/>
    <x v="2"/>
    <x v="4"/>
    <x v="0"/>
    <d v="2014-02-12T00:00:00"/>
    <x v="0"/>
    <x v="0"/>
    <x v="0"/>
    <x v="0"/>
    <n v="274213"/>
    <x v="0"/>
    <x v="3"/>
    <x v="0"/>
    <x v="1"/>
    <x v="0"/>
    <x v="2"/>
    <s v="Gerrit Sekharan"/>
    <x v="1"/>
    <x v="0"/>
    <x v="2"/>
    <n v="1998"/>
    <x v="4"/>
    <x v="4"/>
    <s v="Sales operations specialist"/>
    <x v="2"/>
    <n v="27"/>
    <x v="2"/>
    <x v="3"/>
    <x v="4"/>
    <x v="2"/>
  </r>
  <r>
    <s v="E132879"/>
    <x v="0"/>
    <x v="0"/>
    <n v="252"/>
    <x v="4"/>
    <x v="1"/>
    <x v="0"/>
    <d v="2014-02-12T00:00:00"/>
    <x v="0"/>
    <x v="0"/>
    <x v="0"/>
    <x v="0"/>
    <n v="46516"/>
    <x v="0"/>
    <x v="0"/>
    <x v="0"/>
    <x v="2"/>
    <x v="0"/>
    <x v="2"/>
    <s v="Gihyun Schmitt"/>
    <x v="1"/>
    <x v="0"/>
    <x v="2"/>
    <n v="1998"/>
    <x v="4"/>
    <x v="1"/>
    <s v="Senior Buyer"/>
    <x v="4"/>
    <n v="27"/>
    <x v="2"/>
    <x v="1"/>
    <x v="4"/>
    <x v="2"/>
  </r>
  <r>
    <s v="E133067"/>
    <x v="0"/>
    <x v="0"/>
    <n v="443"/>
    <x v="2"/>
    <x v="0"/>
    <x v="0"/>
    <d v="2014-02-12T00:00:00"/>
    <x v="0"/>
    <x v="0"/>
    <x v="0"/>
    <x v="0"/>
    <n v="76603"/>
    <x v="0"/>
    <x v="0"/>
    <x v="0"/>
    <x v="1"/>
    <x v="0"/>
    <x v="2"/>
    <s v="Gihyun Sanchez"/>
    <x v="1"/>
    <x v="0"/>
    <x v="2"/>
    <n v="1988"/>
    <x v="4"/>
    <x v="0"/>
    <s v="Sales operations specialist"/>
    <x v="2"/>
    <n v="37"/>
    <x v="1"/>
    <x v="2"/>
    <x v="4"/>
    <x v="2"/>
  </r>
  <r>
    <s v="E133851"/>
    <x v="0"/>
    <x v="0"/>
    <n v="361"/>
    <x v="3"/>
    <x v="1"/>
    <x v="0"/>
    <d v="2014-02-12T00:00:00"/>
    <x v="0"/>
    <x v="0"/>
    <x v="0"/>
    <x v="0"/>
    <n v="54417"/>
    <x v="0"/>
    <x v="0"/>
    <x v="0"/>
    <x v="2"/>
    <x v="0"/>
    <x v="0"/>
    <s v="Gihyun Roux"/>
    <x v="1"/>
    <x v="0"/>
    <x v="0"/>
    <n v="1998"/>
    <x v="4"/>
    <x v="1"/>
    <s v="Product Design Engineer"/>
    <x v="3"/>
    <n v="27"/>
    <x v="2"/>
    <x v="2"/>
    <x v="4"/>
    <x v="2"/>
  </r>
  <r>
    <s v="E134320"/>
    <x v="0"/>
    <x v="0"/>
    <n v="453"/>
    <x v="0"/>
    <x v="1"/>
    <x v="0"/>
    <d v="2014-02-12T00:00:00"/>
    <x v="0"/>
    <x v="0"/>
    <x v="0"/>
    <x v="0"/>
    <n v="49904"/>
    <x v="0"/>
    <x v="0"/>
    <x v="0"/>
    <x v="2"/>
    <x v="0"/>
    <x v="0"/>
    <s v="Giovanni Ranjan"/>
    <x v="1"/>
    <x v="0"/>
    <x v="2"/>
    <n v="1991"/>
    <x v="6"/>
    <x v="1"/>
    <s v="Manufacturing Engineer"/>
    <x v="0"/>
    <n v="34"/>
    <x v="1"/>
    <x v="2"/>
    <x v="4"/>
    <x v="2"/>
  </r>
  <r>
    <s v="E134406"/>
    <x v="0"/>
    <x v="0"/>
    <n v="432"/>
    <x v="4"/>
    <x v="0"/>
    <x v="0"/>
    <d v="2014-02-12T00:00:00"/>
    <x v="0"/>
    <x v="0"/>
    <x v="0"/>
    <x v="0"/>
    <n v="77628"/>
    <x v="0"/>
    <x v="0"/>
    <x v="0"/>
    <x v="7"/>
    <x v="0"/>
    <x v="0"/>
    <s v="Giovanni Radulescu"/>
    <x v="1"/>
    <x v="0"/>
    <x v="2"/>
    <n v="1957"/>
    <x v="6"/>
    <x v="0"/>
    <s v="Quality Control Inspector"/>
    <x v="4"/>
    <n v="68"/>
    <x v="0"/>
    <x v="2"/>
    <x v="4"/>
    <x v="2"/>
  </r>
  <r>
    <s v="E134573"/>
    <x v="3"/>
    <x v="0"/>
    <n v="444"/>
    <x v="0"/>
    <x v="4"/>
    <x v="0"/>
    <d v="2014-02-12T00:00:00"/>
    <x v="0"/>
    <x v="0"/>
    <x v="0"/>
    <x v="0"/>
    <n v="102759"/>
    <x v="0"/>
    <x v="3"/>
    <x v="0"/>
    <x v="2"/>
    <x v="0"/>
    <x v="1"/>
    <s v="Gloria PIERRE"/>
    <x v="1"/>
    <x v="0"/>
    <x v="2"/>
    <n v="1998"/>
    <x v="6"/>
    <x v="4"/>
    <s v="Account Executive"/>
    <x v="0"/>
    <n v="27"/>
    <x v="2"/>
    <x v="0"/>
    <x v="4"/>
    <x v="2"/>
  </r>
  <r>
    <s v="E134994"/>
    <x v="3"/>
    <x v="0"/>
    <n v="461"/>
    <x v="3"/>
    <x v="4"/>
    <x v="0"/>
    <d v="2014-02-12T00:00:00"/>
    <x v="0"/>
    <x v="0"/>
    <x v="0"/>
    <x v="0"/>
    <n v="82890"/>
    <x v="0"/>
    <x v="3"/>
    <x v="0"/>
    <x v="0"/>
    <x v="0"/>
    <x v="0"/>
    <s v="Gloria Perdomo"/>
    <x v="1"/>
    <x v="0"/>
    <x v="0"/>
    <n v="1978"/>
    <x v="6"/>
    <x v="4"/>
    <s v="Inside Sales Specialist"/>
    <x v="3"/>
    <n v="47"/>
    <x v="0"/>
    <x v="2"/>
    <x v="4"/>
    <x v="2"/>
  </r>
  <r>
    <s v="E134996"/>
    <x v="8"/>
    <x v="0"/>
    <n v="321"/>
    <x v="4"/>
    <x v="15"/>
    <x v="0"/>
    <d v="2014-02-12T00:00:00"/>
    <x v="0"/>
    <x v="0"/>
    <x v="0"/>
    <x v="0"/>
    <n v="69484"/>
    <x v="0"/>
    <x v="8"/>
    <x v="0"/>
    <x v="2"/>
    <x v="0"/>
    <x v="1"/>
    <s v="Gloria Pastor"/>
    <x v="0"/>
    <x v="0"/>
    <x v="2"/>
    <n v="1985"/>
    <x v="6"/>
    <x v="15"/>
    <s v="Marketing strategy specialist "/>
    <x v="4"/>
    <n v="40"/>
    <x v="1"/>
    <x v="2"/>
    <x v="4"/>
    <x v="2"/>
  </r>
  <r>
    <s v="E135028"/>
    <x v="0"/>
    <x v="0"/>
    <n v="452"/>
    <x v="2"/>
    <x v="0"/>
    <x v="0"/>
    <d v="2014-02-12T00:00:00"/>
    <x v="0"/>
    <x v="0"/>
    <x v="0"/>
    <x v="0"/>
    <n v="129075"/>
    <x v="0"/>
    <x v="0"/>
    <x v="0"/>
    <x v="0"/>
    <x v="0"/>
    <x v="0"/>
    <s v="Gordon Pan"/>
    <x v="1"/>
    <x v="0"/>
    <x v="0"/>
    <n v="1986"/>
    <x v="6"/>
    <x v="0"/>
    <s v="Manufacturing Technician"/>
    <x v="2"/>
    <n v="39"/>
    <x v="1"/>
    <x v="0"/>
    <x v="4"/>
    <x v="2"/>
  </r>
  <r>
    <s v="E136475"/>
    <x v="0"/>
    <x v="0"/>
    <n v="452"/>
    <x v="2"/>
    <x v="0"/>
    <x v="0"/>
    <d v="2014-02-12T00:00:00"/>
    <x v="0"/>
    <x v="0"/>
    <x v="0"/>
    <x v="0"/>
    <n v="136013"/>
    <x v="0"/>
    <x v="0"/>
    <x v="0"/>
    <x v="6"/>
    <x v="0"/>
    <x v="1"/>
    <s v="Gowda Nalbandyan"/>
    <x v="1"/>
    <x v="1"/>
    <x v="2"/>
    <n v="1993"/>
    <x v="4"/>
    <x v="0"/>
    <s v="Manufacturing Technician"/>
    <x v="2"/>
    <n v="32"/>
    <x v="2"/>
    <x v="0"/>
    <x v="4"/>
    <x v="2"/>
  </r>
  <r>
    <s v="E136978"/>
    <x v="3"/>
    <x v="0"/>
    <n v="452"/>
    <x v="2"/>
    <x v="4"/>
    <x v="0"/>
    <d v="2014-02-12T00:00:00"/>
    <x v="0"/>
    <x v="0"/>
    <x v="0"/>
    <x v="0"/>
    <n v="255745"/>
    <x v="0"/>
    <x v="3"/>
    <x v="0"/>
    <x v="0"/>
    <x v="0"/>
    <x v="0"/>
    <s v="Grace Menard"/>
    <x v="1"/>
    <x v="0"/>
    <x v="0"/>
    <n v="1993"/>
    <x v="6"/>
    <x v="4"/>
    <s v="Manufacturing Technician"/>
    <x v="2"/>
    <n v="32"/>
    <x v="2"/>
    <x v="3"/>
    <x v="4"/>
    <x v="2"/>
  </r>
  <r>
    <s v="E137071"/>
    <x v="0"/>
    <x v="0"/>
    <n v="452"/>
    <x v="2"/>
    <x v="0"/>
    <x v="0"/>
    <d v="2014-02-12T00:00:00"/>
    <x v="0"/>
    <x v="0"/>
    <x v="0"/>
    <x v="0"/>
    <n v="135718"/>
    <x v="0"/>
    <x v="0"/>
    <x v="0"/>
    <x v="3"/>
    <x v="0"/>
    <x v="2"/>
    <s v="Grace Mast"/>
    <x v="1"/>
    <x v="1"/>
    <x v="4"/>
    <n v="2001"/>
    <x v="6"/>
    <x v="0"/>
    <s v="Manufacturing Technician"/>
    <x v="2"/>
    <n v="24"/>
    <x v="3"/>
    <x v="0"/>
    <x v="4"/>
    <x v="2"/>
  </r>
  <r>
    <s v="E137375"/>
    <x v="3"/>
    <x v="0"/>
    <n v="462"/>
    <x v="4"/>
    <x v="4"/>
    <x v="0"/>
    <d v="2014-02-12T00:00:00"/>
    <x v="0"/>
    <x v="0"/>
    <x v="0"/>
    <x v="0"/>
    <n v="97320"/>
    <x v="0"/>
    <x v="3"/>
    <x v="0"/>
    <x v="5"/>
    <x v="0"/>
    <x v="2"/>
    <s v="Grace Marienfeld"/>
    <x v="1"/>
    <x v="1"/>
    <x v="4"/>
    <n v="1998"/>
    <x v="6"/>
    <x v="4"/>
    <s v="Senior inside Sales Specialist"/>
    <x v="4"/>
    <n v="27"/>
    <x v="2"/>
    <x v="2"/>
    <x v="4"/>
    <x v="2"/>
  </r>
  <r>
    <s v="E137521"/>
    <x v="3"/>
    <x v="0"/>
    <n v="450"/>
    <x v="3"/>
    <x v="4"/>
    <x v="0"/>
    <d v="2014-02-12T00:00:00"/>
    <x v="0"/>
    <x v="0"/>
    <x v="0"/>
    <x v="0"/>
    <n v="110110"/>
    <x v="0"/>
    <x v="3"/>
    <x v="0"/>
    <x v="7"/>
    <x v="0"/>
    <x v="2"/>
    <s v="Grace Mahadevan"/>
    <x v="1"/>
    <x v="0"/>
    <x v="4"/>
    <n v="1982"/>
    <x v="6"/>
    <x v="4"/>
    <s v="Assembler"/>
    <x v="3"/>
    <n v="43"/>
    <x v="1"/>
    <x v="0"/>
    <x v="4"/>
    <x v="2"/>
  </r>
  <r>
    <s v="E137555"/>
    <x v="4"/>
    <x v="0"/>
    <n v="253"/>
    <x v="2"/>
    <x v="7"/>
    <x v="0"/>
    <d v="2014-02-12T00:00:00"/>
    <x v="0"/>
    <x v="0"/>
    <x v="0"/>
    <x v="0"/>
    <n v="85927"/>
    <x v="0"/>
    <x v="4"/>
    <x v="0"/>
    <x v="10"/>
    <x v="0"/>
    <x v="2"/>
    <s v="Grace Lloyd"/>
    <x v="1"/>
    <x v="0"/>
    <x v="2"/>
    <n v="1988"/>
    <x v="6"/>
    <x v="7"/>
    <s v="Purchasing Manager"/>
    <x v="2"/>
    <n v="37"/>
    <x v="1"/>
    <x v="2"/>
    <x v="4"/>
    <x v="2"/>
  </r>
  <r>
    <s v="E138487"/>
    <x v="0"/>
    <x v="0"/>
    <n v="453"/>
    <x v="0"/>
    <x v="0"/>
    <x v="0"/>
    <d v="2014-02-12T00:00:00"/>
    <x v="0"/>
    <x v="0"/>
    <x v="0"/>
    <x v="0"/>
    <n v="94125"/>
    <x v="0"/>
    <x v="0"/>
    <x v="0"/>
    <x v="7"/>
    <x v="0"/>
    <x v="2"/>
    <s v="Greg Li"/>
    <x v="1"/>
    <x v="0"/>
    <x v="4"/>
    <n v="1989"/>
    <x v="4"/>
    <x v="0"/>
    <s v="Manufacturing Engineer"/>
    <x v="0"/>
    <n v="36"/>
    <x v="1"/>
    <x v="2"/>
    <x v="4"/>
    <x v="2"/>
  </r>
  <r>
    <s v="E138764"/>
    <x v="0"/>
    <x v="0"/>
    <n v="383"/>
    <x v="2"/>
    <x v="0"/>
    <x v="0"/>
    <d v="2014-02-12T00:00:00"/>
    <x v="0"/>
    <x v="0"/>
    <x v="0"/>
    <x v="0"/>
    <n v="52815"/>
    <x v="0"/>
    <x v="0"/>
    <x v="0"/>
    <x v="2"/>
    <x v="0"/>
    <x v="2"/>
    <s v="Gregory Laramee"/>
    <x v="1"/>
    <x v="0"/>
    <x v="2"/>
    <n v="1998"/>
    <x v="2"/>
    <x v="0"/>
    <s v="Senior marketing research manager"/>
    <x v="0"/>
    <n v="27"/>
    <x v="2"/>
    <x v="2"/>
    <x v="4"/>
    <x v="2"/>
  </r>
  <r>
    <s v="E138788"/>
    <x v="1"/>
    <x v="0"/>
    <n v="452"/>
    <x v="2"/>
    <x v="2"/>
    <x v="0"/>
    <d v="2014-02-12T00:00:00"/>
    <x v="0"/>
    <x v="0"/>
    <x v="0"/>
    <x v="0"/>
    <n v="47768"/>
    <x v="0"/>
    <x v="1"/>
    <x v="0"/>
    <x v="1"/>
    <x v="0"/>
    <x v="2"/>
    <s v="Gregory Lailhacar"/>
    <x v="1"/>
    <x v="1"/>
    <x v="1"/>
    <n v="1986"/>
    <x v="2"/>
    <x v="2"/>
    <s v="Manufacturing Technician"/>
    <x v="2"/>
    <n v="39"/>
    <x v="1"/>
    <x v="1"/>
    <x v="4"/>
    <x v="2"/>
  </r>
  <r>
    <s v="E139484"/>
    <x v="0"/>
    <x v="0"/>
    <n v="452"/>
    <x v="2"/>
    <x v="1"/>
    <x v="0"/>
    <d v="2014-02-12T00:00:00"/>
    <x v="0"/>
    <x v="0"/>
    <x v="0"/>
    <x v="0"/>
    <n v="50449"/>
    <x v="0"/>
    <x v="0"/>
    <x v="0"/>
    <x v="0"/>
    <x v="0"/>
    <x v="0"/>
    <s v="Guido Kochar"/>
    <x v="1"/>
    <x v="0"/>
    <x v="0"/>
    <n v="1991"/>
    <x v="4"/>
    <x v="1"/>
    <s v="Manufacturing Technician"/>
    <x v="2"/>
    <n v="34"/>
    <x v="1"/>
    <x v="2"/>
    <x v="4"/>
    <x v="2"/>
  </r>
  <r>
    <s v="E139590"/>
    <x v="3"/>
    <x v="0"/>
    <n v="461"/>
    <x v="3"/>
    <x v="4"/>
    <x v="0"/>
    <d v="2014-02-12T00:00:00"/>
    <x v="0"/>
    <x v="0"/>
    <x v="0"/>
    <x v="0"/>
    <n v="259557"/>
    <x v="0"/>
    <x v="3"/>
    <x v="0"/>
    <x v="2"/>
    <x v="0"/>
    <x v="2"/>
    <s v="Guido Kim"/>
    <x v="1"/>
    <x v="1"/>
    <x v="2"/>
    <n v="1968"/>
    <x v="4"/>
    <x v="4"/>
    <s v="Inside Sales Specialist"/>
    <x v="3"/>
    <n v="57"/>
    <x v="0"/>
    <x v="3"/>
    <x v="4"/>
    <x v="2"/>
  </r>
  <r>
    <s v="E139782"/>
    <x v="0"/>
    <x v="0"/>
    <n v="444"/>
    <x v="0"/>
    <x v="0"/>
    <x v="0"/>
    <d v="2014-02-12T00:00:00"/>
    <x v="0"/>
    <x v="0"/>
    <x v="0"/>
    <x v="0"/>
    <n v="129509"/>
    <x v="0"/>
    <x v="0"/>
    <x v="0"/>
    <x v="1"/>
    <x v="0"/>
    <x v="1"/>
    <s v="Hans-Peter Ke"/>
    <x v="1"/>
    <x v="0"/>
    <x v="0"/>
    <n v="1968"/>
    <x v="4"/>
    <x v="0"/>
    <s v="Account Executive"/>
    <x v="0"/>
    <n v="57"/>
    <x v="0"/>
    <x v="0"/>
    <x v="4"/>
    <x v="2"/>
  </r>
  <r>
    <s v="E140134"/>
    <x v="0"/>
    <x v="0"/>
    <n v="371"/>
    <x v="3"/>
    <x v="1"/>
    <x v="0"/>
    <d v="2014-02-12T00:00:00"/>
    <x v="0"/>
    <x v="0"/>
    <x v="0"/>
    <x v="0"/>
    <n v="49366"/>
    <x v="0"/>
    <x v="0"/>
    <x v="0"/>
    <x v="3"/>
    <x v="0"/>
    <x v="2"/>
    <s v="Hans-Peter Kanniyappan"/>
    <x v="1"/>
    <x v="0"/>
    <x v="2"/>
    <n v="1989"/>
    <x v="4"/>
    <x v="1"/>
    <s v="Recruiter"/>
    <x v="3"/>
    <n v="36"/>
    <x v="1"/>
    <x v="1"/>
    <x v="4"/>
    <x v="2"/>
  </r>
  <r>
    <s v="E141033"/>
    <x v="4"/>
    <x v="0"/>
    <n v="450"/>
    <x v="3"/>
    <x v="7"/>
    <x v="0"/>
    <d v="2014-02-12T00:00:00"/>
    <x v="0"/>
    <x v="0"/>
    <x v="0"/>
    <x v="0"/>
    <n v="39050"/>
    <x v="0"/>
    <x v="4"/>
    <x v="0"/>
    <x v="0"/>
    <x v="0"/>
    <x v="0"/>
    <s v="Harjeet Johnston"/>
    <x v="1"/>
    <x v="0"/>
    <x v="0"/>
    <n v="1988"/>
    <x v="4"/>
    <x v="7"/>
    <s v="Assembler"/>
    <x v="3"/>
    <n v="37"/>
    <x v="1"/>
    <x v="1"/>
    <x v="4"/>
    <x v="2"/>
  </r>
  <r>
    <s v="E141101"/>
    <x v="3"/>
    <x v="0"/>
    <n v="444"/>
    <x v="0"/>
    <x v="4"/>
    <x v="0"/>
    <d v="2014-02-12T00:00:00"/>
    <x v="0"/>
    <x v="0"/>
    <x v="0"/>
    <x v="0"/>
    <n v="94998"/>
    <x v="0"/>
    <x v="3"/>
    <x v="0"/>
    <x v="1"/>
    <x v="0"/>
    <x v="1"/>
    <s v="Harjeet Jang"/>
    <x v="1"/>
    <x v="0"/>
    <x v="0"/>
    <n v="1988"/>
    <x v="4"/>
    <x v="4"/>
    <s v="Account Executive"/>
    <x v="0"/>
    <n v="37"/>
    <x v="1"/>
    <x v="2"/>
    <x v="4"/>
    <x v="2"/>
  </r>
  <r>
    <s v="E141782"/>
    <x v="3"/>
    <x v="0"/>
    <n v="452"/>
    <x v="2"/>
    <x v="4"/>
    <x v="0"/>
    <d v="2014-02-12T00:00:00"/>
    <x v="0"/>
    <x v="0"/>
    <x v="0"/>
    <x v="0"/>
    <n v="86292"/>
    <x v="0"/>
    <x v="3"/>
    <x v="0"/>
    <x v="1"/>
    <x v="0"/>
    <x v="2"/>
    <s v="Harleen Huxtable"/>
    <x v="1"/>
    <x v="0"/>
    <x v="2"/>
    <n v="1970"/>
    <x v="5"/>
    <x v="4"/>
    <s v="Manufacturing Technician"/>
    <x v="2"/>
    <n v="55"/>
    <x v="0"/>
    <x v="2"/>
    <x v="4"/>
    <x v="2"/>
  </r>
  <r>
    <s v="E141936"/>
    <x v="3"/>
    <x v="0"/>
    <n v="453"/>
    <x v="0"/>
    <x v="4"/>
    <x v="0"/>
    <d v="2014-02-12T00:00:00"/>
    <x v="0"/>
    <x v="0"/>
    <x v="0"/>
    <x v="0"/>
    <n v="98745"/>
    <x v="0"/>
    <x v="3"/>
    <x v="0"/>
    <x v="4"/>
    <x v="0"/>
    <x v="1"/>
    <s v="Harleen Huang"/>
    <x v="1"/>
    <x v="0"/>
    <x v="2"/>
    <n v="1978"/>
    <x v="5"/>
    <x v="4"/>
    <s v="Manufacturing Engineer"/>
    <x v="0"/>
    <n v="47"/>
    <x v="0"/>
    <x v="2"/>
    <x v="4"/>
    <x v="2"/>
  </r>
  <r>
    <s v="E141972"/>
    <x v="0"/>
    <x v="0"/>
    <n v="442"/>
    <x v="4"/>
    <x v="0"/>
    <x v="0"/>
    <d v="2014-02-12T00:00:00"/>
    <x v="0"/>
    <x v="0"/>
    <x v="0"/>
    <x v="0"/>
    <n v="109145"/>
    <x v="0"/>
    <x v="0"/>
    <x v="0"/>
    <x v="0"/>
    <x v="0"/>
    <x v="0"/>
    <s v="Harleen Hosang"/>
    <x v="1"/>
    <x v="1"/>
    <x v="4"/>
    <n v="1997"/>
    <x v="5"/>
    <x v="0"/>
    <s v="Sales Support Specialist"/>
    <x v="4"/>
    <n v="28"/>
    <x v="2"/>
    <x v="0"/>
    <x v="4"/>
    <x v="2"/>
  </r>
  <r>
    <s v="E142209"/>
    <x v="5"/>
    <x v="0"/>
    <n v="453"/>
    <x v="0"/>
    <x v="8"/>
    <x v="0"/>
    <d v="2014-02-12T00:00:00"/>
    <x v="0"/>
    <x v="0"/>
    <x v="0"/>
    <x v="0"/>
    <n v="30093"/>
    <x v="0"/>
    <x v="5"/>
    <x v="0"/>
    <x v="2"/>
    <x v="0"/>
    <x v="2"/>
    <s v="Harry Hertanto"/>
    <x v="1"/>
    <x v="0"/>
    <x v="2"/>
    <n v="1968"/>
    <x v="5"/>
    <x v="8"/>
    <s v="Manufacturing Engineer"/>
    <x v="0"/>
    <n v="57"/>
    <x v="0"/>
    <x v="1"/>
    <x v="4"/>
    <x v="2"/>
  </r>
  <r>
    <s v="E142212"/>
    <x v="1"/>
    <x v="0"/>
    <n v="371"/>
    <x v="3"/>
    <x v="2"/>
    <x v="0"/>
    <d v="2014-02-12T00:00:00"/>
    <x v="0"/>
    <x v="0"/>
    <x v="0"/>
    <x v="0"/>
    <n v="24705"/>
    <x v="0"/>
    <x v="1"/>
    <x v="0"/>
    <x v="2"/>
    <x v="0"/>
    <x v="1"/>
    <s v="Harry Hashtroodi"/>
    <x v="1"/>
    <x v="0"/>
    <x v="2"/>
    <n v="1989"/>
    <x v="5"/>
    <x v="2"/>
    <s v="Recruiter"/>
    <x v="3"/>
    <n v="36"/>
    <x v="1"/>
    <x v="1"/>
    <x v="4"/>
    <x v="2"/>
  </r>
  <r>
    <s v="E143668"/>
    <x v="0"/>
    <x v="0"/>
    <n v="442"/>
    <x v="4"/>
    <x v="0"/>
    <x v="0"/>
    <d v="2014-02-12T00:00:00"/>
    <x v="0"/>
    <x v="0"/>
    <x v="0"/>
    <x v="0"/>
    <n v="29387"/>
    <x v="0"/>
    <x v="0"/>
    <x v="0"/>
    <x v="0"/>
    <x v="0"/>
    <x v="0"/>
    <s v="Heather Grigorov"/>
    <x v="1"/>
    <x v="0"/>
    <x v="0"/>
    <n v="1978"/>
    <x v="5"/>
    <x v="0"/>
    <s v="Sales Support Specialist"/>
    <x v="4"/>
    <n v="47"/>
    <x v="0"/>
    <x v="1"/>
    <x v="4"/>
    <x v="2"/>
  </r>
  <r>
    <s v="E144316"/>
    <x v="0"/>
    <x v="0"/>
    <n v="443"/>
    <x v="2"/>
    <x v="1"/>
    <x v="0"/>
    <d v="2014-02-12T00:00:00"/>
    <x v="0"/>
    <x v="0"/>
    <x v="0"/>
    <x v="0"/>
    <n v="54709"/>
    <x v="0"/>
    <x v="0"/>
    <x v="0"/>
    <x v="2"/>
    <x v="0"/>
    <x v="1"/>
    <s v="Heiko Gans"/>
    <x v="1"/>
    <x v="0"/>
    <x v="3"/>
    <n v="1988"/>
    <x v="4"/>
    <x v="1"/>
    <s v="Sales operations specialist"/>
    <x v="2"/>
    <n v="37"/>
    <x v="1"/>
    <x v="2"/>
    <x v="4"/>
    <x v="2"/>
  </r>
  <r>
    <s v="E144346"/>
    <x v="0"/>
    <x v="0"/>
    <n v="392"/>
    <x v="2"/>
    <x v="1"/>
    <x v="0"/>
    <d v="2014-02-12T00:00:00"/>
    <x v="0"/>
    <x v="0"/>
    <x v="0"/>
    <x v="0"/>
    <n v="53751"/>
    <x v="0"/>
    <x v="0"/>
    <x v="0"/>
    <x v="3"/>
    <x v="0"/>
    <x v="0"/>
    <s v="Heiko Fung"/>
    <x v="1"/>
    <x v="0"/>
    <x v="2"/>
    <n v="1978"/>
    <x v="4"/>
    <x v="1"/>
    <s v="Strategy manager"/>
    <x v="2"/>
    <n v="47"/>
    <x v="0"/>
    <x v="2"/>
    <x v="4"/>
    <x v="2"/>
  </r>
  <r>
    <s v="E144716"/>
    <x v="3"/>
    <x v="0"/>
    <n v="351"/>
    <x v="3"/>
    <x v="4"/>
    <x v="0"/>
    <d v="2014-02-12T00:00:00"/>
    <x v="0"/>
    <x v="0"/>
    <x v="0"/>
    <x v="0"/>
    <n v="103545"/>
    <x v="0"/>
    <x v="3"/>
    <x v="0"/>
    <x v="2"/>
    <x v="0"/>
    <x v="1"/>
    <s v="Hemanth Favre"/>
    <x v="1"/>
    <x v="1"/>
    <x v="2"/>
    <n v="1986"/>
    <x v="4"/>
    <x v="4"/>
    <s v="Development planning"/>
    <x v="3"/>
    <n v="39"/>
    <x v="1"/>
    <x v="0"/>
    <x v="4"/>
    <x v="2"/>
  </r>
  <r>
    <s v="M144808"/>
    <x v="5"/>
    <x v="0"/>
    <n v="500"/>
    <x v="6"/>
    <x v="8"/>
    <x v="0"/>
    <d v="2014-02-12T00:00:00"/>
    <x v="0"/>
    <x v="0"/>
    <x v="0"/>
    <x v="0"/>
    <n v="934158"/>
    <x v="0"/>
    <x v="5"/>
    <x v="0"/>
    <x v="0"/>
    <x v="0"/>
    <x v="0"/>
    <s v="Hemanth Eckstein"/>
    <x v="1"/>
    <x v="1"/>
    <x v="2"/>
    <n v="1985"/>
    <x v="4"/>
    <x v="8"/>
    <s v="VP of Finance"/>
    <x v="6"/>
    <n v="40"/>
    <x v="1"/>
    <x v="5"/>
    <x v="4"/>
    <x v="2"/>
  </r>
  <r>
    <s v="E146006"/>
    <x v="0"/>
    <x v="0"/>
    <n v="231"/>
    <x v="4"/>
    <x v="0"/>
    <x v="0"/>
    <d v="2014-02-12T00:00:00"/>
    <x v="0"/>
    <x v="0"/>
    <x v="0"/>
    <x v="0"/>
    <n v="94980"/>
    <x v="0"/>
    <x v="0"/>
    <x v="0"/>
    <x v="5"/>
    <x v="0"/>
    <x v="0"/>
    <s v="Henry Deng"/>
    <x v="1"/>
    <x v="0"/>
    <x v="2"/>
    <n v="2000"/>
    <x v="4"/>
    <x v="0"/>
    <s v="Communication specialist"/>
    <x v="4"/>
    <n v="25"/>
    <x v="2"/>
    <x v="2"/>
    <x v="4"/>
    <x v="2"/>
  </r>
  <r>
    <s v="E146054"/>
    <x v="3"/>
    <x v="0"/>
    <n v="443"/>
    <x v="2"/>
    <x v="4"/>
    <x v="0"/>
    <d v="2014-02-12T00:00:00"/>
    <x v="0"/>
    <x v="0"/>
    <x v="0"/>
    <x v="0"/>
    <n v="84235"/>
    <x v="0"/>
    <x v="3"/>
    <x v="0"/>
    <x v="0"/>
    <x v="0"/>
    <x v="0"/>
    <s v="Henry Del Boccio"/>
    <x v="1"/>
    <x v="0"/>
    <x v="0"/>
    <n v="1995"/>
    <x v="4"/>
    <x v="4"/>
    <s v="Sales operations specialist"/>
    <x v="2"/>
    <n v="30"/>
    <x v="2"/>
    <x v="2"/>
    <x v="4"/>
    <x v="2"/>
  </r>
  <r>
    <s v="E146073"/>
    <x v="0"/>
    <x v="0"/>
    <n v="252"/>
    <x v="4"/>
    <x v="0"/>
    <x v="0"/>
    <d v="2014-02-12T00:00:00"/>
    <x v="0"/>
    <x v="0"/>
    <x v="0"/>
    <x v="0"/>
    <n v="96612"/>
    <x v="0"/>
    <x v="0"/>
    <x v="0"/>
    <x v="1"/>
    <x v="0"/>
    <x v="1"/>
    <s v="Henry Dalley"/>
    <x v="1"/>
    <x v="0"/>
    <x v="0"/>
    <n v="1977"/>
    <x v="4"/>
    <x v="0"/>
    <s v="Senior Buyer"/>
    <x v="4"/>
    <n v="48"/>
    <x v="0"/>
    <x v="2"/>
    <x v="4"/>
    <x v="2"/>
  </r>
  <r>
    <s v="E146103"/>
    <x v="5"/>
    <x v="0"/>
    <n v="371"/>
    <x v="3"/>
    <x v="8"/>
    <x v="0"/>
    <d v="2014-02-12T00:00:00"/>
    <x v="0"/>
    <x v="0"/>
    <x v="0"/>
    <x v="0"/>
    <n v="71591"/>
    <x v="0"/>
    <x v="5"/>
    <x v="0"/>
    <x v="2"/>
    <x v="0"/>
    <x v="1"/>
    <s v="Henry Chuahuico"/>
    <x v="1"/>
    <x v="0"/>
    <x v="2"/>
    <n v="1995"/>
    <x v="4"/>
    <x v="8"/>
    <s v="Recruiter"/>
    <x v="3"/>
    <n v="30"/>
    <x v="2"/>
    <x v="2"/>
    <x v="4"/>
    <x v="2"/>
  </r>
  <r>
    <s v="E146647"/>
    <x v="3"/>
    <x v="0"/>
    <n v="445"/>
    <x v="1"/>
    <x v="4"/>
    <x v="0"/>
    <d v="2014-02-12T00:00:00"/>
    <x v="0"/>
    <x v="0"/>
    <x v="0"/>
    <x v="0"/>
    <n v="127955"/>
    <x v="0"/>
    <x v="3"/>
    <x v="0"/>
    <x v="3"/>
    <x v="0"/>
    <x v="2"/>
    <s v="Henry Chiu"/>
    <x v="1"/>
    <x v="0"/>
    <x v="2"/>
    <n v="1985"/>
    <x v="4"/>
    <x v="4"/>
    <s v="Senior Account Executive"/>
    <x v="1"/>
    <n v="40"/>
    <x v="1"/>
    <x v="0"/>
    <x v="4"/>
    <x v="2"/>
  </r>
  <r>
    <s v="E146812"/>
    <x v="1"/>
    <x v="0"/>
    <n v="413"/>
    <x v="2"/>
    <x v="2"/>
    <x v="0"/>
    <d v="2014-02-12T00:00:00"/>
    <x v="0"/>
    <x v="0"/>
    <x v="0"/>
    <x v="0"/>
    <n v="50101"/>
    <x v="0"/>
    <x v="1"/>
    <x v="0"/>
    <x v="0"/>
    <x v="0"/>
    <x v="0"/>
    <s v="Henry Chen"/>
    <x v="1"/>
    <x v="0"/>
    <x v="0"/>
    <n v="1989"/>
    <x v="4"/>
    <x v="2"/>
    <s v="Materials Manager"/>
    <x v="2"/>
    <n v="36"/>
    <x v="1"/>
    <x v="2"/>
    <x v="4"/>
    <x v="2"/>
  </r>
  <r>
    <s v="E147155"/>
    <x v="3"/>
    <x v="0"/>
    <n v="461"/>
    <x v="3"/>
    <x v="4"/>
    <x v="0"/>
    <d v="2014-02-12T00:00:00"/>
    <x v="0"/>
    <x v="0"/>
    <x v="0"/>
    <x v="0"/>
    <n v="288432"/>
    <x v="0"/>
    <x v="3"/>
    <x v="0"/>
    <x v="0"/>
    <x v="0"/>
    <x v="0"/>
    <s v="Henry Chang"/>
    <x v="1"/>
    <x v="1"/>
    <x v="5"/>
    <n v="1961"/>
    <x v="4"/>
    <x v="4"/>
    <s v="Inside Sales Specialist"/>
    <x v="3"/>
    <n v="64"/>
    <x v="0"/>
    <x v="3"/>
    <x v="4"/>
    <x v="2"/>
  </r>
  <r>
    <s v="E147398"/>
    <x v="3"/>
    <x v="0"/>
    <n v="453"/>
    <x v="0"/>
    <x v="4"/>
    <x v="0"/>
    <d v="2014-02-12T00:00:00"/>
    <x v="0"/>
    <x v="0"/>
    <x v="0"/>
    <x v="0"/>
    <n v="97135"/>
    <x v="0"/>
    <x v="3"/>
    <x v="0"/>
    <x v="10"/>
    <x v="0"/>
    <x v="1"/>
    <s v="Henry Cai"/>
    <x v="1"/>
    <x v="1"/>
    <x v="2"/>
    <n v="1990"/>
    <x v="4"/>
    <x v="4"/>
    <s v="Manufacturing Engineer"/>
    <x v="0"/>
    <n v="35"/>
    <x v="1"/>
    <x v="2"/>
    <x v="4"/>
    <x v="2"/>
  </r>
  <r>
    <s v="E147638"/>
    <x v="3"/>
    <x v="0"/>
    <n v="371"/>
    <x v="3"/>
    <x v="4"/>
    <x v="0"/>
    <d v="2014-02-12T00:00:00"/>
    <x v="0"/>
    <x v="0"/>
    <x v="0"/>
    <x v="0"/>
    <n v="98784"/>
    <x v="0"/>
    <x v="3"/>
    <x v="0"/>
    <x v="4"/>
    <x v="0"/>
    <x v="1"/>
    <s v="Henry Botticchio"/>
    <x v="1"/>
    <x v="0"/>
    <x v="2"/>
    <n v="1979"/>
    <x v="6"/>
    <x v="4"/>
    <s v="Recruiter"/>
    <x v="3"/>
    <n v="46"/>
    <x v="0"/>
    <x v="2"/>
    <x v="4"/>
    <x v="2"/>
  </r>
  <r>
    <s v="E148159"/>
    <x v="0"/>
    <x v="0"/>
    <n v="445"/>
    <x v="1"/>
    <x v="0"/>
    <x v="0"/>
    <d v="2014-02-12T00:00:00"/>
    <x v="0"/>
    <x v="0"/>
    <x v="0"/>
    <x v="0"/>
    <n v="462978"/>
    <x v="0"/>
    <x v="0"/>
    <x v="0"/>
    <x v="1"/>
    <x v="0"/>
    <x v="2"/>
    <s v="Herbert Baumgaertner"/>
    <x v="1"/>
    <x v="1"/>
    <x v="1"/>
    <n v="1978"/>
    <x v="6"/>
    <x v="0"/>
    <s v="Senior Account Executive"/>
    <x v="1"/>
    <n v="47"/>
    <x v="0"/>
    <x v="5"/>
    <x v="4"/>
    <x v="2"/>
  </r>
  <r>
    <s v="E148728"/>
    <x v="3"/>
    <x v="0"/>
    <n v="452"/>
    <x v="2"/>
    <x v="4"/>
    <x v="0"/>
    <d v="2014-02-12T00:00:00"/>
    <x v="0"/>
    <x v="0"/>
    <x v="0"/>
    <x v="0"/>
    <n v="83156"/>
    <x v="0"/>
    <x v="3"/>
    <x v="0"/>
    <x v="1"/>
    <x v="0"/>
    <x v="1"/>
    <s v="Herve Au"/>
    <x v="1"/>
    <x v="0"/>
    <x v="0"/>
    <n v="1968"/>
    <x v="6"/>
    <x v="4"/>
    <s v="Manufacturing Technician"/>
    <x v="2"/>
    <n v="57"/>
    <x v="0"/>
    <x v="2"/>
    <x v="4"/>
    <x v="2"/>
  </r>
  <r>
    <s v="E148860"/>
    <x v="1"/>
    <x v="0"/>
    <n v="452"/>
    <x v="2"/>
    <x v="2"/>
    <x v="0"/>
    <d v="2014-02-12T00:00:00"/>
    <x v="0"/>
    <x v="0"/>
    <x v="0"/>
    <x v="0"/>
    <n v="49081"/>
    <x v="0"/>
    <x v="1"/>
    <x v="0"/>
    <x v="2"/>
    <x v="0"/>
    <x v="0"/>
    <s v="Herve Anderson"/>
    <x v="1"/>
    <x v="0"/>
    <x v="4"/>
    <n v="1971"/>
    <x v="6"/>
    <x v="2"/>
    <s v="Manufacturing Technician"/>
    <x v="2"/>
    <n v="54"/>
    <x v="0"/>
    <x v="1"/>
    <x v="4"/>
    <x v="2"/>
  </r>
  <r>
    <s v="E149226"/>
    <x v="3"/>
    <x v="0"/>
    <n v="452"/>
    <x v="2"/>
    <x v="4"/>
    <x v="0"/>
    <d v="2014-02-12T00:00:00"/>
    <x v="0"/>
    <x v="0"/>
    <x v="0"/>
    <x v="0"/>
    <n v="267096"/>
    <x v="0"/>
    <x v="3"/>
    <x v="0"/>
    <x v="2"/>
    <x v="0"/>
    <x v="1"/>
    <s v="Herve Alluri"/>
    <x v="1"/>
    <x v="0"/>
    <x v="2"/>
    <n v="1962"/>
    <x v="6"/>
    <x v="4"/>
    <s v="Manufacturing Technician"/>
    <x v="2"/>
    <n v="63"/>
    <x v="0"/>
    <x v="3"/>
    <x v="4"/>
    <x v="2"/>
  </r>
  <r>
    <s v="E149251"/>
    <x v="3"/>
    <x v="0"/>
    <n v="444"/>
    <x v="0"/>
    <x v="4"/>
    <x v="0"/>
    <d v="2014-02-12T00:00:00"/>
    <x v="0"/>
    <x v="0"/>
    <x v="0"/>
    <x v="0"/>
    <n v="94147"/>
    <x v="0"/>
    <x v="3"/>
    <x v="0"/>
    <x v="8"/>
    <x v="0"/>
    <x v="1"/>
    <s v="Holger Zuko"/>
    <x v="1"/>
    <x v="0"/>
    <x v="2"/>
    <n v="1962"/>
    <x v="6"/>
    <x v="4"/>
    <s v="Account Executive"/>
    <x v="0"/>
    <n v="63"/>
    <x v="0"/>
    <x v="2"/>
    <x v="4"/>
    <x v="2"/>
  </r>
  <r>
    <s v="E149594"/>
    <x v="3"/>
    <x v="0"/>
    <n v="452"/>
    <x v="2"/>
    <x v="4"/>
    <x v="0"/>
    <d v="2014-02-12T00:00:00"/>
    <x v="0"/>
    <x v="0"/>
    <x v="0"/>
    <x v="0"/>
    <n v="258520"/>
    <x v="0"/>
    <x v="3"/>
    <x v="0"/>
    <x v="2"/>
    <x v="0"/>
    <x v="1"/>
    <s v="Holger Zhang"/>
    <x v="1"/>
    <x v="1"/>
    <x v="1"/>
    <n v="1967"/>
    <x v="6"/>
    <x v="4"/>
    <s v="Manufacturing Technician"/>
    <x v="2"/>
    <n v="58"/>
    <x v="0"/>
    <x v="3"/>
    <x v="4"/>
    <x v="2"/>
  </r>
  <r>
    <s v="E149825"/>
    <x v="3"/>
    <x v="0"/>
    <n v="444"/>
    <x v="0"/>
    <x v="4"/>
    <x v="0"/>
    <d v="2014-02-12T00:00:00"/>
    <x v="0"/>
    <x v="0"/>
    <x v="0"/>
    <x v="0"/>
    <n v="51644"/>
    <x v="0"/>
    <x v="3"/>
    <x v="0"/>
    <x v="2"/>
    <x v="0"/>
    <x v="1"/>
    <s v="Hongchul Zarud"/>
    <x v="1"/>
    <x v="0"/>
    <x v="2"/>
    <n v="1963"/>
    <x v="6"/>
    <x v="4"/>
    <s v="Account Executive"/>
    <x v="0"/>
    <n v="62"/>
    <x v="0"/>
    <x v="2"/>
    <x v="4"/>
    <x v="2"/>
  </r>
  <r>
    <s v="E149903"/>
    <x v="1"/>
    <x v="0"/>
    <n v="443"/>
    <x v="2"/>
    <x v="2"/>
    <x v="0"/>
    <d v="2014-02-12T00:00:00"/>
    <x v="0"/>
    <x v="0"/>
    <x v="0"/>
    <x v="0"/>
    <n v="52983"/>
    <x v="0"/>
    <x v="1"/>
    <x v="0"/>
    <x v="2"/>
    <x v="0"/>
    <x v="0"/>
    <s v="Hongchul Yoo"/>
    <x v="1"/>
    <x v="0"/>
    <x v="2"/>
    <n v="1989"/>
    <x v="6"/>
    <x v="2"/>
    <s v="Sales operations specialist"/>
    <x v="2"/>
    <n v="36"/>
    <x v="1"/>
    <x v="2"/>
    <x v="4"/>
    <x v="2"/>
  </r>
  <r>
    <s v="E150324"/>
    <x v="5"/>
    <x v="0"/>
    <n v="445"/>
    <x v="1"/>
    <x v="8"/>
    <x v="0"/>
    <d v="2014-02-12T00:00:00"/>
    <x v="0"/>
    <x v="0"/>
    <x v="0"/>
    <x v="0"/>
    <n v="51186"/>
    <x v="0"/>
    <x v="5"/>
    <x v="0"/>
    <x v="2"/>
    <x v="0"/>
    <x v="2"/>
    <s v="Houman Yang"/>
    <x v="1"/>
    <x v="0"/>
    <x v="2"/>
    <n v="1964"/>
    <x v="6"/>
    <x v="8"/>
    <s v="Senior Account Executive"/>
    <x v="1"/>
    <n v="61"/>
    <x v="0"/>
    <x v="2"/>
    <x v="4"/>
    <x v="2"/>
  </r>
  <r>
    <s v="E151636"/>
    <x v="0"/>
    <x v="0"/>
    <n v="293"/>
    <x v="2"/>
    <x v="0"/>
    <x v="0"/>
    <d v="2014-02-12T00:00:00"/>
    <x v="0"/>
    <x v="0"/>
    <x v="0"/>
    <x v="0"/>
    <n v="90942"/>
    <x v="0"/>
    <x v="0"/>
    <x v="0"/>
    <x v="2"/>
    <x v="0"/>
    <x v="1"/>
    <s v="Huaizhi Wang"/>
    <x v="1"/>
    <x v="1"/>
    <x v="1"/>
    <n v="1978"/>
    <x v="6"/>
    <x v="0"/>
    <s v="Product Optimization Engineer Manager"/>
    <x v="2"/>
    <n v="47"/>
    <x v="0"/>
    <x v="2"/>
    <x v="4"/>
    <x v="2"/>
  </r>
  <r>
    <s v="E151653"/>
    <x v="0"/>
    <x v="0"/>
    <n v="445"/>
    <x v="1"/>
    <x v="0"/>
    <x v="0"/>
    <d v="2014-02-12T00:00:00"/>
    <x v="0"/>
    <x v="0"/>
    <x v="0"/>
    <x v="0"/>
    <n v="96327"/>
    <x v="0"/>
    <x v="0"/>
    <x v="0"/>
    <x v="4"/>
    <x v="0"/>
    <x v="2"/>
    <s v="Huaizhi Von Rekowsky"/>
    <x v="1"/>
    <x v="0"/>
    <x v="2"/>
    <n v="1978"/>
    <x v="6"/>
    <x v="0"/>
    <s v="Senior Account Executive"/>
    <x v="1"/>
    <n v="47"/>
    <x v="0"/>
    <x v="2"/>
    <x v="4"/>
    <x v="2"/>
  </r>
  <r>
    <s v="E152594"/>
    <x v="0"/>
    <x v="0"/>
    <n v="445"/>
    <x v="1"/>
    <x v="0"/>
    <x v="0"/>
    <d v="2014-02-12T00:00:00"/>
    <x v="0"/>
    <x v="0"/>
    <x v="0"/>
    <x v="0"/>
    <n v="78771"/>
    <x v="0"/>
    <x v="0"/>
    <x v="0"/>
    <x v="1"/>
    <x v="0"/>
    <x v="2"/>
    <s v="Huan Tse"/>
    <x v="1"/>
    <x v="0"/>
    <x v="1"/>
    <n v="1978"/>
    <x v="5"/>
    <x v="0"/>
    <s v="Senior Account Executive"/>
    <x v="1"/>
    <n v="47"/>
    <x v="0"/>
    <x v="2"/>
    <x v="4"/>
    <x v="2"/>
  </r>
  <r>
    <s v="E152783"/>
    <x v="3"/>
    <x v="0"/>
    <n v="443"/>
    <x v="2"/>
    <x v="4"/>
    <x v="0"/>
    <d v="2014-02-12T00:00:00"/>
    <x v="0"/>
    <x v="0"/>
    <x v="0"/>
    <x v="0"/>
    <n v="81532"/>
    <x v="0"/>
    <x v="3"/>
    <x v="0"/>
    <x v="1"/>
    <x v="0"/>
    <x v="2"/>
    <s v="Huan Tran"/>
    <x v="1"/>
    <x v="1"/>
    <x v="1"/>
    <n v="1964"/>
    <x v="5"/>
    <x v="4"/>
    <s v="Sales operations specialist"/>
    <x v="2"/>
    <n v="61"/>
    <x v="0"/>
    <x v="2"/>
    <x v="4"/>
    <x v="2"/>
  </r>
  <r>
    <s v="E153081"/>
    <x v="3"/>
    <x v="0"/>
    <n v="233"/>
    <x v="2"/>
    <x v="4"/>
    <x v="0"/>
    <d v="2014-02-12T00:00:00"/>
    <x v="0"/>
    <x v="0"/>
    <x v="0"/>
    <x v="0"/>
    <n v="111902"/>
    <x v="0"/>
    <x v="3"/>
    <x v="0"/>
    <x v="2"/>
    <x v="0"/>
    <x v="1"/>
    <s v="HuiBin Tippett"/>
    <x v="1"/>
    <x v="0"/>
    <x v="2"/>
    <n v="1983"/>
    <x v="5"/>
    <x v="4"/>
    <s v="Communication lead"/>
    <x v="2"/>
    <n v="42"/>
    <x v="1"/>
    <x v="0"/>
    <x v="4"/>
    <x v="2"/>
  </r>
  <r>
    <s v="E153279"/>
    <x v="3"/>
    <x v="0"/>
    <n v="445"/>
    <x v="1"/>
    <x v="4"/>
    <x v="0"/>
    <d v="2014-02-12T00:00:00"/>
    <x v="0"/>
    <x v="0"/>
    <x v="0"/>
    <x v="0"/>
    <n v="117271"/>
    <x v="0"/>
    <x v="3"/>
    <x v="0"/>
    <x v="8"/>
    <x v="0"/>
    <x v="1"/>
    <s v="HuiBin Tavakoli"/>
    <x v="1"/>
    <x v="0"/>
    <x v="2"/>
    <n v="1981"/>
    <x v="5"/>
    <x v="4"/>
    <s v="Senior Account Executive"/>
    <x v="1"/>
    <n v="44"/>
    <x v="1"/>
    <x v="0"/>
    <x v="4"/>
    <x v="2"/>
  </r>
  <r>
    <s v="M154464"/>
    <x v="9"/>
    <x v="0"/>
    <n v="312"/>
    <x v="4"/>
    <x v="18"/>
    <x v="0"/>
    <d v="2014-02-12T00:00:00"/>
    <x v="0"/>
    <x v="0"/>
    <x v="0"/>
    <x v="0"/>
    <n v="51745"/>
    <x v="0"/>
    <x v="9"/>
    <x v="0"/>
    <x v="8"/>
    <x v="0"/>
    <x v="1"/>
    <s v="Hyunwoo Simpson"/>
    <x v="1"/>
    <x v="0"/>
    <x v="2"/>
    <n v="1975"/>
    <x v="0"/>
    <x v="18"/>
    <s v="Corporate lawyer"/>
    <x v="4"/>
    <n v="50"/>
    <x v="0"/>
    <x v="2"/>
    <x v="4"/>
    <x v="2"/>
  </r>
  <r>
    <s v="E154492"/>
    <x v="3"/>
    <x v="0"/>
    <n v="392"/>
    <x v="2"/>
    <x v="4"/>
    <x v="0"/>
    <d v="2014-02-12T00:00:00"/>
    <x v="0"/>
    <x v="0"/>
    <x v="0"/>
    <x v="0"/>
    <n v="80440"/>
    <x v="0"/>
    <x v="3"/>
    <x v="0"/>
    <x v="2"/>
    <x v="0"/>
    <x v="1"/>
    <s v="Hyunwoo Shaw"/>
    <x v="1"/>
    <x v="0"/>
    <x v="1"/>
    <n v="1986"/>
    <x v="0"/>
    <x v="4"/>
    <s v="Strategy manager"/>
    <x v="2"/>
    <n v="39"/>
    <x v="1"/>
    <x v="2"/>
    <x v="4"/>
    <x v="2"/>
  </r>
  <r>
    <s v="E154779"/>
    <x v="0"/>
    <x v="0"/>
    <n v="401"/>
    <x v="3"/>
    <x v="0"/>
    <x v="0"/>
    <d v="2015-02-10T00:00:00"/>
    <x v="0"/>
    <x v="0"/>
    <x v="0"/>
    <x v="0"/>
    <n v="109398"/>
    <x v="0"/>
    <x v="0"/>
    <x v="0"/>
    <x v="8"/>
    <x v="0"/>
    <x v="1"/>
    <s v="Ian Schall"/>
    <x v="1"/>
    <x v="0"/>
    <x v="2"/>
    <n v="1997"/>
    <x v="0"/>
    <x v="0"/>
    <s v="Warehouse worker"/>
    <x v="3"/>
    <n v="28"/>
    <x v="2"/>
    <x v="0"/>
    <x v="6"/>
    <x v="2"/>
  </r>
  <r>
    <s v="E154935"/>
    <x v="6"/>
    <x v="0"/>
    <n v="453"/>
    <x v="0"/>
    <x v="19"/>
    <x v="0"/>
    <d v="2015-02-10T00:00:00"/>
    <x v="0"/>
    <x v="0"/>
    <x v="0"/>
    <x v="0"/>
    <n v="29202"/>
    <x v="0"/>
    <x v="6"/>
    <x v="0"/>
    <x v="2"/>
    <x v="0"/>
    <x v="0"/>
    <s v="Ian RUF"/>
    <x v="1"/>
    <x v="0"/>
    <x v="2"/>
    <n v="1997"/>
    <x v="0"/>
    <x v="19"/>
    <s v="Manufacturing Engineer"/>
    <x v="0"/>
    <n v="28"/>
    <x v="2"/>
    <x v="1"/>
    <x v="6"/>
    <x v="2"/>
  </r>
  <r>
    <s v="E155267"/>
    <x v="3"/>
    <x v="0"/>
    <n v="271"/>
    <x v="4"/>
    <x v="4"/>
    <x v="0"/>
    <d v="2015-02-10T00:00:00"/>
    <x v="0"/>
    <x v="0"/>
    <x v="0"/>
    <x v="0"/>
    <n v="78006"/>
    <x v="0"/>
    <x v="3"/>
    <x v="0"/>
    <x v="2"/>
    <x v="0"/>
    <x v="1"/>
    <s v="Ian Riboud"/>
    <x v="1"/>
    <x v="0"/>
    <x v="0"/>
    <n v="1982"/>
    <x v="0"/>
    <x v="4"/>
    <s v="Employee relations specialist"/>
    <x v="4"/>
    <n v="43"/>
    <x v="1"/>
    <x v="2"/>
    <x v="6"/>
    <x v="2"/>
  </r>
  <r>
    <s v="E155387"/>
    <x v="0"/>
    <x v="0"/>
    <n v="443"/>
    <x v="2"/>
    <x v="0"/>
    <x v="0"/>
    <d v="2015-02-10T00:00:00"/>
    <x v="0"/>
    <x v="0"/>
    <x v="0"/>
    <x v="0"/>
    <n v="45223"/>
    <x v="0"/>
    <x v="0"/>
    <x v="0"/>
    <x v="7"/>
    <x v="0"/>
    <x v="0"/>
    <s v="Ian Rastogi"/>
    <x v="1"/>
    <x v="0"/>
    <x v="2"/>
    <n v="2002"/>
    <x v="0"/>
    <x v="0"/>
    <s v="Sales operations specialist"/>
    <x v="2"/>
    <n v="23"/>
    <x v="3"/>
    <x v="1"/>
    <x v="6"/>
    <x v="2"/>
  </r>
  <r>
    <s v="E155559"/>
    <x v="0"/>
    <x v="0"/>
    <n v="445"/>
    <x v="1"/>
    <x v="0"/>
    <x v="0"/>
    <d v="2015-02-10T00:00:00"/>
    <x v="0"/>
    <x v="0"/>
    <x v="0"/>
    <x v="0"/>
    <n v="109032"/>
    <x v="0"/>
    <x v="0"/>
    <x v="0"/>
    <x v="2"/>
    <x v="0"/>
    <x v="2"/>
    <s v="Ian Ramakrishnan"/>
    <x v="1"/>
    <x v="0"/>
    <x v="2"/>
    <n v="1982"/>
    <x v="0"/>
    <x v="0"/>
    <s v="Senior Account Executive"/>
    <x v="1"/>
    <n v="43"/>
    <x v="1"/>
    <x v="0"/>
    <x v="6"/>
    <x v="2"/>
  </r>
  <r>
    <s v="E156371"/>
    <x v="3"/>
    <x v="0"/>
    <n v="453"/>
    <x v="0"/>
    <x v="4"/>
    <x v="0"/>
    <d v="2015-02-10T00:00:00"/>
    <x v="0"/>
    <x v="0"/>
    <x v="0"/>
    <x v="0"/>
    <n v="61120"/>
    <x v="0"/>
    <x v="3"/>
    <x v="0"/>
    <x v="2"/>
    <x v="0"/>
    <x v="1"/>
    <s v="Ina Potiagalov"/>
    <x v="1"/>
    <x v="0"/>
    <x v="1"/>
    <n v="1990"/>
    <x v="0"/>
    <x v="4"/>
    <s v="Manufacturing Engineer"/>
    <x v="0"/>
    <n v="35"/>
    <x v="1"/>
    <x v="2"/>
    <x v="6"/>
    <x v="2"/>
  </r>
  <r>
    <s v="E156614"/>
    <x v="3"/>
    <x v="0"/>
    <n v="233"/>
    <x v="2"/>
    <x v="4"/>
    <x v="0"/>
    <d v="2015-02-10T00:00:00"/>
    <x v="0"/>
    <x v="0"/>
    <x v="0"/>
    <x v="0"/>
    <n v="275930"/>
    <x v="0"/>
    <x v="3"/>
    <x v="0"/>
    <x v="2"/>
    <x v="0"/>
    <x v="2"/>
    <s v="Ina Peters"/>
    <x v="1"/>
    <x v="0"/>
    <x v="2"/>
    <n v="1988"/>
    <x v="0"/>
    <x v="4"/>
    <s v="Communication lead"/>
    <x v="2"/>
    <n v="37"/>
    <x v="1"/>
    <x v="3"/>
    <x v="6"/>
    <x v="2"/>
  </r>
  <r>
    <s v="E156867"/>
    <x v="5"/>
    <x v="0"/>
    <n v="454"/>
    <x v="1"/>
    <x v="8"/>
    <x v="0"/>
    <d v="2015-02-10T00:00:00"/>
    <x v="0"/>
    <x v="0"/>
    <x v="0"/>
    <x v="0"/>
    <n v="79078"/>
    <x v="0"/>
    <x v="5"/>
    <x v="0"/>
    <x v="0"/>
    <x v="0"/>
    <x v="0"/>
    <s v="Inez Pang"/>
    <x v="1"/>
    <x v="0"/>
    <x v="0"/>
    <n v="1974"/>
    <x v="0"/>
    <x v="8"/>
    <s v="Manufacturing Process Engineer"/>
    <x v="1"/>
    <n v="51"/>
    <x v="0"/>
    <x v="2"/>
    <x v="6"/>
    <x v="2"/>
  </r>
  <r>
    <s v="E157446"/>
    <x v="3"/>
    <x v="0"/>
    <n v="452"/>
    <x v="2"/>
    <x v="4"/>
    <x v="0"/>
    <d v="2015-02-10T00:00:00"/>
    <x v="0"/>
    <x v="0"/>
    <x v="0"/>
    <x v="0"/>
    <n v="31443"/>
    <x v="0"/>
    <x v="3"/>
    <x v="0"/>
    <x v="2"/>
    <x v="0"/>
    <x v="1"/>
    <s v="Irene Murray"/>
    <x v="1"/>
    <x v="0"/>
    <x v="2"/>
    <n v="1987"/>
    <x v="5"/>
    <x v="4"/>
    <s v="Manufacturing Technician"/>
    <x v="2"/>
    <n v="38"/>
    <x v="1"/>
    <x v="1"/>
    <x v="6"/>
    <x v="2"/>
  </r>
  <r>
    <s v="E157553"/>
    <x v="3"/>
    <x v="0"/>
    <n v="452"/>
    <x v="2"/>
    <x v="4"/>
    <x v="0"/>
    <d v="2015-02-10T00:00:00"/>
    <x v="0"/>
    <x v="0"/>
    <x v="0"/>
    <x v="0"/>
    <n v="361048"/>
    <x v="0"/>
    <x v="3"/>
    <x v="0"/>
    <x v="1"/>
    <x v="0"/>
    <x v="2"/>
    <s v="Irene Moosavi"/>
    <x v="1"/>
    <x v="0"/>
    <x v="2"/>
    <n v="1980"/>
    <x v="5"/>
    <x v="4"/>
    <s v="Manufacturing Technician"/>
    <x v="2"/>
    <n v="45"/>
    <x v="1"/>
    <x v="4"/>
    <x v="6"/>
    <x v="2"/>
  </r>
  <r>
    <s v="E157554"/>
    <x v="4"/>
    <x v="0"/>
    <n v="321"/>
    <x v="4"/>
    <x v="7"/>
    <x v="0"/>
    <d v="2015-02-10T00:00:00"/>
    <x v="0"/>
    <x v="0"/>
    <x v="0"/>
    <x v="0"/>
    <n v="62131"/>
    <x v="0"/>
    <x v="4"/>
    <x v="0"/>
    <x v="2"/>
    <x v="0"/>
    <x v="1"/>
    <s v="Irene Meyer"/>
    <x v="1"/>
    <x v="0"/>
    <x v="2"/>
    <n v="1986"/>
    <x v="5"/>
    <x v="7"/>
    <s v="Marketing strategy specialist "/>
    <x v="4"/>
    <n v="39"/>
    <x v="1"/>
    <x v="2"/>
    <x v="6"/>
    <x v="2"/>
  </r>
  <r>
    <s v="E158134"/>
    <x v="3"/>
    <x v="0"/>
    <n v="412"/>
    <x v="4"/>
    <x v="4"/>
    <x v="0"/>
    <d v="2015-02-10T00:00:00"/>
    <x v="0"/>
    <x v="0"/>
    <x v="0"/>
    <x v="0"/>
    <n v="378286"/>
    <x v="0"/>
    <x v="3"/>
    <x v="0"/>
    <x v="2"/>
    <x v="0"/>
    <x v="2"/>
    <s v="Irene Mark"/>
    <x v="1"/>
    <x v="0"/>
    <x v="3"/>
    <n v="1983"/>
    <x v="5"/>
    <x v="4"/>
    <s v="Materials Management Supervisor"/>
    <x v="4"/>
    <n v="42"/>
    <x v="1"/>
    <x v="4"/>
    <x v="6"/>
    <x v="2"/>
  </r>
  <r>
    <s v="E159119"/>
    <x v="0"/>
    <x v="0"/>
    <n v="462"/>
    <x v="4"/>
    <x v="1"/>
    <x v="0"/>
    <d v="2015-02-10T00:00:00"/>
    <x v="0"/>
    <x v="0"/>
    <x v="0"/>
    <x v="0"/>
    <n v="57504"/>
    <x v="0"/>
    <x v="0"/>
    <x v="0"/>
    <x v="0"/>
    <x v="0"/>
    <x v="0"/>
    <s v="Irene Lu"/>
    <x v="1"/>
    <x v="0"/>
    <x v="0"/>
    <n v="1983"/>
    <x v="6"/>
    <x v="1"/>
    <s v="Senior inside Sales Specialist"/>
    <x v="4"/>
    <n v="42"/>
    <x v="1"/>
    <x v="2"/>
    <x v="6"/>
    <x v="2"/>
  </r>
  <r>
    <s v="E159331"/>
    <x v="3"/>
    <x v="0"/>
    <n v="452"/>
    <x v="2"/>
    <x v="4"/>
    <x v="0"/>
    <d v="2015-02-10T00:00:00"/>
    <x v="0"/>
    <x v="0"/>
    <x v="0"/>
    <x v="0"/>
    <n v="133137"/>
    <x v="0"/>
    <x v="3"/>
    <x v="0"/>
    <x v="9"/>
    <x v="0"/>
    <x v="1"/>
    <s v="Irene Liu"/>
    <x v="1"/>
    <x v="0"/>
    <x v="2"/>
    <n v="1978"/>
    <x v="6"/>
    <x v="4"/>
    <s v="Manufacturing Technician"/>
    <x v="2"/>
    <n v="47"/>
    <x v="0"/>
    <x v="0"/>
    <x v="6"/>
    <x v="2"/>
  </r>
  <r>
    <s v="E159366"/>
    <x v="3"/>
    <x v="0"/>
    <n v="452"/>
    <x v="2"/>
    <x v="4"/>
    <x v="0"/>
    <d v="2015-02-10T00:00:00"/>
    <x v="0"/>
    <x v="0"/>
    <x v="0"/>
    <x v="0"/>
    <n v="126733"/>
    <x v="0"/>
    <x v="3"/>
    <x v="0"/>
    <x v="2"/>
    <x v="0"/>
    <x v="1"/>
    <s v="Isaac Lim"/>
    <x v="1"/>
    <x v="1"/>
    <x v="2"/>
    <n v="1988"/>
    <x v="6"/>
    <x v="4"/>
    <s v="Manufacturing Technician"/>
    <x v="2"/>
    <n v="37"/>
    <x v="1"/>
    <x v="0"/>
    <x v="6"/>
    <x v="2"/>
  </r>
  <r>
    <s v="E160079"/>
    <x v="0"/>
    <x v="0"/>
    <n v="452"/>
    <x v="2"/>
    <x v="0"/>
    <x v="0"/>
    <d v="2015-02-10T00:00:00"/>
    <x v="0"/>
    <x v="0"/>
    <x v="0"/>
    <x v="0"/>
    <n v="59750"/>
    <x v="0"/>
    <x v="0"/>
    <x v="0"/>
    <x v="1"/>
    <x v="0"/>
    <x v="1"/>
    <s v="Isabella Lam"/>
    <x v="1"/>
    <x v="0"/>
    <x v="2"/>
    <n v="1994"/>
    <x v="3"/>
    <x v="0"/>
    <s v="Manufacturing Technician"/>
    <x v="2"/>
    <n v="31"/>
    <x v="2"/>
    <x v="2"/>
    <x v="6"/>
    <x v="2"/>
  </r>
  <r>
    <s v="E160181"/>
    <x v="3"/>
    <x v="0"/>
    <n v="445"/>
    <x v="1"/>
    <x v="4"/>
    <x v="0"/>
    <d v="2015-02-10T00:00:00"/>
    <x v="0"/>
    <x v="0"/>
    <x v="0"/>
    <x v="0"/>
    <n v="205856"/>
    <x v="0"/>
    <x v="3"/>
    <x v="0"/>
    <x v="0"/>
    <x v="0"/>
    <x v="0"/>
    <s v="Isabella Kwok"/>
    <x v="1"/>
    <x v="1"/>
    <x v="0"/>
    <n v="1977"/>
    <x v="3"/>
    <x v="4"/>
    <s v="Senior Account Executive"/>
    <x v="1"/>
    <n v="48"/>
    <x v="0"/>
    <x v="3"/>
    <x v="6"/>
    <x v="2"/>
  </r>
  <r>
    <s v="E160214"/>
    <x v="4"/>
    <x v="0"/>
    <n v="292"/>
    <x v="4"/>
    <x v="7"/>
    <x v="0"/>
    <d v="2015-02-10T00:00:00"/>
    <x v="0"/>
    <x v="0"/>
    <x v="0"/>
    <x v="0"/>
    <n v="35502"/>
    <x v="0"/>
    <x v="4"/>
    <x v="0"/>
    <x v="2"/>
    <x v="0"/>
    <x v="0"/>
    <s v="Issac Krotova"/>
    <x v="1"/>
    <x v="0"/>
    <x v="2"/>
    <n v="1995"/>
    <x v="3"/>
    <x v="7"/>
    <s v="Senior Product Optimization Engineer"/>
    <x v="4"/>
    <n v="30"/>
    <x v="2"/>
    <x v="1"/>
    <x v="6"/>
    <x v="2"/>
  </r>
  <r>
    <s v="E160354"/>
    <x v="0"/>
    <x v="0"/>
    <n v="444"/>
    <x v="0"/>
    <x v="0"/>
    <x v="0"/>
    <d v="2015-02-10T00:00:00"/>
    <x v="0"/>
    <x v="0"/>
    <x v="0"/>
    <x v="0"/>
    <n v="47925"/>
    <x v="0"/>
    <x v="0"/>
    <x v="0"/>
    <x v="1"/>
    <x v="0"/>
    <x v="1"/>
    <s v="Issac Kong"/>
    <x v="1"/>
    <x v="0"/>
    <x v="4"/>
    <n v="1992"/>
    <x v="3"/>
    <x v="0"/>
    <s v="Account Executive"/>
    <x v="0"/>
    <n v="33"/>
    <x v="1"/>
    <x v="1"/>
    <x v="6"/>
    <x v="2"/>
  </r>
  <r>
    <s v="E161366"/>
    <x v="0"/>
    <x v="0"/>
    <n v="412"/>
    <x v="4"/>
    <x v="0"/>
    <x v="0"/>
    <d v="2015-02-10T00:00:00"/>
    <x v="0"/>
    <x v="0"/>
    <x v="0"/>
    <x v="0"/>
    <n v="89660"/>
    <x v="0"/>
    <x v="0"/>
    <x v="0"/>
    <x v="1"/>
    <x v="0"/>
    <x v="1"/>
    <s v="Ivan Kessler"/>
    <x v="1"/>
    <x v="0"/>
    <x v="0"/>
    <n v="2000"/>
    <x v="6"/>
    <x v="0"/>
    <s v="Materials Management Supervisor"/>
    <x v="4"/>
    <n v="25"/>
    <x v="2"/>
    <x v="2"/>
    <x v="6"/>
    <x v="2"/>
  </r>
  <r>
    <s v="E161953"/>
    <x v="1"/>
    <x v="0"/>
    <n v="452"/>
    <x v="2"/>
    <x v="2"/>
    <x v="0"/>
    <d v="2015-02-10T00:00:00"/>
    <x v="0"/>
    <x v="0"/>
    <x v="0"/>
    <x v="0"/>
    <n v="49796"/>
    <x v="0"/>
    <x v="1"/>
    <x v="0"/>
    <x v="6"/>
    <x v="0"/>
    <x v="1"/>
    <s v="Ivan Judge"/>
    <x v="1"/>
    <x v="0"/>
    <x v="2"/>
    <n v="1989"/>
    <x v="2"/>
    <x v="2"/>
    <s v="Manufacturing Technician"/>
    <x v="2"/>
    <n v="36"/>
    <x v="1"/>
    <x v="2"/>
    <x v="6"/>
    <x v="2"/>
  </r>
  <r>
    <s v="E162497"/>
    <x v="1"/>
    <x v="0"/>
    <n v="445"/>
    <x v="1"/>
    <x v="2"/>
    <x v="0"/>
    <d v="2015-02-10T00:00:00"/>
    <x v="0"/>
    <x v="0"/>
    <x v="0"/>
    <x v="0"/>
    <n v="75354"/>
    <x v="0"/>
    <x v="1"/>
    <x v="0"/>
    <x v="2"/>
    <x v="0"/>
    <x v="1"/>
    <s v="Ivan Jahr"/>
    <x v="1"/>
    <x v="0"/>
    <x v="1"/>
    <n v="1987"/>
    <x v="2"/>
    <x v="2"/>
    <s v="Senior Account Executive"/>
    <x v="1"/>
    <n v="38"/>
    <x v="1"/>
    <x v="2"/>
    <x v="6"/>
    <x v="2"/>
  </r>
  <r>
    <s v="E162643"/>
    <x v="8"/>
    <x v="0"/>
    <n v="445"/>
    <x v="1"/>
    <x v="16"/>
    <x v="0"/>
    <d v="2015-02-10T00:00:00"/>
    <x v="0"/>
    <x v="0"/>
    <x v="0"/>
    <x v="0"/>
    <n v="100120"/>
    <x v="0"/>
    <x v="8"/>
    <x v="0"/>
    <x v="2"/>
    <x v="0"/>
    <x v="2"/>
    <s v="Ivan Imano"/>
    <x v="0"/>
    <x v="0"/>
    <x v="2"/>
    <n v="1964"/>
    <x v="2"/>
    <x v="16"/>
    <s v="Senior Account Executive"/>
    <x v="1"/>
    <n v="61"/>
    <x v="0"/>
    <x v="0"/>
    <x v="6"/>
    <x v="2"/>
  </r>
  <r>
    <s v="E164716"/>
    <x v="3"/>
    <x v="0"/>
    <n v="262"/>
    <x v="4"/>
    <x v="4"/>
    <x v="0"/>
    <d v="2015-02-10T00:00:00"/>
    <x v="0"/>
    <x v="0"/>
    <x v="0"/>
    <x v="0"/>
    <n v="77465"/>
    <x v="0"/>
    <x v="3"/>
    <x v="0"/>
    <x v="1"/>
    <x v="0"/>
    <x v="1"/>
    <s v="Jacky Hajizadeh"/>
    <x v="1"/>
    <x v="0"/>
    <x v="5"/>
    <n v="1998"/>
    <x v="0"/>
    <x v="4"/>
    <s v="Senior designer"/>
    <x v="4"/>
    <n v="27"/>
    <x v="2"/>
    <x v="2"/>
    <x v="6"/>
    <x v="2"/>
  </r>
  <r>
    <s v="E165093"/>
    <x v="3"/>
    <x v="0"/>
    <n v="252"/>
    <x v="4"/>
    <x v="4"/>
    <x v="0"/>
    <d v="2015-02-10T00:00:00"/>
    <x v="0"/>
    <x v="0"/>
    <x v="0"/>
    <x v="0"/>
    <n v="32808"/>
    <x v="0"/>
    <x v="3"/>
    <x v="0"/>
    <x v="6"/>
    <x v="0"/>
    <x v="1"/>
    <s v="Jacky Gu"/>
    <x v="1"/>
    <x v="0"/>
    <x v="2"/>
    <n v="1999"/>
    <x v="0"/>
    <x v="4"/>
    <s v="Senior Buyer"/>
    <x v="4"/>
    <n v="26"/>
    <x v="2"/>
    <x v="1"/>
    <x v="6"/>
    <x v="2"/>
  </r>
  <r>
    <s v="E165288"/>
    <x v="3"/>
    <x v="0"/>
    <n v="452"/>
    <x v="2"/>
    <x v="4"/>
    <x v="0"/>
    <d v="2015-02-10T00:00:00"/>
    <x v="0"/>
    <x v="0"/>
    <x v="0"/>
    <x v="0"/>
    <n v="30863"/>
    <x v="0"/>
    <x v="3"/>
    <x v="0"/>
    <x v="2"/>
    <x v="0"/>
    <x v="1"/>
    <s v="Jacky Goldstrom"/>
    <x v="1"/>
    <x v="0"/>
    <x v="1"/>
    <n v="1998"/>
    <x v="0"/>
    <x v="4"/>
    <s v="Manufacturing Technician"/>
    <x v="2"/>
    <n v="27"/>
    <x v="2"/>
    <x v="1"/>
    <x v="6"/>
    <x v="2"/>
  </r>
  <r>
    <s v="E165372"/>
    <x v="0"/>
    <x v="0"/>
    <n v="443"/>
    <x v="2"/>
    <x v="0"/>
    <x v="0"/>
    <d v="2015-02-10T00:00:00"/>
    <x v="0"/>
    <x v="0"/>
    <x v="0"/>
    <x v="0"/>
    <n v="237943"/>
    <x v="0"/>
    <x v="0"/>
    <x v="0"/>
    <x v="2"/>
    <x v="0"/>
    <x v="1"/>
    <s v="Jacky Ghaemi"/>
    <x v="1"/>
    <x v="0"/>
    <x v="2"/>
    <n v="1986"/>
    <x v="0"/>
    <x v="0"/>
    <s v="Sales operations specialist"/>
    <x v="2"/>
    <n v="39"/>
    <x v="1"/>
    <x v="3"/>
    <x v="6"/>
    <x v="2"/>
  </r>
  <r>
    <s v="E165394"/>
    <x v="3"/>
    <x v="0"/>
    <n v="393"/>
    <x v="0"/>
    <x v="4"/>
    <x v="0"/>
    <d v="2015-02-10T00:00:00"/>
    <x v="0"/>
    <x v="0"/>
    <x v="0"/>
    <x v="0"/>
    <n v="276150"/>
    <x v="0"/>
    <x v="3"/>
    <x v="0"/>
    <x v="0"/>
    <x v="0"/>
    <x v="0"/>
    <s v="Jacky Fung"/>
    <x v="1"/>
    <x v="0"/>
    <x v="0"/>
    <n v="1991"/>
    <x v="0"/>
    <x v="4"/>
    <s v="Senior strategy manager"/>
    <x v="0"/>
    <n v="34"/>
    <x v="1"/>
    <x v="3"/>
    <x v="6"/>
    <x v="2"/>
  </r>
  <r>
    <s v="E165577"/>
    <x v="0"/>
    <x v="0"/>
    <n v="445"/>
    <x v="1"/>
    <x v="0"/>
    <x v="0"/>
    <d v="2015-02-10T00:00:00"/>
    <x v="0"/>
    <x v="0"/>
    <x v="0"/>
    <x v="0"/>
    <n v="84488"/>
    <x v="0"/>
    <x v="0"/>
    <x v="0"/>
    <x v="1"/>
    <x v="0"/>
    <x v="1"/>
    <s v="Jacob Fischer"/>
    <x v="1"/>
    <x v="0"/>
    <x v="1"/>
    <n v="1997"/>
    <x v="0"/>
    <x v="0"/>
    <s v="Senior Account Executive"/>
    <x v="1"/>
    <n v="28"/>
    <x v="2"/>
    <x v="2"/>
    <x v="6"/>
    <x v="2"/>
  </r>
  <r>
    <s v="E166776"/>
    <x v="0"/>
    <x v="0"/>
    <n v="453"/>
    <x v="0"/>
    <x v="1"/>
    <x v="0"/>
    <d v="2015-02-10T00:00:00"/>
    <x v="0"/>
    <x v="0"/>
    <x v="0"/>
    <x v="0"/>
    <n v="56692"/>
    <x v="0"/>
    <x v="0"/>
    <x v="0"/>
    <x v="3"/>
    <x v="0"/>
    <x v="0"/>
    <s v="Jacob Dyck"/>
    <x v="1"/>
    <x v="0"/>
    <x v="3"/>
    <n v="1967"/>
    <x v="0"/>
    <x v="1"/>
    <s v="Manufacturing Engineer"/>
    <x v="0"/>
    <n v="58"/>
    <x v="0"/>
    <x v="2"/>
    <x v="6"/>
    <x v="2"/>
  </r>
  <r>
    <s v="E166884"/>
    <x v="3"/>
    <x v="0"/>
    <n v="261"/>
    <x v="3"/>
    <x v="4"/>
    <x v="0"/>
    <d v="2015-02-10T00:00:00"/>
    <x v="0"/>
    <x v="0"/>
    <x v="0"/>
    <x v="0"/>
    <n v="426165"/>
    <x v="0"/>
    <x v="3"/>
    <x v="0"/>
    <x v="2"/>
    <x v="0"/>
    <x v="1"/>
    <s v="Jacob Djupstrom"/>
    <x v="1"/>
    <x v="0"/>
    <x v="1"/>
    <n v="1975"/>
    <x v="0"/>
    <x v="4"/>
    <s v="Designer"/>
    <x v="3"/>
    <n v="50"/>
    <x v="0"/>
    <x v="5"/>
    <x v="6"/>
    <x v="2"/>
  </r>
  <r>
    <s v="E167159"/>
    <x v="3"/>
    <x v="0"/>
    <n v="462"/>
    <x v="4"/>
    <x v="4"/>
    <x v="0"/>
    <d v="2015-02-10T00:00:00"/>
    <x v="0"/>
    <x v="0"/>
    <x v="0"/>
    <x v="0"/>
    <n v="74059"/>
    <x v="0"/>
    <x v="3"/>
    <x v="0"/>
    <x v="1"/>
    <x v="0"/>
    <x v="1"/>
    <s v="Jacques Denford"/>
    <x v="1"/>
    <x v="0"/>
    <x v="0"/>
    <n v="1989"/>
    <x v="0"/>
    <x v="4"/>
    <s v="Senior inside Sales Specialist"/>
    <x v="4"/>
    <n v="36"/>
    <x v="1"/>
    <x v="2"/>
    <x v="6"/>
    <x v="2"/>
  </r>
  <r>
    <s v="E167384"/>
    <x v="3"/>
    <x v="0"/>
    <n v="453"/>
    <x v="0"/>
    <x v="4"/>
    <x v="0"/>
    <d v="2015-02-10T00:00:00"/>
    <x v="0"/>
    <x v="0"/>
    <x v="0"/>
    <x v="0"/>
    <n v="263232"/>
    <x v="0"/>
    <x v="3"/>
    <x v="0"/>
    <x v="2"/>
    <x v="0"/>
    <x v="0"/>
    <s v="Jacques Das"/>
    <x v="1"/>
    <x v="1"/>
    <x v="0"/>
    <n v="2002"/>
    <x v="0"/>
    <x v="4"/>
    <s v="Manufacturing Engineer"/>
    <x v="0"/>
    <n v="23"/>
    <x v="3"/>
    <x v="3"/>
    <x v="6"/>
    <x v="2"/>
  </r>
  <r>
    <s v="E167458"/>
    <x v="3"/>
    <x v="0"/>
    <n v="444"/>
    <x v="0"/>
    <x v="4"/>
    <x v="0"/>
    <d v="2015-02-10T00:00:00"/>
    <x v="0"/>
    <x v="0"/>
    <x v="0"/>
    <x v="0"/>
    <n v="113103"/>
    <x v="0"/>
    <x v="3"/>
    <x v="0"/>
    <x v="2"/>
    <x v="0"/>
    <x v="1"/>
    <s v="Jacques Crumb"/>
    <x v="1"/>
    <x v="1"/>
    <x v="2"/>
    <n v="1970"/>
    <x v="0"/>
    <x v="4"/>
    <s v="Account Executive"/>
    <x v="0"/>
    <n v="55"/>
    <x v="0"/>
    <x v="0"/>
    <x v="6"/>
    <x v="2"/>
  </r>
  <r>
    <s v="E167524"/>
    <x v="3"/>
    <x v="0"/>
    <n v="453"/>
    <x v="0"/>
    <x v="4"/>
    <x v="0"/>
    <d v="2015-02-10T00:00:00"/>
    <x v="0"/>
    <x v="0"/>
    <x v="0"/>
    <x v="0"/>
    <n v="105427"/>
    <x v="0"/>
    <x v="3"/>
    <x v="0"/>
    <x v="1"/>
    <x v="0"/>
    <x v="1"/>
    <s v="Jade Christ"/>
    <x v="1"/>
    <x v="0"/>
    <x v="0"/>
    <n v="1967"/>
    <x v="0"/>
    <x v="4"/>
    <s v="Manufacturing Engineer"/>
    <x v="0"/>
    <n v="58"/>
    <x v="0"/>
    <x v="0"/>
    <x v="6"/>
    <x v="2"/>
  </r>
  <r>
    <s v="E168186"/>
    <x v="1"/>
    <x v="0"/>
    <n v="445"/>
    <x v="1"/>
    <x v="2"/>
    <x v="0"/>
    <d v="2015-02-10T00:00:00"/>
    <x v="0"/>
    <x v="0"/>
    <x v="0"/>
    <x v="0"/>
    <n v="49614"/>
    <x v="0"/>
    <x v="1"/>
    <x v="0"/>
    <x v="2"/>
    <x v="0"/>
    <x v="1"/>
    <s v="Jade Chen"/>
    <x v="1"/>
    <x v="0"/>
    <x v="2"/>
    <n v="1967"/>
    <x v="6"/>
    <x v="2"/>
    <s v="Senior Account Executive"/>
    <x v="1"/>
    <n v="58"/>
    <x v="0"/>
    <x v="2"/>
    <x v="6"/>
    <x v="2"/>
  </r>
  <r>
    <s v="E169280"/>
    <x v="3"/>
    <x v="0"/>
    <n v="445"/>
    <x v="1"/>
    <x v="4"/>
    <x v="0"/>
    <d v="2015-02-10T00:00:00"/>
    <x v="0"/>
    <x v="0"/>
    <x v="0"/>
    <x v="0"/>
    <n v="263954"/>
    <x v="0"/>
    <x v="3"/>
    <x v="0"/>
    <x v="0"/>
    <x v="0"/>
    <x v="0"/>
    <s v="Jaideep Chapman"/>
    <x v="1"/>
    <x v="0"/>
    <x v="0"/>
    <n v="1997"/>
    <x v="5"/>
    <x v="4"/>
    <s v="Senior Account Executive"/>
    <x v="1"/>
    <n v="28"/>
    <x v="2"/>
    <x v="3"/>
    <x v="6"/>
    <x v="2"/>
  </r>
  <r>
    <s v="E169357"/>
    <x v="3"/>
    <x v="0"/>
    <n v="412"/>
    <x v="4"/>
    <x v="4"/>
    <x v="0"/>
    <d v="2015-02-10T00:00:00"/>
    <x v="0"/>
    <x v="0"/>
    <x v="0"/>
    <x v="0"/>
    <n v="258946"/>
    <x v="0"/>
    <x v="3"/>
    <x v="0"/>
    <x v="1"/>
    <x v="0"/>
    <x v="2"/>
    <s v="James Camoras"/>
    <x v="1"/>
    <x v="0"/>
    <x v="2"/>
    <n v="1978"/>
    <x v="6"/>
    <x v="4"/>
    <s v="Materials Management Supervisor"/>
    <x v="4"/>
    <n v="47"/>
    <x v="0"/>
    <x v="3"/>
    <x v="6"/>
    <x v="2"/>
  </r>
  <r>
    <s v="E169982"/>
    <x v="3"/>
    <x v="0"/>
    <n v="392"/>
    <x v="2"/>
    <x v="4"/>
    <x v="0"/>
    <d v="2015-02-10T00:00:00"/>
    <x v="0"/>
    <x v="0"/>
    <x v="0"/>
    <x v="0"/>
    <n v="96748"/>
    <x v="0"/>
    <x v="3"/>
    <x v="0"/>
    <x v="1"/>
    <x v="0"/>
    <x v="2"/>
    <s v="James Bremerich"/>
    <x v="1"/>
    <x v="0"/>
    <x v="2"/>
    <n v="1978"/>
    <x v="4"/>
    <x v="4"/>
    <s v="Strategy manager"/>
    <x v="2"/>
    <n v="47"/>
    <x v="0"/>
    <x v="2"/>
    <x v="6"/>
    <x v="2"/>
  </r>
  <r>
    <s v="E170411"/>
    <x v="0"/>
    <x v="0"/>
    <n v="445"/>
    <x v="1"/>
    <x v="0"/>
    <x v="0"/>
    <d v="2015-02-10T00:00:00"/>
    <x v="0"/>
    <x v="0"/>
    <x v="0"/>
    <x v="0"/>
    <n v="124741"/>
    <x v="0"/>
    <x v="0"/>
    <x v="0"/>
    <x v="2"/>
    <x v="0"/>
    <x v="2"/>
    <s v="James Bliznak"/>
    <x v="1"/>
    <x v="0"/>
    <x v="2"/>
    <n v="1968"/>
    <x v="4"/>
    <x v="0"/>
    <s v="Senior Account Executive"/>
    <x v="1"/>
    <n v="57"/>
    <x v="0"/>
    <x v="0"/>
    <x v="6"/>
    <x v="2"/>
  </r>
  <r>
    <s v="E170453"/>
    <x v="3"/>
    <x v="0"/>
    <n v="452"/>
    <x v="2"/>
    <x v="4"/>
    <x v="0"/>
    <d v="2015-02-10T00:00:00"/>
    <x v="0"/>
    <x v="0"/>
    <x v="0"/>
    <x v="0"/>
    <n v="97188"/>
    <x v="0"/>
    <x v="3"/>
    <x v="0"/>
    <x v="1"/>
    <x v="0"/>
    <x v="2"/>
    <s v="James Becker"/>
    <x v="1"/>
    <x v="0"/>
    <x v="2"/>
    <n v="1978"/>
    <x v="4"/>
    <x v="4"/>
    <s v="Manufacturing Technician"/>
    <x v="2"/>
    <n v="47"/>
    <x v="0"/>
    <x v="2"/>
    <x v="6"/>
    <x v="2"/>
  </r>
  <r>
    <s v="E170582"/>
    <x v="0"/>
    <x v="0"/>
    <n v="452"/>
    <x v="2"/>
    <x v="0"/>
    <x v="0"/>
    <d v="2015-02-10T00:00:00"/>
    <x v="0"/>
    <x v="0"/>
    <x v="0"/>
    <x v="0"/>
    <n v="227339"/>
    <x v="0"/>
    <x v="0"/>
    <x v="0"/>
    <x v="2"/>
    <x v="0"/>
    <x v="0"/>
    <s v="James Bao"/>
    <x v="0"/>
    <x v="0"/>
    <x v="0"/>
    <n v="1978"/>
    <x v="4"/>
    <x v="0"/>
    <s v="Manufacturing Technician"/>
    <x v="2"/>
    <n v="47"/>
    <x v="0"/>
    <x v="3"/>
    <x v="6"/>
    <x v="2"/>
  </r>
  <r>
    <s v="E171174"/>
    <x v="3"/>
    <x v="0"/>
    <n v="444"/>
    <x v="0"/>
    <x v="4"/>
    <x v="0"/>
    <d v="2015-02-10T00:00:00"/>
    <x v="0"/>
    <x v="0"/>
    <x v="0"/>
    <x v="0"/>
    <n v="50841"/>
    <x v="0"/>
    <x v="3"/>
    <x v="0"/>
    <x v="2"/>
    <x v="0"/>
    <x v="0"/>
    <s v="James Archer III"/>
    <x v="0"/>
    <x v="0"/>
    <x v="2"/>
    <n v="1964"/>
    <x v="6"/>
    <x v="4"/>
    <s v="Account Executive"/>
    <x v="0"/>
    <n v="61"/>
    <x v="0"/>
    <x v="2"/>
    <x v="6"/>
    <x v="2"/>
  </r>
  <r>
    <s v="E171346"/>
    <x v="3"/>
    <x v="0"/>
    <n v="453"/>
    <x v="0"/>
    <x v="4"/>
    <x v="0"/>
    <d v="2015-02-10T00:00:00"/>
    <x v="0"/>
    <x v="0"/>
    <x v="0"/>
    <x v="0"/>
    <n v="88211"/>
    <x v="0"/>
    <x v="3"/>
    <x v="0"/>
    <x v="7"/>
    <x v="0"/>
    <x v="0"/>
    <s v="James An"/>
    <x v="0"/>
    <x v="0"/>
    <x v="2"/>
    <n v="1971"/>
    <x v="6"/>
    <x v="4"/>
    <s v="Manufacturing Engineer"/>
    <x v="0"/>
    <n v="54"/>
    <x v="0"/>
    <x v="2"/>
    <x v="6"/>
    <x v="2"/>
  </r>
  <r>
    <s v="E171484"/>
    <x v="3"/>
    <x v="0"/>
    <n v="445"/>
    <x v="1"/>
    <x v="4"/>
    <x v="0"/>
    <d v="2015-02-10T00:00:00"/>
    <x v="0"/>
    <x v="0"/>
    <x v="0"/>
    <x v="0"/>
    <n v="104355"/>
    <x v="0"/>
    <x v="3"/>
    <x v="0"/>
    <x v="2"/>
    <x v="0"/>
    <x v="1"/>
    <s v="James Aghabeigi"/>
    <x v="1"/>
    <x v="0"/>
    <x v="2"/>
    <n v="1962"/>
    <x v="6"/>
    <x v="4"/>
    <s v="Senior Account Executive"/>
    <x v="1"/>
    <n v="63"/>
    <x v="0"/>
    <x v="0"/>
    <x v="6"/>
    <x v="2"/>
  </r>
  <r>
    <s v="E171799"/>
    <x v="3"/>
    <x v="0"/>
    <n v="444"/>
    <x v="0"/>
    <x v="4"/>
    <x v="0"/>
    <d v="2015-02-10T00:00:00"/>
    <x v="0"/>
    <x v="0"/>
    <x v="0"/>
    <x v="0"/>
    <n v="253949"/>
    <x v="0"/>
    <x v="3"/>
    <x v="0"/>
    <x v="0"/>
    <x v="0"/>
    <x v="0"/>
    <s v="James Zhao"/>
    <x v="1"/>
    <x v="0"/>
    <x v="0"/>
    <n v="1962"/>
    <x v="5"/>
    <x v="4"/>
    <s v="Account Executive"/>
    <x v="0"/>
    <n v="63"/>
    <x v="0"/>
    <x v="3"/>
    <x v="6"/>
    <x v="2"/>
  </r>
  <r>
    <s v="E171876"/>
    <x v="4"/>
    <x v="0"/>
    <n v="444"/>
    <x v="0"/>
    <x v="7"/>
    <x v="0"/>
    <d v="2015-02-10T00:00:00"/>
    <x v="0"/>
    <x v="0"/>
    <x v="0"/>
    <x v="0"/>
    <n v="29756"/>
    <x v="0"/>
    <x v="4"/>
    <x v="0"/>
    <x v="2"/>
    <x v="0"/>
    <x v="1"/>
    <s v="James Zhang"/>
    <x v="0"/>
    <x v="0"/>
    <x v="2"/>
    <n v="1963"/>
    <x v="5"/>
    <x v="7"/>
    <s v="Account Executive"/>
    <x v="0"/>
    <n v="62"/>
    <x v="0"/>
    <x v="1"/>
    <x v="6"/>
    <x v="2"/>
  </r>
  <r>
    <s v="E172142"/>
    <x v="0"/>
    <x v="0"/>
    <n v="461"/>
    <x v="3"/>
    <x v="0"/>
    <x v="0"/>
    <d v="2015-02-10T00:00:00"/>
    <x v="0"/>
    <x v="0"/>
    <x v="0"/>
    <x v="0"/>
    <n v="112302"/>
    <x v="0"/>
    <x v="0"/>
    <x v="0"/>
    <x v="0"/>
    <x v="0"/>
    <x v="0"/>
    <s v="James Yu"/>
    <x v="1"/>
    <x v="0"/>
    <x v="0"/>
    <n v="1997"/>
    <x v="5"/>
    <x v="0"/>
    <s v="Inside Sales Specialist"/>
    <x v="3"/>
    <n v="28"/>
    <x v="2"/>
    <x v="0"/>
    <x v="6"/>
    <x v="2"/>
  </r>
  <r>
    <s v="E172264"/>
    <x v="3"/>
    <x v="0"/>
    <n v="351"/>
    <x v="3"/>
    <x v="4"/>
    <x v="0"/>
    <d v="2015-03-12T00:00:00"/>
    <x v="0"/>
    <x v="0"/>
    <x v="0"/>
    <x v="0"/>
    <n v="76523"/>
    <x v="0"/>
    <x v="3"/>
    <x v="0"/>
    <x v="6"/>
    <x v="0"/>
    <x v="1"/>
    <s v="James Yew"/>
    <x v="1"/>
    <x v="1"/>
    <x v="2"/>
    <n v="1993"/>
    <x v="5"/>
    <x v="4"/>
    <s v="Development planning"/>
    <x v="3"/>
    <n v="32"/>
    <x v="2"/>
    <x v="2"/>
    <x v="6"/>
    <x v="2"/>
  </r>
  <r>
    <s v="E172992"/>
    <x v="3"/>
    <x v="0"/>
    <n v="453"/>
    <x v="0"/>
    <x v="4"/>
    <x v="0"/>
    <d v="2015-03-12T00:00:00"/>
    <x v="0"/>
    <x v="0"/>
    <x v="0"/>
    <x v="0"/>
    <n v="104557"/>
    <x v="0"/>
    <x v="3"/>
    <x v="0"/>
    <x v="0"/>
    <x v="0"/>
    <x v="0"/>
    <s v="Jan Xi"/>
    <x v="0"/>
    <x v="0"/>
    <x v="0"/>
    <n v="1973"/>
    <x v="5"/>
    <x v="4"/>
    <s v="Manufacturing Engineer"/>
    <x v="0"/>
    <n v="52"/>
    <x v="0"/>
    <x v="0"/>
    <x v="6"/>
    <x v="2"/>
  </r>
  <r>
    <s v="E173823"/>
    <x v="5"/>
    <x v="0"/>
    <n v="453"/>
    <x v="0"/>
    <x v="8"/>
    <x v="0"/>
    <d v="2015-03-12T00:00:00"/>
    <x v="0"/>
    <x v="0"/>
    <x v="0"/>
    <x v="0"/>
    <n v="53320"/>
    <x v="0"/>
    <x v="5"/>
    <x v="0"/>
    <x v="3"/>
    <x v="0"/>
    <x v="2"/>
    <s v="Janet Wong"/>
    <x v="1"/>
    <x v="1"/>
    <x v="4"/>
    <n v="1999"/>
    <x v="6"/>
    <x v="8"/>
    <s v="Manufacturing Engineer"/>
    <x v="0"/>
    <n v="26"/>
    <x v="2"/>
    <x v="2"/>
    <x v="6"/>
    <x v="2"/>
  </r>
  <r>
    <s v="E174118"/>
    <x v="0"/>
    <x v="0"/>
    <n v="445"/>
    <x v="1"/>
    <x v="0"/>
    <x v="0"/>
    <d v="2015-03-12T00:00:00"/>
    <x v="0"/>
    <x v="0"/>
    <x v="0"/>
    <x v="0"/>
    <n v="290122"/>
    <x v="0"/>
    <x v="0"/>
    <x v="0"/>
    <x v="5"/>
    <x v="0"/>
    <x v="2"/>
    <s v="Janet Wheadon"/>
    <x v="1"/>
    <x v="1"/>
    <x v="4"/>
    <n v="1970"/>
    <x v="6"/>
    <x v="0"/>
    <s v="Senior Account Executive"/>
    <x v="1"/>
    <n v="55"/>
    <x v="0"/>
    <x v="3"/>
    <x v="6"/>
    <x v="2"/>
  </r>
  <r>
    <s v="E174234"/>
    <x v="0"/>
    <x v="0"/>
    <n v="444"/>
    <x v="0"/>
    <x v="0"/>
    <x v="0"/>
    <d v="2015-03-12T00:00:00"/>
    <x v="0"/>
    <x v="0"/>
    <x v="0"/>
    <x v="0"/>
    <n v="258353"/>
    <x v="0"/>
    <x v="0"/>
    <x v="0"/>
    <x v="7"/>
    <x v="0"/>
    <x v="2"/>
    <s v="Jan-Gerrit Wang"/>
    <x v="0"/>
    <x v="0"/>
    <x v="4"/>
    <n v="1989"/>
    <x v="6"/>
    <x v="0"/>
    <s v="Account Executive"/>
    <x v="0"/>
    <n v="36"/>
    <x v="1"/>
    <x v="3"/>
    <x v="6"/>
    <x v="2"/>
  </r>
  <r>
    <s v="E174349"/>
    <x v="8"/>
    <x v="0"/>
    <n v="301"/>
    <x v="3"/>
    <x v="16"/>
    <x v="0"/>
    <d v="2015-03-12T00:00:00"/>
    <x v="0"/>
    <x v="0"/>
    <x v="0"/>
    <x v="0"/>
    <n v="68053"/>
    <x v="0"/>
    <x v="8"/>
    <x v="0"/>
    <x v="10"/>
    <x v="0"/>
    <x v="2"/>
    <s v="Jan-Gerrit Wan"/>
    <x v="1"/>
    <x v="0"/>
    <x v="2"/>
    <n v="1980"/>
    <x v="6"/>
    <x v="16"/>
    <s v="IT specialist"/>
    <x v="3"/>
    <n v="45"/>
    <x v="1"/>
    <x v="2"/>
    <x v="6"/>
    <x v="2"/>
  </r>
  <r>
    <s v="E174738"/>
    <x v="1"/>
    <x v="0"/>
    <n v="291"/>
    <x v="3"/>
    <x v="2"/>
    <x v="0"/>
    <d v="2015-03-12T00:00:00"/>
    <x v="0"/>
    <x v="0"/>
    <x v="0"/>
    <x v="0"/>
    <n v="137145"/>
    <x v="0"/>
    <x v="1"/>
    <x v="0"/>
    <x v="7"/>
    <x v="0"/>
    <x v="2"/>
    <s v="Jason Vets"/>
    <x v="0"/>
    <x v="0"/>
    <x v="4"/>
    <n v="1984"/>
    <x v="6"/>
    <x v="2"/>
    <s v="Product Optimization Engineer"/>
    <x v="3"/>
    <n v="41"/>
    <x v="1"/>
    <x v="0"/>
    <x v="6"/>
    <x v="2"/>
  </r>
  <r>
    <s v="E175474"/>
    <x v="1"/>
    <x v="0"/>
    <n v="452"/>
    <x v="2"/>
    <x v="2"/>
    <x v="0"/>
    <d v="2015-03-12T00:00:00"/>
    <x v="0"/>
    <x v="0"/>
    <x v="0"/>
    <x v="0"/>
    <n v="61477"/>
    <x v="0"/>
    <x v="1"/>
    <x v="0"/>
    <x v="2"/>
    <x v="0"/>
    <x v="2"/>
    <s v="Jason Trentim"/>
    <x v="0"/>
    <x v="0"/>
    <x v="2"/>
    <n v="2002"/>
    <x v="2"/>
    <x v="2"/>
    <s v="Manufacturing Technician"/>
    <x v="2"/>
    <n v="23"/>
    <x v="3"/>
    <x v="2"/>
    <x v="6"/>
    <x v="2"/>
  </r>
  <r>
    <s v="E175727"/>
    <x v="3"/>
    <x v="0"/>
    <n v="453"/>
    <x v="0"/>
    <x v="4"/>
    <x v="0"/>
    <d v="2015-03-12T00:00:00"/>
    <x v="0"/>
    <x v="0"/>
    <x v="0"/>
    <x v="0"/>
    <n v="32476"/>
    <x v="0"/>
    <x v="3"/>
    <x v="0"/>
    <x v="1"/>
    <x v="0"/>
    <x v="2"/>
    <s v="Jason Tomlinson"/>
    <x v="0"/>
    <x v="1"/>
    <x v="1"/>
    <n v="1998"/>
    <x v="2"/>
    <x v="4"/>
    <s v="Manufacturing Engineer"/>
    <x v="0"/>
    <n v="27"/>
    <x v="2"/>
    <x v="1"/>
    <x v="6"/>
    <x v="2"/>
  </r>
  <r>
    <s v="E175772"/>
    <x v="3"/>
    <x v="0"/>
    <n v="452"/>
    <x v="2"/>
    <x v="4"/>
    <x v="0"/>
    <d v="2015-03-12T00:00:00"/>
    <x v="0"/>
    <x v="0"/>
    <x v="0"/>
    <x v="0"/>
    <n v="223618"/>
    <x v="0"/>
    <x v="3"/>
    <x v="0"/>
    <x v="0"/>
    <x v="0"/>
    <x v="0"/>
    <s v="Jason Tenholte"/>
    <x v="1"/>
    <x v="0"/>
    <x v="0"/>
    <n v="1988"/>
    <x v="2"/>
    <x v="4"/>
    <s v="Manufacturing Technician"/>
    <x v="2"/>
    <n v="37"/>
    <x v="1"/>
    <x v="3"/>
    <x v="6"/>
    <x v="2"/>
  </r>
  <r>
    <s v="E175844"/>
    <x v="3"/>
    <x v="0"/>
    <n v="445"/>
    <x v="1"/>
    <x v="4"/>
    <x v="0"/>
    <d v="2015-03-12T00:00:00"/>
    <x v="0"/>
    <x v="0"/>
    <x v="0"/>
    <x v="0"/>
    <n v="30418"/>
    <x v="0"/>
    <x v="3"/>
    <x v="0"/>
    <x v="2"/>
    <x v="0"/>
    <x v="2"/>
    <s v="Jason Tam"/>
    <x v="1"/>
    <x v="1"/>
    <x v="2"/>
    <n v="1971"/>
    <x v="2"/>
    <x v="4"/>
    <s v="Senior Account Executive"/>
    <x v="1"/>
    <n v="54"/>
    <x v="0"/>
    <x v="1"/>
    <x v="6"/>
    <x v="2"/>
  </r>
  <r>
    <s v="E176402"/>
    <x v="4"/>
    <x v="0"/>
    <n v="452"/>
    <x v="2"/>
    <x v="7"/>
    <x v="0"/>
    <d v="2015-03-12T00:00:00"/>
    <x v="0"/>
    <x v="0"/>
    <x v="0"/>
    <x v="0"/>
    <n v="61264"/>
    <x v="0"/>
    <x v="4"/>
    <x v="0"/>
    <x v="1"/>
    <x v="0"/>
    <x v="1"/>
    <s v="Jason Spratley"/>
    <x v="0"/>
    <x v="0"/>
    <x v="0"/>
    <n v="1999"/>
    <x v="2"/>
    <x v="7"/>
    <s v="Manufacturing Technician"/>
    <x v="2"/>
    <n v="26"/>
    <x v="2"/>
    <x v="2"/>
    <x v="6"/>
    <x v="2"/>
  </r>
  <r>
    <s v="E176434"/>
    <x v="1"/>
    <x v="0"/>
    <n v="454"/>
    <x v="1"/>
    <x v="2"/>
    <x v="0"/>
    <d v="2015-04-12T00:00:00"/>
    <x v="0"/>
    <x v="0"/>
    <x v="0"/>
    <x v="0"/>
    <n v="85578"/>
    <x v="0"/>
    <x v="1"/>
    <x v="0"/>
    <x v="3"/>
    <x v="0"/>
    <x v="2"/>
    <s v="Jason Snowdon"/>
    <x v="0"/>
    <x v="0"/>
    <x v="2"/>
    <n v="1974"/>
    <x v="2"/>
    <x v="2"/>
    <s v="Manufacturing Process Engineer"/>
    <x v="1"/>
    <n v="51"/>
    <x v="0"/>
    <x v="2"/>
    <x v="6"/>
    <x v="2"/>
  </r>
  <r>
    <s v="E176595"/>
    <x v="2"/>
    <x v="0"/>
    <n v="232"/>
    <x v="2"/>
    <x v="6"/>
    <x v="0"/>
    <d v="2015-04-12T00:00:00"/>
    <x v="0"/>
    <x v="0"/>
    <x v="0"/>
    <x v="0"/>
    <n v="56461"/>
    <x v="0"/>
    <x v="2"/>
    <x v="0"/>
    <x v="0"/>
    <x v="0"/>
    <x v="0"/>
    <s v="Jason Shi"/>
    <x v="0"/>
    <x v="0"/>
    <x v="0"/>
    <n v="1970"/>
    <x v="2"/>
    <x v="6"/>
    <s v="Senior communication specialist"/>
    <x v="2"/>
    <n v="55"/>
    <x v="0"/>
    <x v="2"/>
    <x v="6"/>
    <x v="2"/>
  </r>
  <r>
    <s v="E176656"/>
    <x v="4"/>
    <x v="0"/>
    <n v="351"/>
    <x v="3"/>
    <x v="7"/>
    <x v="0"/>
    <d v="2015-04-12T00:00:00"/>
    <x v="0"/>
    <x v="0"/>
    <x v="0"/>
    <x v="0"/>
    <n v="32168"/>
    <x v="0"/>
    <x v="4"/>
    <x v="0"/>
    <x v="1"/>
    <x v="0"/>
    <x v="1"/>
    <s v="Jay Sehgal"/>
    <x v="0"/>
    <x v="0"/>
    <x v="0"/>
    <n v="1967"/>
    <x v="2"/>
    <x v="7"/>
    <s v="Development planning"/>
    <x v="3"/>
    <n v="58"/>
    <x v="0"/>
    <x v="1"/>
    <x v="6"/>
    <x v="2"/>
  </r>
  <r>
    <s v="E176950"/>
    <x v="0"/>
    <x v="0"/>
    <n v="444"/>
    <x v="0"/>
    <x v="0"/>
    <x v="0"/>
    <d v="2015-04-12T00:00:00"/>
    <x v="0"/>
    <x v="0"/>
    <x v="0"/>
    <x v="0"/>
    <n v="109926"/>
    <x v="0"/>
    <x v="0"/>
    <x v="0"/>
    <x v="1"/>
    <x v="0"/>
    <x v="2"/>
    <s v="Jay Schmidt"/>
    <x v="0"/>
    <x v="0"/>
    <x v="2"/>
    <n v="1986"/>
    <x v="2"/>
    <x v="0"/>
    <s v="Account Executive"/>
    <x v="0"/>
    <n v="39"/>
    <x v="1"/>
    <x v="0"/>
    <x v="6"/>
    <x v="2"/>
  </r>
  <r>
    <s v="E176967"/>
    <x v="3"/>
    <x v="0"/>
    <n v="452"/>
    <x v="2"/>
    <x v="4"/>
    <x v="0"/>
    <d v="2015-04-12T00:00:00"/>
    <x v="0"/>
    <x v="0"/>
    <x v="0"/>
    <x v="0"/>
    <n v="244745"/>
    <x v="0"/>
    <x v="3"/>
    <x v="0"/>
    <x v="4"/>
    <x v="0"/>
    <x v="1"/>
    <s v="Jay S"/>
    <x v="1"/>
    <x v="0"/>
    <x v="2"/>
    <n v="1997"/>
    <x v="2"/>
    <x v="4"/>
    <s v="Manufacturing Technician"/>
    <x v="2"/>
    <n v="28"/>
    <x v="2"/>
    <x v="3"/>
    <x v="6"/>
    <x v="2"/>
  </r>
  <r>
    <s v="E177087"/>
    <x v="0"/>
    <x v="0"/>
    <n v="443"/>
    <x v="2"/>
    <x v="0"/>
    <x v="0"/>
    <d v="2015-04-12T00:00:00"/>
    <x v="0"/>
    <x v="0"/>
    <x v="0"/>
    <x v="0"/>
    <n v="84789"/>
    <x v="0"/>
    <x v="0"/>
    <x v="0"/>
    <x v="0"/>
    <x v="0"/>
    <x v="0"/>
    <s v="Jay Rojkov"/>
    <x v="1"/>
    <x v="1"/>
    <x v="4"/>
    <n v="2002"/>
    <x v="2"/>
    <x v="0"/>
    <s v="Sales operations specialist"/>
    <x v="2"/>
    <n v="23"/>
    <x v="3"/>
    <x v="2"/>
    <x v="6"/>
    <x v="2"/>
  </r>
  <r>
    <s v="E177150"/>
    <x v="0"/>
    <x v="0"/>
    <n v="452"/>
    <x v="2"/>
    <x v="0"/>
    <x v="0"/>
    <d v="2015-04-12T00:00:00"/>
    <x v="0"/>
    <x v="0"/>
    <x v="0"/>
    <x v="0"/>
    <n v="253676"/>
    <x v="0"/>
    <x v="0"/>
    <x v="0"/>
    <x v="2"/>
    <x v="0"/>
    <x v="2"/>
    <s v="Jay Reddi"/>
    <x v="1"/>
    <x v="0"/>
    <x v="2"/>
    <n v="1974"/>
    <x v="2"/>
    <x v="0"/>
    <s v="Manufacturing Technician"/>
    <x v="2"/>
    <n v="51"/>
    <x v="0"/>
    <x v="3"/>
    <x v="6"/>
    <x v="2"/>
  </r>
  <r>
    <s v="E177407"/>
    <x v="1"/>
    <x v="0"/>
    <n v="452"/>
    <x v="2"/>
    <x v="2"/>
    <x v="0"/>
    <d v="2015-04-12T00:00:00"/>
    <x v="0"/>
    <x v="0"/>
    <x v="0"/>
    <x v="0"/>
    <n v="60770"/>
    <x v="0"/>
    <x v="1"/>
    <x v="0"/>
    <x v="2"/>
    <x v="0"/>
    <x v="1"/>
    <s v="Jay Ramu"/>
    <x v="0"/>
    <x v="0"/>
    <x v="2"/>
    <n v="1978"/>
    <x v="2"/>
    <x v="2"/>
    <s v="Manufacturing Technician"/>
    <x v="2"/>
    <n v="47"/>
    <x v="0"/>
    <x v="2"/>
    <x v="6"/>
    <x v="2"/>
  </r>
  <r>
    <s v="E177417"/>
    <x v="8"/>
    <x v="0"/>
    <n v="443"/>
    <x v="2"/>
    <x v="16"/>
    <x v="0"/>
    <d v="2015-04-12T00:00:00"/>
    <x v="0"/>
    <x v="0"/>
    <x v="0"/>
    <x v="0"/>
    <n v="62489"/>
    <x v="0"/>
    <x v="8"/>
    <x v="0"/>
    <x v="0"/>
    <x v="0"/>
    <x v="0"/>
    <s v="Jayant Pruner"/>
    <x v="0"/>
    <x v="0"/>
    <x v="0"/>
    <n v="1978"/>
    <x v="2"/>
    <x v="16"/>
    <s v="Sales operations specialist"/>
    <x v="2"/>
    <n v="47"/>
    <x v="0"/>
    <x v="2"/>
    <x v="6"/>
    <x v="2"/>
  </r>
  <r>
    <s v="E178093"/>
    <x v="3"/>
    <x v="0"/>
    <n v="452"/>
    <x v="2"/>
    <x v="4"/>
    <x v="0"/>
    <d v="2016-01-27T00:00:00"/>
    <x v="0"/>
    <x v="0"/>
    <x v="0"/>
    <x v="0"/>
    <n v="90524"/>
    <x v="0"/>
    <x v="3"/>
    <x v="0"/>
    <x v="2"/>
    <x v="0"/>
    <x v="1"/>
    <s v="Jayant Perdigeon"/>
    <x v="0"/>
    <x v="0"/>
    <x v="3"/>
    <n v="1968"/>
    <x v="2"/>
    <x v="4"/>
    <s v="Manufacturing Technician"/>
    <x v="2"/>
    <n v="57"/>
    <x v="0"/>
    <x v="2"/>
    <x v="7"/>
    <x v="2"/>
  </r>
  <r>
    <s v="E178419"/>
    <x v="0"/>
    <x v="0"/>
    <n v="443"/>
    <x v="2"/>
    <x v="0"/>
    <x v="0"/>
    <d v="2016-01-27T00:00:00"/>
    <x v="0"/>
    <x v="0"/>
    <x v="0"/>
    <x v="0"/>
    <n v="97463"/>
    <x v="0"/>
    <x v="0"/>
    <x v="0"/>
    <x v="3"/>
    <x v="0"/>
    <x v="0"/>
    <s v="Jayanta Parker"/>
    <x v="0"/>
    <x v="0"/>
    <x v="2"/>
    <n v="1978"/>
    <x v="2"/>
    <x v="0"/>
    <s v="Sales operations specialist"/>
    <x v="2"/>
    <n v="47"/>
    <x v="0"/>
    <x v="2"/>
    <x v="7"/>
    <x v="2"/>
  </r>
  <r>
    <s v="E179068"/>
    <x v="0"/>
    <x v="0"/>
    <n v="452"/>
    <x v="2"/>
    <x v="0"/>
    <x v="0"/>
    <d v="2016-01-27T00:00:00"/>
    <x v="0"/>
    <x v="0"/>
    <x v="0"/>
    <x v="0"/>
    <n v="79124"/>
    <x v="0"/>
    <x v="0"/>
    <x v="0"/>
    <x v="2"/>
    <x v="0"/>
    <x v="1"/>
    <s v="Jayanta Nigam"/>
    <x v="1"/>
    <x v="1"/>
    <x v="2"/>
    <n v="1979"/>
    <x v="5"/>
    <x v="0"/>
    <s v="Manufacturing Technician"/>
    <x v="2"/>
    <n v="46"/>
    <x v="0"/>
    <x v="2"/>
    <x v="7"/>
    <x v="2"/>
  </r>
  <r>
    <s v="E179247"/>
    <x v="3"/>
    <x v="0"/>
    <n v="253"/>
    <x v="2"/>
    <x v="4"/>
    <x v="0"/>
    <d v="2016-01-27T00:00:00"/>
    <x v="0"/>
    <x v="0"/>
    <x v="0"/>
    <x v="0"/>
    <n v="73053"/>
    <x v="0"/>
    <x v="3"/>
    <x v="0"/>
    <x v="0"/>
    <x v="0"/>
    <x v="0"/>
    <s v="Jayanth Naujoks"/>
    <x v="0"/>
    <x v="1"/>
    <x v="2"/>
    <n v="1964"/>
    <x v="5"/>
    <x v="4"/>
    <s v="Purchasing Manager"/>
    <x v="2"/>
    <n v="61"/>
    <x v="0"/>
    <x v="2"/>
    <x v="7"/>
    <x v="2"/>
  </r>
  <r>
    <s v="E179474"/>
    <x v="3"/>
    <x v="0"/>
    <n v="445"/>
    <x v="1"/>
    <x v="4"/>
    <x v="0"/>
    <d v="2016-01-27T00:00:00"/>
    <x v="0"/>
    <x v="0"/>
    <x v="0"/>
    <x v="0"/>
    <n v="55440"/>
    <x v="0"/>
    <x v="3"/>
    <x v="0"/>
    <x v="5"/>
    <x v="0"/>
    <x v="0"/>
    <s v="Jayanth Na"/>
    <x v="1"/>
    <x v="0"/>
    <x v="2"/>
    <n v="1962"/>
    <x v="5"/>
    <x v="4"/>
    <s v="Senior Account Executive"/>
    <x v="1"/>
    <n v="63"/>
    <x v="0"/>
    <x v="2"/>
    <x v="7"/>
    <x v="2"/>
  </r>
  <r>
    <s v="E179716"/>
    <x v="3"/>
    <x v="0"/>
    <n v="301"/>
    <x v="3"/>
    <x v="4"/>
    <x v="0"/>
    <d v="2016-01-27T00:00:00"/>
    <x v="0"/>
    <x v="0"/>
    <x v="0"/>
    <x v="0"/>
    <n v="77090"/>
    <x v="0"/>
    <x v="3"/>
    <x v="0"/>
    <x v="0"/>
    <x v="0"/>
    <x v="0"/>
    <s v="Jayne Mishra"/>
    <x v="1"/>
    <x v="0"/>
    <x v="0"/>
    <n v="1962"/>
    <x v="5"/>
    <x v="4"/>
    <s v="IT specialist"/>
    <x v="3"/>
    <n v="63"/>
    <x v="0"/>
    <x v="2"/>
    <x v="7"/>
    <x v="2"/>
  </r>
  <r>
    <s v="E179794"/>
    <x v="3"/>
    <x v="0"/>
    <n v="452"/>
    <x v="2"/>
    <x v="4"/>
    <x v="0"/>
    <d v="2016-01-27T00:00:00"/>
    <x v="0"/>
    <x v="0"/>
    <x v="0"/>
    <x v="0"/>
    <n v="226369"/>
    <x v="0"/>
    <x v="3"/>
    <x v="0"/>
    <x v="1"/>
    <x v="0"/>
    <x v="1"/>
    <s v="Jayne McGregor"/>
    <x v="0"/>
    <x v="0"/>
    <x v="0"/>
    <n v="1971"/>
    <x v="5"/>
    <x v="4"/>
    <s v="Manufacturing Technician"/>
    <x v="2"/>
    <n v="54"/>
    <x v="0"/>
    <x v="3"/>
    <x v="7"/>
    <x v="2"/>
  </r>
  <r>
    <s v="E181089"/>
    <x v="0"/>
    <x v="0"/>
    <n v="442"/>
    <x v="4"/>
    <x v="0"/>
    <x v="0"/>
    <d v="2016-01-27T00:00:00"/>
    <x v="0"/>
    <x v="0"/>
    <x v="0"/>
    <x v="0"/>
    <n v="236736"/>
    <x v="0"/>
    <x v="0"/>
    <x v="0"/>
    <x v="2"/>
    <x v="0"/>
    <x v="1"/>
    <s v="Jean Mantuano"/>
    <x v="0"/>
    <x v="0"/>
    <x v="2"/>
    <n v="1989"/>
    <x v="6"/>
    <x v="0"/>
    <s v="Sales Support Specialist"/>
    <x v="4"/>
    <n v="36"/>
    <x v="1"/>
    <x v="3"/>
    <x v="7"/>
    <x v="2"/>
  </r>
  <r>
    <s v="E181587"/>
    <x v="3"/>
    <x v="0"/>
    <n v="442"/>
    <x v="4"/>
    <x v="4"/>
    <x v="0"/>
    <d v="2016-01-27T00:00:00"/>
    <x v="0"/>
    <x v="0"/>
    <x v="0"/>
    <x v="0"/>
    <n v="270747"/>
    <x v="0"/>
    <x v="3"/>
    <x v="0"/>
    <x v="3"/>
    <x v="0"/>
    <x v="2"/>
    <s v="Jean MacAulay"/>
    <x v="1"/>
    <x v="0"/>
    <x v="2"/>
    <n v="1970"/>
    <x v="6"/>
    <x v="4"/>
    <s v="Sales Support Specialist"/>
    <x v="4"/>
    <n v="55"/>
    <x v="0"/>
    <x v="3"/>
    <x v="7"/>
    <x v="2"/>
  </r>
  <r>
    <s v="E181730"/>
    <x v="0"/>
    <x v="0"/>
    <n v="452"/>
    <x v="2"/>
    <x v="0"/>
    <x v="0"/>
    <d v="2016-01-27T00:00:00"/>
    <x v="0"/>
    <x v="0"/>
    <x v="0"/>
    <x v="0"/>
    <n v="55107"/>
    <x v="0"/>
    <x v="0"/>
    <x v="0"/>
    <x v="0"/>
    <x v="0"/>
    <x v="0"/>
    <s v="Jean Liu"/>
    <x v="0"/>
    <x v="0"/>
    <x v="0"/>
    <n v="1972"/>
    <x v="6"/>
    <x v="0"/>
    <s v="Manufacturing Technician"/>
    <x v="2"/>
    <n v="53"/>
    <x v="0"/>
    <x v="2"/>
    <x v="7"/>
    <x v="2"/>
  </r>
  <r>
    <s v="E181750"/>
    <x v="3"/>
    <x v="0"/>
    <n v="291"/>
    <x v="3"/>
    <x v="4"/>
    <x v="0"/>
    <d v="2016-03-12T00:00:00"/>
    <x v="0"/>
    <x v="0"/>
    <x v="0"/>
    <x v="0"/>
    <n v="257462"/>
    <x v="0"/>
    <x v="3"/>
    <x v="0"/>
    <x v="0"/>
    <x v="0"/>
    <x v="0"/>
    <s v="Jean Lin"/>
    <x v="1"/>
    <x v="1"/>
    <x v="5"/>
    <n v="1968"/>
    <x v="6"/>
    <x v="4"/>
    <s v="Product Optimization Engineer"/>
    <x v="3"/>
    <n v="57"/>
    <x v="0"/>
    <x v="3"/>
    <x v="7"/>
    <x v="2"/>
  </r>
  <r>
    <s v="E181819"/>
    <x v="0"/>
    <x v="0"/>
    <n v="461"/>
    <x v="3"/>
    <x v="0"/>
    <x v="0"/>
    <d v="2016-03-12T00:00:00"/>
    <x v="0"/>
    <x v="0"/>
    <x v="0"/>
    <x v="0"/>
    <n v="87920"/>
    <x v="0"/>
    <x v="0"/>
    <x v="0"/>
    <x v="10"/>
    <x v="0"/>
    <x v="1"/>
    <s v="Jean Liao"/>
    <x v="0"/>
    <x v="1"/>
    <x v="2"/>
    <n v="2002"/>
    <x v="6"/>
    <x v="0"/>
    <s v="Inside Sales Specialist"/>
    <x v="3"/>
    <n v="23"/>
    <x v="3"/>
    <x v="2"/>
    <x v="7"/>
    <x v="2"/>
  </r>
  <r>
    <s v="E182143"/>
    <x v="3"/>
    <x v="0"/>
    <n v="281"/>
    <x v="3"/>
    <x v="4"/>
    <x v="0"/>
    <d v="2016-03-12T00:00:00"/>
    <x v="0"/>
    <x v="0"/>
    <x v="0"/>
    <x v="0"/>
    <n v="266537"/>
    <x v="0"/>
    <x v="3"/>
    <x v="0"/>
    <x v="4"/>
    <x v="0"/>
    <x v="1"/>
    <s v="Jean Li"/>
    <x v="1"/>
    <x v="0"/>
    <x v="2"/>
    <n v="1988"/>
    <x v="6"/>
    <x v="4"/>
    <s v="Facilities Manager"/>
    <x v="3"/>
    <n v="37"/>
    <x v="1"/>
    <x v="3"/>
    <x v="7"/>
    <x v="2"/>
  </r>
  <r>
    <s v="E154352"/>
    <x v="0"/>
    <x v="0"/>
    <n v="452"/>
    <x v="2"/>
    <x v="0"/>
    <x v="0"/>
    <d v="2016-03-12T00:00:00"/>
    <x v="0"/>
    <x v="0"/>
    <x v="0"/>
    <x v="0"/>
    <n v="108482"/>
    <x v="0"/>
    <x v="0"/>
    <x v="0"/>
    <x v="1"/>
    <x v="0"/>
    <x v="2"/>
    <s v="Hyo Stark"/>
    <x v="1"/>
    <x v="1"/>
    <x v="1"/>
    <n v="1984"/>
    <x v="0"/>
    <x v="0"/>
    <s v="Manufacturing Technician"/>
    <x v="2"/>
    <n v="41"/>
    <x v="1"/>
    <x v="0"/>
    <x v="7"/>
    <x v="2"/>
  </r>
  <r>
    <s v="E183409"/>
    <x v="3"/>
    <x v="0"/>
    <n v="232"/>
    <x v="2"/>
    <x v="4"/>
    <x v="0"/>
    <d v="2016-03-12T00:00:00"/>
    <x v="0"/>
    <x v="0"/>
    <x v="0"/>
    <x v="0"/>
    <n v="42180"/>
    <x v="0"/>
    <x v="3"/>
    <x v="0"/>
    <x v="1"/>
    <x v="0"/>
    <x v="1"/>
    <s v="Jeanne Kumar"/>
    <x v="0"/>
    <x v="0"/>
    <x v="0"/>
    <n v="1980"/>
    <x v="6"/>
    <x v="4"/>
    <s v="Senior communication specialist"/>
    <x v="2"/>
    <n v="45"/>
    <x v="1"/>
    <x v="1"/>
    <x v="7"/>
    <x v="2"/>
  </r>
  <r>
    <s v="E183432"/>
    <x v="1"/>
    <x v="0"/>
    <n v="452"/>
    <x v="2"/>
    <x v="2"/>
    <x v="0"/>
    <d v="2016-03-12T00:00:00"/>
    <x v="0"/>
    <x v="0"/>
    <x v="0"/>
    <x v="0"/>
    <n v="52388"/>
    <x v="0"/>
    <x v="1"/>
    <x v="0"/>
    <x v="2"/>
    <x v="0"/>
    <x v="0"/>
    <s v="Jeanne Kotte"/>
    <x v="1"/>
    <x v="0"/>
    <x v="4"/>
    <n v="1997"/>
    <x v="6"/>
    <x v="2"/>
    <s v="Manufacturing Technician"/>
    <x v="2"/>
    <n v="28"/>
    <x v="2"/>
    <x v="2"/>
    <x v="7"/>
    <x v="2"/>
  </r>
  <r>
    <s v="E183578"/>
    <x v="3"/>
    <x v="0"/>
    <n v="442"/>
    <x v="4"/>
    <x v="4"/>
    <x v="0"/>
    <d v="2016-03-12T00:00:00"/>
    <x v="0"/>
    <x v="0"/>
    <x v="0"/>
    <x v="0"/>
    <n v="65718"/>
    <x v="0"/>
    <x v="3"/>
    <x v="0"/>
    <x v="2"/>
    <x v="0"/>
    <x v="1"/>
    <s v="Jeanne KN"/>
    <x v="0"/>
    <x v="0"/>
    <x v="2"/>
    <n v="1992"/>
    <x v="6"/>
    <x v="4"/>
    <s v="Sales Support Specialist"/>
    <x v="4"/>
    <n v="33"/>
    <x v="1"/>
    <x v="2"/>
    <x v="7"/>
    <x v="2"/>
  </r>
  <r>
    <s v="E183769"/>
    <x v="0"/>
    <x v="0"/>
    <n v="453"/>
    <x v="0"/>
    <x v="0"/>
    <x v="0"/>
    <d v="2016-03-12T00:00:00"/>
    <x v="0"/>
    <x v="0"/>
    <x v="0"/>
    <x v="0"/>
    <n v="103851"/>
    <x v="0"/>
    <x v="0"/>
    <x v="0"/>
    <x v="8"/>
    <x v="0"/>
    <x v="1"/>
    <s v="Jeff Kim"/>
    <x v="1"/>
    <x v="0"/>
    <x v="2"/>
    <n v="1964"/>
    <x v="6"/>
    <x v="0"/>
    <s v="Manufacturing Engineer"/>
    <x v="0"/>
    <n v="61"/>
    <x v="0"/>
    <x v="0"/>
    <x v="7"/>
    <x v="2"/>
  </r>
  <r>
    <s v="E183834"/>
    <x v="0"/>
    <x v="0"/>
    <n v="452"/>
    <x v="2"/>
    <x v="0"/>
    <x v="0"/>
    <d v="2016-03-12T00:00:00"/>
    <x v="0"/>
    <x v="0"/>
    <x v="0"/>
    <x v="0"/>
    <n v="126428"/>
    <x v="0"/>
    <x v="0"/>
    <x v="0"/>
    <x v="2"/>
    <x v="0"/>
    <x v="1"/>
    <s v="Jeff Kazmaier"/>
    <x v="1"/>
    <x v="1"/>
    <x v="1"/>
    <n v="1989"/>
    <x v="6"/>
    <x v="0"/>
    <s v="Manufacturing Technician"/>
    <x v="2"/>
    <n v="36"/>
    <x v="1"/>
    <x v="0"/>
    <x v="7"/>
    <x v="2"/>
  </r>
  <r>
    <s v="E184224"/>
    <x v="4"/>
    <x v="0"/>
    <n v="401"/>
    <x v="3"/>
    <x v="7"/>
    <x v="0"/>
    <d v="2016-03-12T00:00:00"/>
    <x v="0"/>
    <x v="0"/>
    <x v="0"/>
    <x v="0"/>
    <n v="49617"/>
    <x v="0"/>
    <x v="4"/>
    <x v="0"/>
    <x v="2"/>
    <x v="0"/>
    <x v="1"/>
    <s v="Jeff Kang"/>
    <x v="1"/>
    <x v="0"/>
    <x v="2"/>
    <n v="1999"/>
    <x v="6"/>
    <x v="7"/>
    <s v="Warehouse worker"/>
    <x v="3"/>
    <n v="26"/>
    <x v="2"/>
    <x v="2"/>
    <x v="7"/>
    <x v="2"/>
  </r>
  <r>
    <s v="E184393"/>
    <x v="0"/>
    <x v="0"/>
    <n v="443"/>
    <x v="2"/>
    <x v="0"/>
    <x v="0"/>
    <d v="2016-03-12T00:00:00"/>
    <x v="0"/>
    <x v="0"/>
    <x v="0"/>
    <x v="0"/>
    <n v="91187"/>
    <x v="0"/>
    <x v="0"/>
    <x v="0"/>
    <x v="2"/>
    <x v="0"/>
    <x v="0"/>
    <s v="Jeff Juristovski"/>
    <x v="1"/>
    <x v="0"/>
    <x v="2"/>
    <n v="1998"/>
    <x v="6"/>
    <x v="0"/>
    <s v="Sales operations specialist"/>
    <x v="2"/>
    <n v="27"/>
    <x v="2"/>
    <x v="2"/>
    <x v="7"/>
    <x v="2"/>
  </r>
  <r>
    <s v="E185479"/>
    <x v="3"/>
    <x v="0"/>
    <n v="281"/>
    <x v="3"/>
    <x v="4"/>
    <x v="0"/>
    <d v="2016-03-12T00:00:00"/>
    <x v="0"/>
    <x v="0"/>
    <x v="0"/>
    <x v="0"/>
    <n v="109104"/>
    <x v="0"/>
    <x v="3"/>
    <x v="0"/>
    <x v="2"/>
    <x v="0"/>
    <x v="2"/>
    <s v="Jeff Jang"/>
    <x v="1"/>
    <x v="0"/>
    <x v="2"/>
    <n v="1998"/>
    <x v="6"/>
    <x v="4"/>
    <s v="Facilities Manager"/>
    <x v="3"/>
    <n v="27"/>
    <x v="2"/>
    <x v="0"/>
    <x v="7"/>
    <x v="2"/>
  </r>
  <r>
    <s v="E185592"/>
    <x v="0"/>
    <x v="0"/>
    <n v="301"/>
    <x v="3"/>
    <x v="0"/>
    <x v="0"/>
    <d v="2016-03-12T00:00:00"/>
    <x v="0"/>
    <x v="0"/>
    <x v="0"/>
    <x v="0"/>
    <n v="87395"/>
    <x v="0"/>
    <x v="0"/>
    <x v="0"/>
    <x v="2"/>
    <x v="0"/>
    <x v="1"/>
    <s v="Jeffry Irvin"/>
    <x v="1"/>
    <x v="1"/>
    <x v="1"/>
    <n v="1971"/>
    <x v="6"/>
    <x v="0"/>
    <s v="IT specialist"/>
    <x v="3"/>
    <n v="54"/>
    <x v="0"/>
    <x v="2"/>
    <x v="7"/>
    <x v="2"/>
  </r>
  <r>
    <s v="E186062"/>
    <x v="3"/>
    <x v="0"/>
    <n v="291"/>
    <x v="3"/>
    <x v="4"/>
    <x v="0"/>
    <d v="2016-03-12T00:00:00"/>
    <x v="0"/>
    <x v="0"/>
    <x v="0"/>
    <x v="0"/>
    <n v="16233"/>
    <x v="0"/>
    <x v="3"/>
    <x v="0"/>
    <x v="4"/>
    <x v="0"/>
    <x v="2"/>
    <s v="Jenny Hoac"/>
    <x v="0"/>
    <x v="0"/>
    <x v="2"/>
    <n v="1973"/>
    <x v="6"/>
    <x v="4"/>
    <s v="Product Optimization Engineer"/>
    <x v="3"/>
    <n v="52"/>
    <x v="0"/>
    <x v="1"/>
    <x v="7"/>
    <x v="2"/>
  </r>
  <r>
    <s v="E186328"/>
    <x v="3"/>
    <x v="0"/>
    <n v="452"/>
    <x v="2"/>
    <x v="4"/>
    <x v="0"/>
    <d v="2016-03-12T00:00:00"/>
    <x v="0"/>
    <x v="0"/>
    <x v="0"/>
    <x v="0"/>
    <n v="104301"/>
    <x v="0"/>
    <x v="3"/>
    <x v="0"/>
    <x v="1"/>
    <x v="0"/>
    <x v="2"/>
    <s v="Jenny Hernandez"/>
    <x v="1"/>
    <x v="0"/>
    <x v="1"/>
    <n v="1997"/>
    <x v="6"/>
    <x v="4"/>
    <s v="Manufacturing Technician"/>
    <x v="2"/>
    <n v="28"/>
    <x v="2"/>
    <x v="0"/>
    <x v="7"/>
    <x v="2"/>
  </r>
  <r>
    <s v="E186723"/>
    <x v="4"/>
    <x v="0"/>
    <n v="461"/>
    <x v="3"/>
    <x v="7"/>
    <x v="0"/>
    <d v="2016-03-12T00:00:00"/>
    <x v="0"/>
    <x v="0"/>
    <x v="0"/>
    <x v="0"/>
    <n v="52336"/>
    <x v="0"/>
    <x v="4"/>
    <x v="0"/>
    <x v="1"/>
    <x v="0"/>
    <x v="2"/>
    <s v="Jeremy Han"/>
    <x v="0"/>
    <x v="1"/>
    <x v="1"/>
    <n v="1986"/>
    <x v="4"/>
    <x v="7"/>
    <s v="Inside Sales Specialist"/>
    <x v="3"/>
    <n v="39"/>
    <x v="1"/>
    <x v="2"/>
    <x v="7"/>
    <x v="2"/>
  </r>
  <r>
    <s v="E176619"/>
    <x v="0"/>
    <x v="0"/>
    <n v="322"/>
    <x v="2"/>
    <x v="0"/>
    <x v="0"/>
    <d v="2016-03-12T00:00:00"/>
    <x v="0"/>
    <x v="0"/>
    <x v="0"/>
    <x v="0"/>
    <n v="60344"/>
    <x v="0"/>
    <x v="0"/>
    <x v="0"/>
    <x v="2"/>
    <x v="0"/>
    <x v="1"/>
    <s v="Jason Sezer"/>
    <x v="0"/>
    <x v="0"/>
    <x v="2"/>
    <n v="1973"/>
    <x v="2"/>
    <x v="0"/>
    <s v="Marketing strategy manager "/>
    <x v="2"/>
    <n v="52"/>
    <x v="0"/>
    <x v="2"/>
    <x v="7"/>
    <x v="2"/>
  </r>
  <r>
    <s v="E187657"/>
    <x v="3"/>
    <x v="0"/>
    <n v="445"/>
    <x v="1"/>
    <x v="4"/>
    <x v="0"/>
    <d v="2017-01-07T00:00:00"/>
    <x v="0"/>
    <x v="0"/>
    <x v="0"/>
    <x v="0"/>
    <n v="125487"/>
    <x v="0"/>
    <x v="3"/>
    <x v="0"/>
    <x v="8"/>
    <x v="0"/>
    <x v="1"/>
    <s v="Jeremy Gray"/>
    <x v="1"/>
    <x v="0"/>
    <x v="2"/>
    <n v="1978"/>
    <x v="4"/>
    <x v="4"/>
    <s v="Senior Account Executive"/>
    <x v="1"/>
    <n v="47"/>
    <x v="0"/>
    <x v="0"/>
    <x v="3"/>
    <x v="1"/>
  </r>
  <r>
    <s v="E187850"/>
    <x v="0"/>
    <x v="0"/>
    <n v="252"/>
    <x v="4"/>
    <x v="0"/>
    <x v="0"/>
    <d v="2017-01-07T00:00:00"/>
    <x v="0"/>
    <x v="0"/>
    <x v="0"/>
    <x v="0"/>
    <n v="57610"/>
    <x v="0"/>
    <x v="0"/>
    <x v="0"/>
    <x v="8"/>
    <x v="0"/>
    <x v="1"/>
    <s v="Jerome Gonzalez"/>
    <x v="0"/>
    <x v="0"/>
    <x v="2"/>
    <n v="1978"/>
    <x v="4"/>
    <x v="0"/>
    <s v="Senior Buyer"/>
    <x v="4"/>
    <n v="47"/>
    <x v="0"/>
    <x v="2"/>
    <x v="3"/>
    <x v="1"/>
  </r>
  <r>
    <s v="E189392"/>
    <x v="3"/>
    <x v="0"/>
    <n v="351"/>
    <x v="3"/>
    <x v="4"/>
    <x v="0"/>
    <d v="2017-01-07T00:00:00"/>
    <x v="0"/>
    <x v="0"/>
    <x v="0"/>
    <x v="0"/>
    <n v="90911"/>
    <x v="0"/>
    <x v="3"/>
    <x v="0"/>
    <x v="2"/>
    <x v="0"/>
    <x v="1"/>
    <s v="Jiasen Ebrahimipour"/>
    <x v="1"/>
    <x v="0"/>
    <x v="1"/>
    <n v="1964"/>
    <x v="6"/>
    <x v="4"/>
    <s v="Development planning"/>
    <x v="3"/>
    <n v="61"/>
    <x v="0"/>
    <x v="2"/>
    <x v="3"/>
    <x v="1"/>
  </r>
  <r>
    <s v="E182152"/>
    <x v="0"/>
    <x v="0"/>
    <n v="453"/>
    <x v="0"/>
    <x v="0"/>
    <x v="0"/>
    <d v="2017-01-07T00:00:00"/>
    <x v="0"/>
    <x v="0"/>
    <x v="0"/>
    <x v="0"/>
    <n v="34477"/>
    <x v="0"/>
    <x v="0"/>
    <x v="0"/>
    <x v="8"/>
    <x v="0"/>
    <x v="1"/>
    <s v="Jean-Marie Lee"/>
    <x v="0"/>
    <x v="0"/>
    <x v="2"/>
    <n v="1974"/>
    <x v="6"/>
    <x v="0"/>
    <s v="Manufacturing Engineer"/>
    <x v="0"/>
    <n v="51"/>
    <x v="0"/>
    <x v="1"/>
    <x v="3"/>
    <x v="1"/>
  </r>
  <r>
    <s v="E190397"/>
    <x v="1"/>
    <x v="0"/>
    <n v="433"/>
    <x v="2"/>
    <x v="2"/>
    <x v="0"/>
    <d v="2017-01-07T00:00:00"/>
    <x v="0"/>
    <x v="0"/>
    <x v="0"/>
    <x v="0"/>
    <n v="56286"/>
    <x v="0"/>
    <x v="1"/>
    <x v="0"/>
    <x v="2"/>
    <x v="0"/>
    <x v="0"/>
    <s v="Jie Deng"/>
    <x v="0"/>
    <x v="0"/>
    <x v="2"/>
    <n v="1971"/>
    <x v="6"/>
    <x v="2"/>
    <s v="Senior Quality Control Inspector"/>
    <x v="2"/>
    <n v="54"/>
    <x v="0"/>
    <x v="2"/>
    <x v="3"/>
    <x v="1"/>
  </r>
  <r>
    <s v="E190859"/>
    <x v="0"/>
    <x v="0"/>
    <n v="443"/>
    <x v="2"/>
    <x v="0"/>
    <x v="0"/>
    <d v="2017-01-07T00:00:00"/>
    <x v="0"/>
    <x v="0"/>
    <x v="0"/>
    <x v="0"/>
    <n v="265478"/>
    <x v="0"/>
    <x v="0"/>
    <x v="0"/>
    <x v="2"/>
    <x v="0"/>
    <x v="1"/>
    <s v="Jie Chou"/>
    <x v="0"/>
    <x v="0"/>
    <x v="0"/>
    <n v="1989"/>
    <x v="2"/>
    <x v="0"/>
    <s v="Sales operations specialist"/>
    <x v="2"/>
    <n v="36"/>
    <x v="1"/>
    <x v="3"/>
    <x v="3"/>
    <x v="1"/>
  </r>
  <r>
    <s v="E191451"/>
    <x v="0"/>
    <x v="0"/>
    <n v="443"/>
    <x v="2"/>
    <x v="0"/>
    <x v="0"/>
    <d v="2017-01-07T00:00:00"/>
    <x v="0"/>
    <x v="0"/>
    <x v="0"/>
    <x v="0"/>
    <n v="62714"/>
    <x v="0"/>
    <x v="0"/>
    <x v="0"/>
    <x v="7"/>
    <x v="0"/>
    <x v="0"/>
    <s v="Jie Chisholm"/>
    <x v="0"/>
    <x v="0"/>
    <x v="2"/>
    <n v="1967"/>
    <x v="2"/>
    <x v="0"/>
    <s v="Sales operations specialist"/>
    <x v="2"/>
    <n v="58"/>
    <x v="0"/>
    <x v="2"/>
    <x v="3"/>
    <x v="1"/>
  </r>
  <r>
    <s v="E191550"/>
    <x v="3"/>
    <x v="0"/>
    <n v="461"/>
    <x v="3"/>
    <x v="4"/>
    <x v="0"/>
    <d v="2017-01-07T00:00:00"/>
    <x v="0"/>
    <x v="0"/>
    <x v="0"/>
    <x v="0"/>
    <n v="82518"/>
    <x v="0"/>
    <x v="3"/>
    <x v="0"/>
    <x v="2"/>
    <x v="0"/>
    <x v="2"/>
    <s v="Jim Chen"/>
    <x v="1"/>
    <x v="0"/>
    <x v="2"/>
    <n v="1964"/>
    <x v="2"/>
    <x v="4"/>
    <s v="Inside Sales Specialist"/>
    <x v="3"/>
    <n v="61"/>
    <x v="0"/>
    <x v="2"/>
    <x v="3"/>
    <x v="1"/>
  </r>
  <r>
    <s v="E192061"/>
    <x v="1"/>
    <x v="0"/>
    <n v="453"/>
    <x v="0"/>
    <x v="2"/>
    <x v="0"/>
    <d v="2017-01-07T00:00:00"/>
    <x v="0"/>
    <x v="0"/>
    <x v="0"/>
    <x v="0"/>
    <n v="33366"/>
    <x v="0"/>
    <x v="1"/>
    <x v="0"/>
    <x v="2"/>
    <x v="0"/>
    <x v="1"/>
    <s v="Jim Che"/>
    <x v="0"/>
    <x v="0"/>
    <x v="1"/>
    <n v="1963"/>
    <x v="2"/>
    <x v="2"/>
    <s v="Manufacturing Engineer"/>
    <x v="0"/>
    <n v="62"/>
    <x v="0"/>
    <x v="1"/>
    <x v="3"/>
    <x v="1"/>
  </r>
  <r>
    <s v="E192143"/>
    <x v="3"/>
    <x v="0"/>
    <n v="452"/>
    <x v="2"/>
    <x v="4"/>
    <x v="0"/>
    <d v="2017-01-07T00:00:00"/>
    <x v="0"/>
    <x v="0"/>
    <x v="0"/>
    <x v="0"/>
    <n v="87704"/>
    <x v="0"/>
    <x v="3"/>
    <x v="0"/>
    <x v="2"/>
    <x v="0"/>
    <x v="2"/>
    <s v="Jim Chan"/>
    <x v="0"/>
    <x v="0"/>
    <x v="2"/>
    <n v="1974"/>
    <x v="2"/>
    <x v="4"/>
    <s v="Manufacturing Technician"/>
    <x v="2"/>
    <n v="51"/>
    <x v="0"/>
    <x v="2"/>
    <x v="3"/>
    <x v="1"/>
  </r>
  <r>
    <s v="E192365"/>
    <x v="1"/>
    <x v="0"/>
    <n v="402"/>
    <x v="4"/>
    <x v="2"/>
    <x v="0"/>
    <d v="2017-01-07T00:00:00"/>
    <x v="0"/>
    <x v="0"/>
    <x v="0"/>
    <x v="0"/>
    <n v="30429"/>
    <x v="0"/>
    <x v="1"/>
    <x v="0"/>
    <x v="0"/>
    <x v="0"/>
    <x v="0"/>
    <s v="Jim Carsley"/>
    <x v="0"/>
    <x v="0"/>
    <x v="0"/>
    <n v="2002"/>
    <x v="2"/>
    <x v="2"/>
    <s v="Warehouse supervisor"/>
    <x v="4"/>
    <n v="23"/>
    <x v="3"/>
    <x v="1"/>
    <x v="3"/>
    <x v="1"/>
  </r>
  <r>
    <s v="E192810"/>
    <x v="3"/>
    <x v="0"/>
    <n v="402"/>
    <x v="4"/>
    <x v="4"/>
    <x v="0"/>
    <d v="2017-01-07T00:00:00"/>
    <x v="0"/>
    <x v="0"/>
    <x v="0"/>
    <x v="0"/>
    <n v="99827"/>
    <x v="0"/>
    <x v="3"/>
    <x v="0"/>
    <x v="2"/>
    <x v="0"/>
    <x v="1"/>
    <s v="Jinsung Bolognese"/>
    <x v="1"/>
    <x v="0"/>
    <x v="2"/>
    <n v="1999"/>
    <x v="4"/>
    <x v="4"/>
    <s v="Warehouse supervisor"/>
    <x v="4"/>
    <n v="26"/>
    <x v="2"/>
    <x v="0"/>
    <x v="3"/>
    <x v="1"/>
  </r>
  <r>
    <s v="E194393"/>
    <x v="0"/>
    <x v="0"/>
    <n v="452"/>
    <x v="2"/>
    <x v="0"/>
    <x v="0"/>
    <d v="2017-01-07T00:00:00"/>
    <x v="0"/>
    <x v="0"/>
    <x v="0"/>
    <x v="0"/>
    <n v="98705"/>
    <x v="0"/>
    <x v="0"/>
    <x v="0"/>
    <x v="1"/>
    <x v="0"/>
    <x v="2"/>
    <s v="Joachim Anderson"/>
    <x v="0"/>
    <x v="0"/>
    <x v="2"/>
    <n v="1992"/>
    <x v="5"/>
    <x v="0"/>
    <s v="Manufacturing Technician"/>
    <x v="2"/>
    <n v="33"/>
    <x v="1"/>
    <x v="2"/>
    <x v="3"/>
    <x v="1"/>
  </r>
  <r>
    <s v="E195425"/>
    <x v="3"/>
    <x v="0"/>
    <n v="444"/>
    <x v="0"/>
    <x v="4"/>
    <x v="0"/>
    <d v="2017-01-07T00:00:00"/>
    <x v="0"/>
    <x v="0"/>
    <x v="0"/>
    <x v="0"/>
    <n v="33724"/>
    <x v="0"/>
    <x v="3"/>
    <x v="0"/>
    <x v="2"/>
    <x v="0"/>
    <x v="1"/>
    <s v="Joanna Zhu"/>
    <x v="1"/>
    <x v="0"/>
    <x v="2"/>
    <n v="1999"/>
    <x v="5"/>
    <x v="4"/>
    <s v="Account Executive"/>
    <x v="0"/>
    <n v="26"/>
    <x v="2"/>
    <x v="1"/>
    <x v="3"/>
    <x v="1"/>
  </r>
  <r>
    <s v="E196145"/>
    <x v="6"/>
    <x v="0"/>
    <n v="444"/>
    <x v="0"/>
    <x v="12"/>
    <x v="0"/>
    <d v="2017-01-07T00:00:00"/>
    <x v="0"/>
    <x v="0"/>
    <x v="0"/>
    <x v="0"/>
    <n v="46240"/>
    <x v="0"/>
    <x v="6"/>
    <x v="0"/>
    <x v="2"/>
    <x v="0"/>
    <x v="2"/>
    <s v="Joanna Zhao"/>
    <x v="0"/>
    <x v="0"/>
    <x v="3"/>
    <n v="1998"/>
    <x v="5"/>
    <x v="12"/>
    <s v="Account Executive"/>
    <x v="0"/>
    <n v="27"/>
    <x v="2"/>
    <x v="1"/>
    <x v="3"/>
    <x v="1"/>
  </r>
  <r>
    <s v="E196160"/>
    <x v="3"/>
    <x v="0"/>
    <n v="454"/>
    <x v="1"/>
    <x v="4"/>
    <x v="0"/>
    <d v="2017-01-07T00:00:00"/>
    <x v="0"/>
    <x v="0"/>
    <x v="0"/>
    <x v="0"/>
    <n v="35308"/>
    <x v="0"/>
    <x v="3"/>
    <x v="0"/>
    <x v="0"/>
    <x v="0"/>
    <x v="0"/>
    <s v="Joanne Zhang"/>
    <x v="1"/>
    <x v="0"/>
    <x v="0"/>
    <n v="1971"/>
    <x v="5"/>
    <x v="4"/>
    <s v="Manufacturing Process Engineer"/>
    <x v="1"/>
    <n v="54"/>
    <x v="0"/>
    <x v="1"/>
    <x v="3"/>
    <x v="1"/>
  </r>
  <r>
    <s v="E197667"/>
    <x v="3"/>
    <x v="0"/>
    <n v="442"/>
    <x v="4"/>
    <x v="4"/>
    <x v="0"/>
    <d v="2017-01-07T00:00:00"/>
    <x v="0"/>
    <x v="0"/>
    <x v="0"/>
    <x v="0"/>
    <n v="70847"/>
    <x v="0"/>
    <x v="3"/>
    <x v="0"/>
    <x v="9"/>
    <x v="0"/>
    <x v="1"/>
    <s v="Jochen Yang"/>
    <x v="1"/>
    <x v="0"/>
    <x v="2"/>
    <n v="1997"/>
    <x v="5"/>
    <x v="4"/>
    <s v="Sales Support Specialist"/>
    <x v="4"/>
    <n v="28"/>
    <x v="2"/>
    <x v="2"/>
    <x v="3"/>
    <x v="1"/>
  </r>
  <r>
    <s v="E198163"/>
    <x v="0"/>
    <x v="0"/>
    <n v="452"/>
    <x v="2"/>
    <x v="0"/>
    <x v="0"/>
    <d v="2017-01-07T00:00:00"/>
    <x v="0"/>
    <x v="0"/>
    <x v="0"/>
    <x v="0"/>
    <n v="89149"/>
    <x v="0"/>
    <x v="0"/>
    <x v="0"/>
    <x v="2"/>
    <x v="0"/>
    <x v="1"/>
    <s v="Jochen Xu"/>
    <x v="0"/>
    <x v="1"/>
    <x v="2"/>
    <n v="2002"/>
    <x v="5"/>
    <x v="0"/>
    <s v="Manufacturing Technician"/>
    <x v="2"/>
    <n v="23"/>
    <x v="3"/>
    <x v="2"/>
    <x v="3"/>
    <x v="1"/>
  </r>
  <r>
    <s v="E199069"/>
    <x v="3"/>
    <x v="0"/>
    <n v="453"/>
    <x v="0"/>
    <x v="4"/>
    <x v="0"/>
    <d v="2017-01-07T00:00:00"/>
    <x v="0"/>
    <x v="0"/>
    <x v="0"/>
    <x v="0"/>
    <n v="60264"/>
    <x v="0"/>
    <x v="3"/>
    <x v="0"/>
    <x v="1"/>
    <x v="0"/>
    <x v="1"/>
    <s v="Joel Wang"/>
    <x v="0"/>
    <x v="0"/>
    <x v="2"/>
    <n v="1968"/>
    <x v="5"/>
    <x v="4"/>
    <s v="Manufacturing Engineer"/>
    <x v="0"/>
    <n v="57"/>
    <x v="0"/>
    <x v="2"/>
    <x v="3"/>
    <x v="1"/>
  </r>
  <r>
    <s v="E199253"/>
    <x v="3"/>
    <x v="0"/>
    <n v="452"/>
    <x v="2"/>
    <x v="4"/>
    <x v="0"/>
    <d v="2017-01-07T00:00:00"/>
    <x v="0"/>
    <x v="0"/>
    <x v="0"/>
    <x v="0"/>
    <n v="114596"/>
    <x v="0"/>
    <x v="3"/>
    <x v="0"/>
    <x v="0"/>
    <x v="0"/>
    <x v="0"/>
    <s v="Joel Wan"/>
    <x v="1"/>
    <x v="1"/>
    <x v="0"/>
    <n v="1978"/>
    <x v="5"/>
    <x v="4"/>
    <s v="Manufacturing Technician"/>
    <x v="2"/>
    <n v="47"/>
    <x v="0"/>
    <x v="0"/>
    <x v="3"/>
    <x v="1"/>
  </r>
  <r>
    <s v="E199278"/>
    <x v="3"/>
    <x v="0"/>
    <n v="453"/>
    <x v="0"/>
    <x v="4"/>
    <x v="0"/>
    <d v="2017-01-07T00:00:00"/>
    <x v="0"/>
    <x v="0"/>
    <x v="0"/>
    <x v="0"/>
    <n v="70914"/>
    <x v="0"/>
    <x v="3"/>
    <x v="0"/>
    <x v="2"/>
    <x v="0"/>
    <x v="0"/>
    <s v="Joelle Vets"/>
    <x v="1"/>
    <x v="0"/>
    <x v="2"/>
    <n v="1978"/>
    <x v="5"/>
    <x v="4"/>
    <s v="Manufacturing Engineer"/>
    <x v="0"/>
    <n v="47"/>
    <x v="0"/>
    <x v="2"/>
    <x v="3"/>
    <x v="1"/>
  </r>
  <r>
    <s v="E199280"/>
    <x v="3"/>
    <x v="0"/>
    <n v="461"/>
    <x v="3"/>
    <x v="4"/>
    <x v="0"/>
    <d v="2017-01-07T00:00:00"/>
    <x v="0"/>
    <x v="0"/>
    <x v="0"/>
    <x v="0"/>
    <n v="82088"/>
    <x v="0"/>
    <x v="3"/>
    <x v="0"/>
    <x v="1"/>
    <x v="0"/>
    <x v="1"/>
    <s v="Joelle Uhlmann"/>
    <x v="0"/>
    <x v="0"/>
    <x v="4"/>
    <n v="1978"/>
    <x v="5"/>
    <x v="4"/>
    <s v="Inside Sales Specialist"/>
    <x v="3"/>
    <n v="47"/>
    <x v="0"/>
    <x v="2"/>
    <x v="3"/>
    <x v="1"/>
  </r>
  <r>
    <s v="E199520"/>
    <x v="3"/>
    <x v="0"/>
    <n v="361"/>
    <x v="3"/>
    <x v="4"/>
    <x v="0"/>
    <d v="2017-01-07T00:00:00"/>
    <x v="0"/>
    <x v="0"/>
    <x v="0"/>
    <x v="0"/>
    <n v="75148"/>
    <x v="0"/>
    <x v="3"/>
    <x v="0"/>
    <x v="1"/>
    <x v="0"/>
    <x v="1"/>
    <s v="Joelle Tripathy"/>
    <x v="0"/>
    <x v="0"/>
    <x v="0"/>
    <n v="1978"/>
    <x v="5"/>
    <x v="4"/>
    <s v="Product Design Engineer"/>
    <x v="3"/>
    <n v="47"/>
    <x v="0"/>
    <x v="2"/>
    <x v="3"/>
    <x v="1"/>
  </r>
  <r>
    <s v="E199816"/>
    <x v="0"/>
    <x v="0"/>
    <n v="252"/>
    <x v="4"/>
    <x v="0"/>
    <x v="0"/>
    <d v="2017-01-07T00:00:00"/>
    <x v="0"/>
    <x v="0"/>
    <x v="0"/>
    <x v="0"/>
    <n v="109721"/>
    <x v="0"/>
    <x v="0"/>
    <x v="0"/>
    <x v="6"/>
    <x v="0"/>
    <x v="1"/>
    <s v="Joey Tomlinson"/>
    <x v="1"/>
    <x v="0"/>
    <x v="2"/>
    <n v="1964"/>
    <x v="5"/>
    <x v="0"/>
    <s v="Senior Buyer"/>
    <x v="4"/>
    <n v="61"/>
    <x v="0"/>
    <x v="0"/>
    <x v="3"/>
    <x v="1"/>
  </r>
  <r>
    <s v="E200205"/>
    <x v="3"/>
    <x v="0"/>
    <n v="412"/>
    <x v="4"/>
    <x v="4"/>
    <x v="0"/>
    <d v="2017-01-07T00:00:00"/>
    <x v="0"/>
    <x v="0"/>
    <x v="0"/>
    <x v="0"/>
    <n v="59456"/>
    <x v="0"/>
    <x v="3"/>
    <x v="0"/>
    <x v="2"/>
    <x v="0"/>
    <x v="1"/>
    <s v="Joey Tenholte"/>
    <x v="1"/>
    <x v="0"/>
    <x v="1"/>
    <n v="1979"/>
    <x v="5"/>
    <x v="4"/>
    <s v="Materials Management Supervisor"/>
    <x v="4"/>
    <n v="46"/>
    <x v="0"/>
    <x v="2"/>
    <x v="3"/>
    <x v="1"/>
  </r>
  <r>
    <s v="M200979"/>
    <x v="2"/>
    <x v="0"/>
    <n v="383"/>
    <x v="2"/>
    <x v="9"/>
    <x v="0"/>
    <d v="2017-01-07T00:00:00"/>
    <x v="0"/>
    <x v="0"/>
    <x v="0"/>
    <x v="0"/>
    <n v="100332"/>
    <x v="0"/>
    <x v="2"/>
    <x v="0"/>
    <x v="2"/>
    <x v="0"/>
    <x v="2"/>
    <s v="Johann Steyn"/>
    <x v="1"/>
    <x v="0"/>
    <x v="2"/>
    <n v="1962"/>
    <x v="4"/>
    <x v="9"/>
    <s v="Senior marketing research manager"/>
    <x v="0"/>
    <n v="63"/>
    <x v="0"/>
    <x v="0"/>
    <x v="3"/>
    <x v="1"/>
  </r>
  <r>
    <s v="E201678"/>
    <x v="3"/>
    <x v="0"/>
    <n v="453"/>
    <x v="0"/>
    <x v="4"/>
    <x v="0"/>
    <d v="2017-01-07T00:00:00"/>
    <x v="0"/>
    <x v="0"/>
    <x v="0"/>
    <x v="0"/>
    <n v="133806"/>
    <x v="0"/>
    <x v="3"/>
    <x v="0"/>
    <x v="1"/>
    <x v="0"/>
    <x v="1"/>
    <s v="Johann Spratley"/>
    <x v="1"/>
    <x v="0"/>
    <x v="5"/>
    <n v="1962"/>
    <x v="4"/>
    <x v="4"/>
    <s v="Manufacturing Engineer"/>
    <x v="0"/>
    <n v="63"/>
    <x v="0"/>
    <x v="0"/>
    <x v="3"/>
    <x v="1"/>
  </r>
  <r>
    <s v="E201894"/>
    <x v="3"/>
    <x v="0"/>
    <n v="454"/>
    <x v="1"/>
    <x v="4"/>
    <x v="0"/>
    <d v="2017-01-07T00:00:00"/>
    <x v="0"/>
    <x v="0"/>
    <x v="0"/>
    <x v="0"/>
    <n v="102688"/>
    <x v="0"/>
    <x v="3"/>
    <x v="0"/>
    <x v="6"/>
    <x v="0"/>
    <x v="1"/>
    <s v="Johannes Shin"/>
    <x v="1"/>
    <x v="0"/>
    <x v="2"/>
    <n v="1980"/>
    <x v="4"/>
    <x v="4"/>
    <s v="Manufacturing Process Engineer"/>
    <x v="1"/>
    <n v="45"/>
    <x v="1"/>
    <x v="0"/>
    <x v="3"/>
    <x v="1"/>
  </r>
  <r>
    <s v="E202614"/>
    <x v="0"/>
    <x v="0"/>
    <n v="452"/>
    <x v="2"/>
    <x v="0"/>
    <x v="0"/>
    <d v="2017-01-07T00:00:00"/>
    <x v="0"/>
    <x v="0"/>
    <x v="0"/>
    <x v="0"/>
    <n v="290804"/>
    <x v="0"/>
    <x v="0"/>
    <x v="0"/>
    <x v="2"/>
    <x v="0"/>
    <x v="1"/>
    <s v="John Sehgal"/>
    <x v="1"/>
    <x v="0"/>
    <x v="1"/>
    <n v="1989"/>
    <x v="6"/>
    <x v="0"/>
    <s v="Manufacturing Technician"/>
    <x v="2"/>
    <n v="36"/>
    <x v="1"/>
    <x v="3"/>
    <x v="3"/>
    <x v="1"/>
  </r>
  <r>
    <s v="E202677"/>
    <x v="0"/>
    <x v="0"/>
    <n v="461"/>
    <x v="3"/>
    <x v="0"/>
    <x v="0"/>
    <d v="2017-01-07T00:00:00"/>
    <x v="0"/>
    <x v="0"/>
    <x v="0"/>
    <x v="0"/>
    <n v="31281"/>
    <x v="0"/>
    <x v="0"/>
    <x v="0"/>
    <x v="2"/>
    <x v="0"/>
    <x v="1"/>
    <s v="John Schmidt"/>
    <x v="0"/>
    <x v="0"/>
    <x v="2"/>
    <n v="1999"/>
    <x v="6"/>
    <x v="0"/>
    <s v="Inside Sales Specialist"/>
    <x v="3"/>
    <n v="26"/>
    <x v="2"/>
    <x v="1"/>
    <x v="3"/>
    <x v="1"/>
  </r>
  <r>
    <s v="E203046"/>
    <x v="3"/>
    <x v="0"/>
    <n v="442"/>
    <x v="4"/>
    <x v="4"/>
    <x v="0"/>
    <d v="2017-01-07T00:00:00"/>
    <x v="0"/>
    <x v="0"/>
    <x v="0"/>
    <x v="0"/>
    <n v="57569"/>
    <x v="0"/>
    <x v="3"/>
    <x v="0"/>
    <x v="0"/>
    <x v="0"/>
    <x v="0"/>
    <s v="John Rojkov"/>
    <x v="0"/>
    <x v="0"/>
    <x v="0"/>
    <n v="1973"/>
    <x v="6"/>
    <x v="4"/>
    <s v="Sales Support Specialist"/>
    <x v="4"/>
    <n v="52"/>
    <x v="0"/>
    <x v="2"/>
    <x v="3"/>
    <x v="1"/>
  </r>
  <r>
    <s v="E203851"/>
    <x v="4"/>
    <x v="0"/>
    <n v="461"/>
    <x v="3"/>
    <x v="7"/>
    <x v="0"/>
    <d v="2017-01-07T00:00:00"/>
    <x v="0"/>
    <x v="0"/>
    <x v="0"/>
    <x v="0"/>
    <n v="47609"/>
    <x v="0"/>
    <x v="4"/>
    <x v="0"/>
    <x v="1"/>
    <x v="0"/>
    <x v="1"/>
    <s v="John Reddi"/>
    <x v="1"/>
    <x v="0"/>
    <x v="1"/>
    <n v="1988"/>
    <x v="6"/>
    <x v="7"/>
    <s v="Inside Sales Specialist"/>
    <x v="3"/>
    <n v="37"/>
    <x v="1"/>
    <x v="1"/>
    <x v="3"/>
    <x v="1"/>
  </r>
  <r>
    <s v="E203971"/>
    <x v="3"/>
    <x v="0"/>
    <n v="461"/>
    <x v="3"/>
    <x v="4"/>
    <x v="0"/>
    <d v="2017-03-12T00:00:00"/>
    <x v="0"/>
    <x v="0"/>
    <x v="0"/>
    <x v="0"/>
    <n v="92476"/>
    <x v="0"/>
    <x v="3"/>
    <x v="0"/>
    <x v="3"/>
    <x v="0"/>
    <x v="0"/>
    <s v="John Ramu"/>
    <x v="0"/>
    <x v="0"/>
    <x v="3"/>
    <n v="1962"/>
    <x v="6"/>
    <x v="4"/>
    <s v="Inside Sales Specialist"/>
    <x v="3"/>
    <n v="63"/>
    <x v="0"/>
    <x v="2"/>
    <x v="3"/>
    <x v="1"/>
  </r>
  <r>
    <s v="E204013"/>
    <x v="3"/>
    <x v="0"/>
    <n v="442"/>
    <x v="4"/>
    <x v="4"/>
    <x v="0"/>
    <d v="2017-03-12T00:00:00"/>
    <x v="0"/>
    <x v="0"/>
    <x v="0"/>
    <x v="0"/>
    <n v="78359"/>
    <x v="0"/>
    <x v="3"/>
    <x v="0"/>
    <x v="2"/>
    <x v="0"/>
    <x v="1"/>
    <s v="Johnson Radhakrishnan"/>
    <x v="1"/>
    <x v="0"/>
    <x v="1"/>
    <n v="1974"/>
    <x v="6"/>
    <x v="4"/>
    <s v="Sales Support Specialist"/>
    <x v="4"/>
    <n v="51"/>
    <x v="0"/>
    <x v="2"/>
    <x v="3"/>
    <x v="1"/>
  </r>
  <r>
    <s v="E204075"/>
    <x v="3"/>
    <x v="0"/>
    <n v="452"/>
    <x v="2"/>
    <x v="4"/>
    <x v="0"/>
    <d v="2017-03-12T00:00:00"/>
    <x v="0"/>
    <x v="0"/>
    <x v="0"/>
    <x v="0"/>
    <n v="230949"/>
    <x v="0"/>
    <x v="3"/>
    <x v="0"/>
    <x v="1"/>
    <x v="0"/>
    <x v="1"/>
    <s v="Johnson Pierce"/>
    <x v="0"/>
    <x v="0"/>
    <x v="0"/>
    <n v="1964"/>
    <x v="6"/>
    <x v="4"/>
    <s v="Manufacturing Technician"/>
    <x v="2"/>
    <n v="61"/>
    <x v="0"/>
    <x v="3"/>
    <x v="3"/>
    <x v="1"/>
  </r>
  <r>
    <s v="E205581"/>
    <x v="3"/>
    <x v="0"/>
    <n v="432"/>
    <x v="4"/>
    <x v="4"/>
    <x v="0"/>
    <d v="2017-03-12T00:00:00"/>
    <x v="0"/>
    <x v="0"/>
    <x v="0"/>
    <x v="0"/>
    <n v="51590"/>
    <x v="0"/>
    <x v="3"/>
    <x v="0"/>
    <x v="2"/>
    <x v="0"/>
    <x v="0"/>
    <s v="Johnson Nigam"/>
    <x v="1"/>
    <x v="1"/>
    <x v="0"/>
    <n v="1999"/>
    <x v="4"/>
    <x v="4"/>
    <s v="Quality Control Inspector"/>
    <x v="4"/>
    <n v="26"/>
    <x v="2"/>
    <x v="2"/>
    <x v="3"/>
    <x v="1"/>
  </r>
  <r>
    <s v="E206233"/>
    <x v="0"/>
    <x v="0"/>
    <n v="371"/>
    <x v="3"/>
    <x v="0"/>
    <x v="0"/>
    <d v="2017-03-12T00:00:00"/>
    <x v="0"/>
    <x v="0"/>
    <x v="0"/>
    <x v="0"/>
    <n v="90450"/>
    <x v="0"/>
    <x v="0"/>
    <x v="0"/>
    <x v="2"/>
    <x v="0"/>
    <x v="1"/>
    <s v="Jonathan Naujoks"/>
    <x v="1"/>
    <x v="1"/>
    <x v="2"/>
    <n v="1971"/>
    <x v="4"/>
    <x v="0"/>
    <s v="Recruiter"/>
    <x v="3"/>
    <n v="54"/>
    <x v="0"/>
    <x v="2"/>
    <x v="3"/>
    <x v="1"/>
  </r>
  <r>
    <s v="E206397"/>
    <x v="0"/>
    <x v="0"/>
    <n v="444"/>
    <x v="0"/>
    <x v="0"/>
    <x v="0"/>
    <d v="2017-03-12T00:00:00"/>
    <x v="0"/>
    <x v="0"/>
    <x v="0"/>
    <x v="0"/>
    <n v="88343"/>
    <x v="0"/>
    <x v="0"/>
    <x v="0"/>
    <x v="1"/>
    <x v="0"/>
    <x v="1"/>
    <s v="Jonathan Na"/>
    <x v="1"/>
    <x v="0"/>
    <x v="0"/>
    <n v="1999"/>
    <x v="4"/>
    <x v="0"/>
    <s v="Account Executive"/>
    <x v="0"/>
    <n v="26"/>
    <x v="2"/>
    <x v="2"/>
    <x v="3"/>
    <x v="1"/>
  </r>
  <r>
    <s v="E206853"/>
    <x v="0"/>
    <x v="0"/>
    <n v="444"/>
    <x v="0"/>
    <x v="0"/>
    <x v="0"/>
    <d v="2017-03-12T00:00:00"/>
    <x v="0"/>
    <x v="0"/>
    <x v="0"/>
    <x v="0"/>
    <n v="131081"/>
    <x v="0"/>
    <x v="0"/>
    <x v="0"/>
    <x v="2"/>
    <x v="0"/>
    <x v="1"/>
    <s v="Jonathan Mousavijavardi"/>
    <x v="1"/>
    <x v="0"/>
    <x v="2"/>
    <n v="1998"/>
    <x v="4"/>
    <x v="0"/>
    <s v="Account Executive"/>
    <x v="0"/>
    <n v="27"/>
    <x v="2"/>
    <x v="0"/>
    <x v="3"/>
    <x v="1"/>
  </r>
  <r>
    <s v="E207258"/>
    <x v="3"/>
    <x v="0"/>
    <n v="454"/>
    <x v="1"/>
    <x v="4"/>
    <x v="0"/>
    <d v="2017-03-12T00:00:00"/>
    <x v="0"/>
    <x v="0"/>
    <x v="0"/>
    <x v="0"/>
    <n v="30854"/>
    <x v="0"/>
    <x v="3"/>
    <x v="0"/>
    <x v="0"/>
    <x v="0"/>
    <x v="0"/>
    <s v="Jonathan Mast"/>
    <x v="0"/>
    <x v="0"/>
    <x v="0"/>
    <n v="1967"/>
    <x v="0"/>
    <x v="4"/>
    <s v="Manufacturing Process Engineer"/>
    <x v="1"/>
    <n v="58"/>
    <x v="0"/>
    <x v="1"/>
    <x v="3"/>
    <x v="1"/>
  </r>
  <r>
    <s v="E207417"/>
    <x v="3"/>
    <x v="0"/>
    <n v="444"/>
    <x v="0"/>
    <x v="4"/>
    <x v="0"/>
    <d v="2017-03-12T00:00:00"/>
    <x v="0"/>
    <x v="0"/>
    <x v="0"/>
    <x v="0"/>
    <n v="106066"/>
    <x v="0"/>
    <x v="3"/>
    <x v="0"/>
    <x v="1"/>
    <x v="0"/>
    <x v="2"/>
    <s v="Jonathan Mar"/>
    <x v="1"/>
    <x v="0"/>
    <x v="2"/>
    <n v="1974"/>
    <x v="0"/>
    <x v="4"/>
    <s v="Account Executive"/>
    <x v="0"/>
    <n v="51"/>
    <x v="0"/>
    <x v="0"/>
    <x v="3"/>
    <x v="1"/>
  </r>
  <r>
    <s v="E207798"/>
    <x v="1"/>
    <x v="0"/>
    <n v="452"/>
    <x v="2"/>
    <x v="2"/>
    <x v="0"/>
    <d v="2017-03-12T00:00:00"/>
    <x v="0"/>
    <x v="0"/>
    <x v="0"/>
    <x v="0"/>
    <n v="46200"/>
    <x v="0"/>
    <x v="1"/>
    <x v="0"/>
    <x v="1"/>
    <x v="0"/>
    <x v="2"/>
    <s v="Jonathan Liu"/>
    <x v="1"/>
    <x v="0"/>
    <x v="2"/>
    <n v="1997"/>
    <x v="0"/>
    <x v="2"/>
    <s v="Manufacturing Technician"/>
    <x v="2"/>
    <n v="28"/>
    <x v="2"/>
    <x v="1"/>
    <x v="3"/>
    <x v="1"/>
  </r>
  <r>
    <s v="E208048"/>
    <x v="3"/>
    <x v="0"/>
    <n v="452"/>
    <x v="2"/>
    <x v="4"/>
    <x v="0"/>
    <d v="2017-03-12T00:00:00"/>
    <x v="0"/>
    <x v="0"/>
    <x v="0"/>
    <x v="0"/>
    <n v="79775"/>
    <x v="0"/>
    <x v="3"/>
    <x v="0"/>
    <x v="2"/>
    <x v="0"/>
    <x v="2"/>
    <s v="Jonathan Lin"/>
    <x v="0"/>
    <x v="0"/>
    <x v="2"/>
    <n v="1986"/>
    <x v="0"/>
    <x v="4"/>
    <s v="Manufacturing Technician"/>
    <x v="2"/>
    <n v="39"/>
    <x v="1"/>
    <x v="2"/>
    <x v="3"/>
    <x v="1"/>
  </r>
  <r>
    <s v="E208227"/>
    <x v="1"/>
    <x v="0"/>
    <n v="292"/>
    <x v="4"/>
    <x v="2"/>
    <x v="0"/>
    <d v="2017-03-12T00:00:00"/>
    <x v="0"/>
    <x v="0"/>
    <x v="0"/>
    <x v="0"/>
    <n v="67127"/>
    <x v="0"/>
    <x v="1"/>
    <x v="0"/>
    <x v="1"/>
    <x v="0"/>
    <x v="2"/>
    <s v="Jonathan Liao"/>
    <x v="0"/>
    <x v="0"/>
    <x v="2"/>
    <n v="1978"/>
    <x v="0"/>
    <x v="2"/>
    <s v="Senior Product Optimization Engineer"/>
    <x v="4"/>
    <n v="47"/>
    <x v="0"/>
    <x v="2"/>
    <x v="3"/>
    <x v="1"/>
  </r>
  <r>
    <s v="E208256"/>
    <x v="3"/>
    <x v="0"/>
    <n v="442"/>
    <x v="4"/>
    <x v="4"/>
    <x v="0"/>
    <d v="2017-03-12T00:00:00"/>
    <x v="0"/>
    <x v="0"/>
    <x v="0"/>
    <x v="0"/>
    <n v="80215"/>
    <x v="0"/>
    <x v="3"/>
    <x v="0"/>
    <x v="2"/>
    <x v="0"/>
    <x v="0"/>
    <s v="Jonathan Li"/>
    <x v="0"/>
    <x v="0"/>
    <x v="0"/>
    <n v="1968"/>
    <x v="0"/>
    <x v="4"/>
    <s v="Sales Support Specialist"/>
    <x v="4"/>
    <n v="57"/>
    <x v="0"/>
    <x v="2"/>
    <x v="3"/>
    <x v="1"/>
  </r>
  <r>
    <s v="E208268"/>
    <x v="0"/>
    <x v="0"/>
    <n v="442"/>
    <x v="4"/>
    <x v="1"/>
    <x v="0"/>
    <d v="2019-01-12T00:00:00"/>
    <x v="0"/>
    <x v="0"/>
    <x v="0"/>
    <x v="0"/>
    <n v="27466"/>
    <x v="0"/>
    <x v="0"/>
    <x v="0"/>
    <x v="2"/>
    <x v="0"/>
    <x v="0"/>
    <s v="Jordan Lee"/>
    <x v="0"/>
    <x v="0"/>
    <x v="2"/>
    <n v="1978"/>
    <x v="0"/>
    <x v="1"/>
    <s v="Sales Support Specialist"/>
    <x v="4"/>
    <n v="47"/>
    <x v="0"/>
    <x v="1"/>
    <x v="1"/>
    <x v="1"/>
  </r>
  <r>
    <s v="E208295"/>
    <x v="0"/>
    <x v="0"/>
    <n v="402"/>
    <x v="4"/>
    <x v="0"/>
    <x v="0"/>
    <d v="2019-01-12T00:00:00"/>
    <x v="0"/>
    <x v="0"/>
    <x v="0"/>
    <x v="0"/>
    <n v="72767"/>
    <x v="0"/>
    <x v="0"/>
    <x v="0"/>
    <x v="7"/>
    <x v="0"/>
    <x v="0"/>
    <s v="Jordan Landry"/>
    <x v="1"/>
    <x v="0"/>
    <x v="2"/>
    <n v="1978"/>
    <x v="0"/>
    <x v="0"/>
    <s v="Warehouse supervisor"/>
    <x v="4"/>
    <n v="47"/>
    <x v="0"/>
    <x v="2"/>
    <x v="1"/>
    <x v="1"/>
  </r>
  <r>
    <s v="E209014"/>
    <x v="3"/>
    <x v="0"/>
    <n v="461"/>
    <x v="3"/>
    <x v="4"/>
    <x v="0"/>
    <d v="2019-01-12T00:00:00"/>
    <x v="0"/>
    <x v="0"/>
    <x v="0"/>
    <x v="0"/>
    <n v="109195"/>
    <x v="0"/>
    <x v="3"/>
    <x v="0"/>
    <x v="2"/>
    <x v="0"/>
    <x v="1"/>
    <s v="Jordan Laforge"/>
    <x v="1"/>
    <x v="0"/>
    <x v="2"/>
    <n v="1978"/>
    <x v="0"/>
    <x v="4"/>
    <s v="Inside Sales Specialist"/>
    <x v="3"/>
    <n v="47"/>
    <x v="0"/>
    <x v="0"/>
    <x v="1"/>
    <x v="1"/>
  </r>
  <r>
    <s v="E209616"/>
    <x v="0"/>
    <x v="0"/>
    <n v="454"/>
    <x v="1"/>
    <x v="0"/>
    <x v="0"/>
    <d v="2019-01-12T00:00:00"/>
    <x v="0"/>
    <x v="0"/>
    <x v="0"/>
    <x v="0"/>
    <n v="68642"/>
    <x v="0"/>
    <x v="0"/>
    <x v="0"/>
    <x v="0"/>
    <x v="0"/>
    <x v="0"/>
    <s v="Joseph Kotte"/>
    <x v="1"/>
    <x v="0"/>
    <x v="0"/>
    <n v="1979"/>
    <x v="0"/>
    <x v="0"/>
    <s v="Manufacturing Process Engineer"/>
    <x v="1"/>
    <n v="46"/>
    <x v="0"/>
    <x v="2"/>
    <x v="1"/>
    <x v="1"/>
  </r>
  <r>
    <s v="E210022"/>
    <x v="3"/>
    <x v="0"/>
    <n v="444"/>
    <x v="0"/>
    <x v="4"/>
    <x v="0"/>
    <d v="2019-01-12T00:00:00"/>
    <x v="0"/>
    <x v="0"/>
    <x v="0"/>
    <x v="0"/>
    <n v="78042"/>
    <x v="0"/>
    <x v="3"/>
    <x v="0"/>
    <x v="2"/>
    <x v="0"/>
    <x v="1"/>
    <s v="Joseph KN"/>
    <x v="1"/>
    <x v="0"/>
    <x v="2"/>
    <n v="1964"/>
    <x v="0"/>
    <x v="4"/>
    <s v="Account Executive"/>
    <x v="0"/>
    <n v="61"/>
    <x v="0"/>
    <x v="2"/>
    <x v="1"/>
    <x v="1"/>
  </r>
  <r>
    <s v="E210103"/>
    <x v="0"/>
    <x v="0"/>
    <n v="461"/>
    <x v="3"/>
    <x v="0"/>
    <x v="0"/>
    <d v="2019-01-12T00:00:00"/>
    <x v="0"/>
    <x v="0"/>
    <x v="0"/>
    <x v="0"/>
    <n v="80983"/>
    <x v="0"/>
    <x v="0"/>
    <x v="0"/>
    <x v="0"/>
    <x v="0"/>
    <x v="0"/>
    <s v="Joseph Kim"/>
    <x v="1"/>
    <x v="0"/>
    <x v="0"/>
    <n v="1964"/>
    <x v="0"/>
    <x v="0"/>
    <s v="Inside Sales Specialist"/>
    <x v="3"/>
    <n v="61"/>
    <x v="0"/>
    <x v="2"/>
    <x v="1"/>
    <x v="1"/>
  </r>
  <r>
    <s v="E210346"/>
    <x v="4"/>
    <x v="0"/>
    <n v="361"/>
    <x v="3"/>
    <x v="7"/>
    <x v="0"/>
    <d v="2019-01-12T00:00:00"/>
    <x v="0"/>
    <x v="0"/>
    <x v="0"/>
    <x v="0"/>
    <n v="48405"/>
    <x v="0"/>
    <x v="4"/>
    <x v="0"/>
    <x v="6"/>
    <x v="0"/>
    <x v="1"/>
    <s v="Joseph Kang"/>
    <x v="1"/>
    <x v="1"/>
    <x v="2"/>
    <n v="1962"/>
    <x v="4"/>
    <x v="7"/>
    <s v="Product Design Engineer"/>
    <x v="3"/>
    <n v="63"/>
    <x v="0"/>
    <x v="1"/>
    <x v="1"/>
    <x v="1"/>
  </r>
  <r>
    <s v="E210929"/>
    <x v="0"/>
    <x v="0"/>
    <n v="452"/>
    <x v="2"/>
    <x v="0"/>
    <x v="0"/>
    <d v="2019-01-12T00:00:00"/>
    <x v="0"/>
    <x v="0"/>
    <x v="0"/>
    <x v="0"/>
    <n v="60330"/>
    <x v="0"/>
    <x v="0"/>
    <x v="0"/>
    <x v="0"/>
    <x v="0"/>
    <x v="0"/>
    <s v="Josh Juristovski"/>
    <x v="0"/>
    <x v="0"/>
    <x v="0"/>
    <n v="1971"/>
    <x v="4"/>
    <x v="0"/>
    <s v="Manufacturing Technician"/>
    <x v="2"/>
    <n v="54"/>
    <x v="0"/>
    <x v="2"/>
    <x v="1"/>
    <x v="1"/>
  </r>
  <r>
    <s v="E211311"/>
    <x v="0"/>
    <x v="0"/>
    <n v="452"/>
    <x v="2"/>
    <x v="0"/>
    <x v="0"/>
    <d v="2019-01-12T00:00:00"/>
    <x v="0"/>
    <x v="0"/>
    <x v="0"/>
    <x v="0"/>
    <n v="290300"/>
    <x v="0"/>
    <x v="0"/>
    <x v="0"/>
    <x v="3"/>
    <x v="0"/>
    <x v="2"/>
    <s v="Josh Johnson"/>
    <x v="1"/>
    <x v="1"/>
    <x v="4"/>
    <n v="1993"/>
    <x v="4"/>
    <x v="0"/>
    <s v="Manufacturing Technician"/>
    <x v="2"/>
    <n v="32"/>
    <x v="2"/>
    <x v="3"/>
    <x v="1"/>
    <x v="1"/>
  </r>
  <r>
    <s v="E212097"/>
    <x v="3"/>
    <x v="0"/>
    <n v="452"/>
    <x v="2"/>
    <x v="4"/>
    <x v="0"/>
    <d v="2019-01-12T00:00:00"/>
    <x v="0"/>
    <x v="0"/>
    <x v="0"/>
    <x v="0"/>
    <n v="29333"/>
    <x v="0"/>
    <x v="3"/>
    <x v="0"/>
    <x v="5"/>
    <x v="0"/>
    <x v="2"/>
    <s v="Josh Irvin"/>
    <x v="0"/>
    <x v="1"/>
    <x v="4"/>
    <n v="1963"/>
    <x v="4"/>
    <x v="4"/>
    <s v="Manufacturing Technician"/>
    <x v="2"/>
    <n v="62"/>
    <x v="0"/>
    <x v="1"/>
    <x v="1"/>
    <x v="1"/>
  </r>
  <r>
    <s v="E212821"/>
    <x v="1"/>
    <x v="0"/>
    <n v="444"/>
    <x v="0"/>
    <x v="2"/>
    <x v="0"/>
    <d v="2019-01-12T00:00:00"/>
    <x v="0"/>
    <x v="0"/>
    <x v="0"/>
    <x v="0"/>
    <n v="60527"/>
    <x v="0"/>
    <x v="1"/>
    <x v="0"/>
    <x v="7"/>
    <x v="0"/>
    <x v="2"/>
    <s v="Josh Hu"/>
    <x v="0"/>
    <x v="0"/>
    <x v="4"/>
    <n v="1999"/>
    <x v="4"/>
    <x v="2"/>
    <s v="Account Executive"/>
    <x v="0"/>
    <n v="26"/>
    <x v="2"/>
    <x v="2"/>
    <x v="1"/>
    <x v="1"/>
  </r>
  <r>
    <s v="E212964"/>
    <x v="0"/>
    <x v="0"/>
    <n v="301"/>
    <x v="3"/>
    <x v="0"/>
    <x v="0"/>
    <d v="2019-08-12T00:00:00"/>
    <x v="0"/>
    <x v="0"/>
    <x v="0"/>
    <x v="0"/>
    <n v="229924"/>
    <x v="0"/>
    <x v="0"/>
    <x v="0"/>
    <x v="10"/>
    <x v="0"/>
    <x v="2"/>
    <s v="Joshua Hoac"/>
    <x v="0"/>
    <x v="0"/>
    <x v="2"/>
    <n v="1989"/>
    <x v="4"/>
    <x v="0"/>
    <s v="IT specialist"/>
    <x v="3"/>
    <n v="36"/>
    <x v="1"/>
    <x v="3"/>
    <x v="1"/>
    <x v="1"/>
  </r>
  <r>
    <s v="E213002"/>
    <x v="1"/>
    <x v="0"/>
    <n v="401"/>
    <x v="3"/>
    <x v="2"/>
    <x v="0"/>
    <d v="2019-03-12T00:00:00"/>
    <x v="0"/>
    <x v="0"/>
    <x v="0"/>
    <x v="0"/>
    <n v="26584"/>
    <x v="0"/>
    <x v="1"/>
    <x v="0"/>
    <x v="7"/>
    <x v="0"/>
    <x v="2"/>
    <s v="Joshua Hernandez"/>
    <x v="0"/>
    <x v="0"/>
    <x v="4"/>
    <n v="1983"/>
    <x v="4"/>
    <x v="2"/>
    <s v="Warehouse worker"/>
    <x v="3"/>
    <n v="42"/>
    <x v="1"/>
    <x v="1"/>
    <x v="1"/>
    <x v="1"/>
  </r>
  <r>
    <s v="E213244"/>
    <x v="1"/>
    <x v="0"/>
    <n v="441"/>
    <x v="3"/>
    <x v="2"/>
    <x v="0"/>
    <d v="2019-03-12T00:00:00"/>
    <x v="0"/>
    <x v="0"/>
    <x v="0"/>
    <x v="0"/>
    <n v="92822"/>
    <x v="0"/>
    <x v="1"/>
    <x v="0"/>
    <x v="2"/>
    <x v="0"/>
    <x v="2"/>
    <s v="Joshua Haselhan"/>
    <x v="1"/>
    <x v="0"/>
    <x v="2"/>
    <n v="1964"/>
    <x v="4"/>
    <x v="2"/>
    <s v="Sales Support Intern"/>
    <x v="3"/>
    <n v="61"/>
    <x v="0"/>
    <x v="2"/>
    <x v="1"/>
    <x v="1"/>
  </r>
  <r>
    <s v="E213258"/>
    <x v="9"/>
    <x v="0"/>
    <n v="462"/>
    <x v="4"/>
    <x v="18"/>
    <x v="0"/>
    <d v="2019-03-12T00:00:00"/>
    <x v="0"/>
    <x v="0"/>
    <x v="0"/>
    <x v="0"/>
    <n v="49385"/>
    <x v="0"/>
    <x v="9"/>
    <x v="0"/>
    <x v="1"/>
    <x v="0"/>
    <x v="2"/>
    <s v="Juergen Han"/>
    <x v="1"/>
    <x v="1"/>
    <x v="1"/>
    <n v="1988"/>
    <x v="4"/>
    <x v="18"/>
    <s v="Senior inside Sales Specialist"/>
    <x v="4"/>
    <n v="37"/>
    <x v="1"/>
    <x v="1"/>
    <x v="1"/>
    <x v="1"/>
  </r>
  <r>
    <s v="E201848"/>
    <x v="0"/>
    <x v="0"/>
    <n v="461"/>
    <x v="3"/>
    <x v="0"/>
    <x v="0"/>
    <d v="2019-03-12T00:00:00"/>
    <x v="0"/>
    <x v="0"/>
    <x v="0"/>
    <x v="0"/>
    <n v="82112"/>
    <x v="0"/>
    <x v="0"/>
    <x v="0"/>
    <x v="0"/>
    <x v="0"/>
    <x v="0"/>
    <s v="Johannes Snowdon"/>
    <x v="0"/>
    <x v="0"/>
    <x v="0"/>
    <n v="1962"/>
    <x v="4"/>
    <x v="0"/>
    <s v="Inside Sales Specialist"/>
    <x v="3"/>
    <n v="63"/>
    <x v="0"/>
    <x v="2"/>
    <x v="1"/>
    <x v="1"/>
  </r>
  <r>
    <s v="E215007"/>
    <x v="0"/>
    <x v="0"/>
    <n v="433"/>
    <x v="2"/>
    <x v="1"/>
    <x v="0"/>
    <d v="2019-03-12T00:00:00"/>
    <x v="0"/>
    <x v="0"/>
    <x v="0"/>
    <x v="0"/>
    <n v="51872"/>
    <x v="0"/>
    <x v="0"/>
    <x v="0"/>
    <x v="2"/>
    <x v="0"/>
    <x v="2"/>
    <s v="Julie Friesen"/>
    <x v="1"/>
    <x v="1"/>
    <x v="2"/>
    <n v="1999"/>
    <x v="4"/>
    <x v="1"/>
    <s v="Senior Quality Control Inspector"/>
    <x v="2"/>
    <n v="26"/>
    <x v="2"/>
    <x v="2"/>
    <x v="1"/>
    <x v="1"/>
  </r>
  <r>
    <s v="E215326"/>
    <x v="0"/>
    <x v="0"/>
    <n v="500"/>
    <x v="6"/>
    <x v="0"/>
    <x v="0"/>
    <d v="2019-03-12T00:00:00"/>
    <x v="0"/>
    <x v="0"/>
    <x v="0"/>
    <x v="0"/>
    <n v="69340"/>
    <x v="0"/>
    <x v="0"/>
    <x v="0"/>
    <x v="1"/>
    <x v="0"/>
    <x v="1"/>
    <s v="Julien Ebrahimipour"/>
    <x v="1"/>
    <x v="0"/>
    <x v="0"/>
    <n v="1999"/>
    <x v="4"/>
    <x v="0"/>
    <s v="VP of Finance"/>
    <x v="6"/>
    <n v="26"/>
    <x v="2"/>
    <x v="2"/>
    <x v="1"/>
    <x v="1"/>
  </r>
  <r>
    <s v="E215816"/>
    <x v="0"/>
    <x v="0"/>
    <n v="442"/>
    <x v="4"/>
    <x v="0"/>
    <x v="0"/>
    <d v="2019-03-12T00:00:00"/>
    <x v="0"/>
    <x v="0"/>
    <x v="0"/>
    <x v="0"/>
    <n v="130828"/>
    <x v="0"/>
    <x v="0"/>
    <x v="0"/>
    <x v="3"/>
    <x v="0"/>
    <x v="2"/>
    <s v="Julien Ding"/>
    <x v="1"/>
    <x v="0"/>
    <x v="2"/>
    <n v="1998"/>
    <x v="4"/>
    <x v="0"/>
    <s v="Sales Support Specialist"/>
    <x v="4"/>
    <n v="27"/>
    <x v="2"/>
    <x v="0"/>
    <x v="1"/>
    <x v="1"/>
  </r>
  <r>
    <s v="E216138"/>
    <x v="3"/>
    <x v="0"/>
    <n v="432"/>
    <x v="4"/>
    <x v="4"/>
    <x v="0"/>
    <d v="2019-03-12T00:00:00"/>
    <x v="0"/>
    <x v="0"/>
    <x v="0"/>
    <x v="0"/>
    <n v="9973"/>
    <x v="0"/>
    <x v="3"/>
    <x v="0"/>
    <x v="0"/>
    <x v="0"/>
    <x v="0"/>
    <s v="Justin Deng"/>
    <x v="0"/>
    <x v="0"/>
    <x v="0"/>
    <n v="1963"/>
    <x v="4"/>
    <x v="4"/>
    <s v="Quality Control Inspector"/>
    <x v="4"/>
    <n v="62"/>
    <x v="0"/>
    <x v="1"/>
    <x v="1"/>
    <x v="1"/>
  </r>
  <r>
    <s v="E216433"/>
    <x v="3"/>
    <x v="0"/>
    <n v="443"/>
    <x v="2"/>
    <x v="4"/>
    <x v="0"/>
    <d v="2019-03-12T00:00:00"/>
    <x v="0"/>
    <x v="0"/>
    <x v="0"/>
    <x v="0"/>
    <n v="465996"/>
    <x v="0"/>
    <x v="3"/>
    <x v="0"/>
    <x v="1"/>
    <x v="0"/>
    <x v="1"/>
    <s v="Justin Dai"/>
    <x v="1"/>
    <x v="0"/>
    <x v="0"/>
    <n v="1970"/>
    <x v="4"/>
    <x v="4"/>
    <s v="Sales operations specialist"/>
    <x v="2"/>
    <n v="55"/>
    <x v="0"/>
    <x v="5"/>
    <x v="1"/>
    <x v="1"/>
  </r>
  <r>
    <s v="E216531"/>
    <x v="3"/>
    <x v="0"/>
    <n v="331"/>
    <x v="4"/>
    <x v="4"/>
    <x v="0"/>
    <d v="2019-02-12T00:00:00"/>
    <x v="0"/>
    <x v="0"/>
    <x v="0"/>
    <x v="0"/>
    <n v="10158"/>
    <x v="0"/>
    <x v="3"/>
    <x v="0"/>
    <x v="1"/>
    <x v="0"/>
    <x v="2"/>
    <s v="Ka Chu-Chong"/>
    <x v="0"/>
    <x v="0"/>
    <x v="2"/>
    <n v="2002"/>
    <x v="4"/>
    <x v="4"/>
    <s v="Operations specialist"/>
    <x v="4"/>
    <n v="23"/>
    <x v="3"/>
    <x v="1"/>
    <x v="1"/>
    <x v="1"/>
  </r>
  <r>
    <s v="E216566"/>
    <x v="0"/>
    <x v="0"/>
    <n v="453"/>
    <x v="0"/>
    <x v="0"/>
    <x v="0"/>
    <d v="2019-02-12T00:00:00"/>
    <x v="0"/>
    <x v="0"/>
    <x v="0"/>
    <x v="0"/>
    <n v="208453"/>
    <x v="0"/>
    <x v="0"/>
    <x v="0"/>
    <x v="4"/>
    <x v="0"/>
    <x v="1"/>
    <s v="Ka Chou"/>
    <x v="0"/>
    <x v="0"/>
    <x v="2"/>
    <n v="1989"/>
    <x v="4"/>
    <x v="0"/>
    <s v="Manufacturing Engineer"/>
    <x v="0"/>
    <n v="36"/>
    <x v="1"/>
    <x v="3"/>
    <x v="1"/>
    <x v="1"/>
  </r>
  <r>
    <s v="E217281"/>
    <x v="3"/>
    <x v="0"/>
    <n v="411"/>
    <x v="3"/>
    <x v="4"/>
    <x v="0"/>
    <d v="2019-02-12T00:00:00"/>
    <x v="0"/>
    <x v="0"/>
    <x v="0"/>
    <x v="0"/>
    <n v="94715"/>
    <x v="0"/>
    <x v="3"/>
    <x v="0"/>
    <x v="0"/>
    <x v="0"/>
    <x v="0"/>
    <s v="KaiQiang Chen"/>
    <x v="0"/>
    <x v="1"/>
    <x v="4"/>
    <n v="1999"/>
    <x v="4"/>
    <x v="4"/>
    <s v="Material Handler"/>
    <x v="3"/>
    <n v="26"/>
    <x v="2"/>
    <x v="2"/>
    <x v="1"/>
    <x v="1"/>
  </r>
  <r>
    <s v="E217309"/>
    <x v="3"/>
    <x v="0"/>
    <n v="454"/>
    <x v="1"/>
    <x v="4"/>
    <x v="0"/>
    <d v="2019-02-12T00:00:00"/>
    <x v="0"/>
    <x v="0"/>
    <x v="0"/>
    <x v="0"/>
    <n v="58016"/>
    <x v="0"/>
    <x v="3"/>
    <x v="0"/>
    <x v="2"/>
    <x v="0"/>
    <x v="2"/>
    <s v="KaiQiang Che"/>
    <x v="0"/>
    <x v="0"/>
    <x v="2"/>
    <n v="1973"/>
    <x v="4"/>
    <x v="4"/>
    <s v="Manufacturing Process Engineer"/>
    <x v="1"/>
    <n v="52"/>
    <x v="0"/>
    <x v="2"/>
    <x v="1"/>
    <x v="1"/>
  </r>
  <r>
    <s v="E217314"/>
    <x v="3"/>
    <x v="0"/>
    <n v="452"/>
    <x v="2"/>
    <x v="4"/>
    <x v="0"/>
    <d v="2019-02-12T00:00:00"/>
    <x v="0"/>
    <x v="0"/>
    <x v="0"/>
    <x v="0"/>
    <n v="239830"/>
    <x v="0"/>
    <x v="3"/>
    <x v="0"/>
    <x v="2"/>
    <x v="0"/>
    <x v="1"/>
    <s v="KaiQiang Chan-Henry"/>
    <x v="0"/>
    <x v="0"/>
    <x v="2"/>
    <n v="1970"/>
    <x v="4"/>
    <x v="4"/>
    <s v="Manufacturing Technician"/>
    <x v="2"/>
    <n v="55"/>
    <x v="0"/>
    <x v="3"/>
    <x v="1"/>
    <x v="1"/>
  </r>
  <r>
    <s v="E217424"/>
    <x v="0"/>
    <x v="0"/>
    <n v="452"/>
    <x v="2"/>
    <x v="0"/>
    <x v="0"/>
    <d v="2019-02-12T00:00:00"/>
    <x v="0"/>
    <x v="0"/>
    <x v="0"/>
    <x v="0"/>
    <n v="303430"/>
    <x v="0"/>
    <x v="0"/>
    <x v="0"/>
    <x v="0"/>
    <x v="0"/>
    <x v="0"/>
    <s v="Ka-Lok Carsley"/>
    <x v="1"/>
    <x v="0"/>
    <x v="0"/>
    <n v="1974"/>
    <x v="4"/>
    <x v="0"/>
    <s v="Manufacturing Technician"/>
    <x v="2"/>
    <n v="51"/>
    <x v="0"/>
    <x v="4"/>
    <x v="1"/>
    <x v="1"/>
  </r>
  <r>
    <s v="E218501"/>
    <x v="3"/>
    <x v="0"/>
    <n v="446"/>
    <x v="5"/>
    <x v="4"/>
    <x v="0"/>
    <d v="2019-02-12T00:00:00"/>
    <x v="0"/>
    <x v="0"/>
    <x v="0"/>
    <x v="0"/>
    <n v="77180"/>
    <x v="0"/>
    <x v="3"/>
    <x v="0"/>
    <x v="2"/>
    <x v="0"/>
    <x v="1"/>
    <s v="Kamaljit Baudenbacher"/>
    <x v="1"/>
    <x v="0"/>
    <x v="3"/>
    <n v="1978"/>
    <x v="4"/>
    <x v="4"/>
    <s v="Strategic account executive"/>
    <x v="5"/>
    <n v="47"/>
    <x v="0"/>
    <x v="2"/>
    <x v="1"/>
    <x v="1"/>
  </r>
  <r>
    <s v="E219034"/>
    <x v="0"/>
    <x v="0"/>
    <n v="452"/>
    <x v="2"/>
    <x v="0"/>
    <x v="0"/>
    <d v="2019-02-12T00:00:00"/>
    <x v="0"/>
    <x v="0"/>
    <x v="0"/>
    <x v="0"/>
    <n v="103243"/>
    <x v="0"/>
    <x v="0"/>
    <x v="0"/>
    <x v="3"/>
    <x v="0"/>
    <x v="0"/>
    <s v="Karl Anderson"/>
    <x v="1"/>
    <x v="0"/>
    <x v="2"/>
    <n v="1978"/>
    <x v="4"/>
    <x v="0"/>
    <s v="Manufacturing Technician"/>
    <x v="2"/>
    <n v="47"/>
    <x v="0"/>
    <x v="0"/>
    <x v="1"/>
    <x v="1"/>
  </r>
  <r>
    <s v="E219165"/>
    <x v="4"/>
    <x v="0"/>
    <n v="411"/>
    <x v="3"/>
    <x v="7"/>
    <x v="0"/>
    <d v="2019-04-12T00:00:00"/>
    <x v="0"/>
    <x v="0"/>
    <x v="0"/>
    <x v="0"/>
    <n v="52357"/>
    <x v="0"/>
    <x v="4"/>
    <x v="0"/>
    <x v="2"/>
    <x v="0"/>
    <x v="1"/>
    <s v="Karol Albrecht"/>
    <x v="0"/>
    <x v="1"/>
    <x v="2"/>
    <n v="1968"/>
    <x v="4"/>
    <x v="7"/>
    <s v="Material Handler"/>
    <x v="3"/>
    <n v="57"/>
    <x v="0"/>
    <x v="2"/>
    <x v="1"/>
    <x v="1"/>
  </r>
  <r>
    <s v="E219409"/>
    <x v="0"/>
    <x v="0"/>
    <n v="454"/>
    <x v="1"/>
    <x v="1"/>
    <x v="0"/>
    <d v="2019-04-12T00:00:00"/>
    <x v="0"/>
    <x v="0"/>
    <x v="0"/>
    <x v="0"/>
    <n v="11215"/>
    <x v="0"/>
    <x v="0"/>
    <x v="0"/>
    <x v="0"/>
    <x v="0"/>
    <x v="0"/>
    <s v="Karol Zou"/>
    <x v="0"/>
    <x v="1"/>
    <x v="2"/>
    <n v="1964"/>
    <x v="4"/>
    <x v="1"/>
    <s v="Manufacturing Process Engineer"/>
    <x v="1"/>
    <n v="61"/>
    <x v="0"/>
    <x v="1"/>
    <x v="1"/>
    <x v="1"/>
  </r>
  <r>
    <s v="E220363"/>
    <x v="2"/>
    <x v="0"/>
    <n v="452"/>
    <x v="2"/>
    <x v="5"/>
    <x v="0"/>
    <d v="2019-04-12T00:00:00"/>
    <x v="0"/>
    <x v="0"/>
    <x v="0"/>
    <x v="0"/>
    <n v="93521"/>
    <x v="0"/>
    <x v="2"/>
    <x v="0"/>
    <x v="5"/>
    <x v="0"/>
    <x v="0"/>
    <s v="Karsten Zhang"/>
    <x v="1"/>
    <x v="0"/>
    <x v="2"/>
    <n v="1962"/>
    <x v="4"/>
    <x v="5"/>
    <s v="Manufacturing Technician"/>
    <x v="2"/>
    <n v="63"/>
    <x v="0"/>
    <x v="2"/>
    <x v="1"/>
    <x v="1"/>
  </r>
  <r>
    <s v="E220387"/>
    <x v="0"/>
    <x v="0"/>
    <n v="454"/>
    <x v="1"/>
    <x v="0"/>
    <x v="0"/>
    <d v="2019-04-12T00:00:00"/>
    <x v="0"/>
    <x v="0"/>
    <x v="0"/>
    <x v="0"/>
    <n v="79838"/>
    <x v="0"/>
    <x v="0"/>
    <x v="0"/>
    <x v="0"/>
    <x v="0"/>
    <x v="0"/>
    <s v="Karsten Zakeri"/>
    <x v="1"/>
    <x v="0"/>
    <x v="0"/>
    <n v="1962"/>
    <x v="4"/>
    <x v="0"/>
    <s v="Manufacturing Process Engineer"/>
    <x v="1"/>
    <n v="63"/>
    <x v="0"/>
    <x v="2"/>
    <x v="1"/>
    <x v="1"/>
  </r>
  <r>
    <s v="E220834"/>
    <x v="1"/>
    <x v="0"/>
    <n v="431"/>
    <x v="3"/>
    <x v="2"/>
    <x v="0"/>
    <d v="2019-04-12T00:00:00"/>
    <x v="0"/>
    <x v="0"/>
    <x v="0"/>
    <x v="0"/>
    <n v="48953"/>
    <x v="0"/>
    <x v="1"/>
    <x v="0"/>
    <x v="1"/>
    <x v="0"/>
    <x v="1"/>
    <s v="Karsten Yoo"/>
    <x v="0"/>
    <x v="0"/>
    <x v="0"/>
    <n v="1971"/>
    <x v="4"/>
    <x v="2"/>
    <s v="Quality Control Inspector Intern"/>
    <x v="3"/>
    <n v="54"/>
    <x v="0"/>
    <x v="1"/>
    <x v="1"/>
    <x v="1"/>
  </r>
  <r>
    <s v="E221065"/>
    <x v="1"/>
    <x v="0"/>
    <n v="411"/>
    <x v="3"/>
    <x v="2"/>
    <x v="0"/>
    <d v="2019-04-12T00:00:00"/>
    <x v="0"/>
    <x v="0"/>
    <x v="0"/>
    <x v="0"/>
    <n v="82954"/>
    <x v="0"/>
    <x v="1"/>
    <x v="0"/>
    <x v="2"/>
    <x v="0"/>
    <x v="1"/>
    <s v="Karsten Yau"/>
    <x v="1"/>
    <x v="0"/>
    <x v="2"/>
    <n v="1964"/>
    <x v="4"/>
    <x v="2"/>
    <s v="Material Handler"/>
    <x v="3"/>
    <n v="61"/>
    <x v="0"/>
    <x v="2"/>
    <x v="1"/>
    <x v="1"/>
  </r>
  <r>
    <s v="M221184"/>
    <x v="8"/>
    <x v="0"/>
    <n v="241"/>
    <x v="2"/>
    <x v="14"/>
    <x v="0"/>
    <d v="2019-03-12T00:00:00"/>
    <x v="0"/>
    <x v="0"/>
    <x v="0"/>
    <x v="0"/>
    <n v="67548"/>
    <x v="0"/>
    <x v="8"/>
    <x v="0"/>
    <x v="3"/>
    <x v="0"/>
    <x v="2"/>
    <s v="Karsten Yang"/>
    <x v="0"/>
    <x v="0"/>
    <x v="2"/>
    <n v="1988"/>
    <x v="4"/>
    <x v="14"/>
    <s v="Compensation Manager"/>
    <x v="4"/>
    <n v="37"/>
    <x v="1"/>
    <x v="2"/>
    <x v="1"/>
    <x v="1"/>
  </r>
  <r>
    <s v="E221389"/>
    <x v="0"/>
    <x v="0"/>
    <n v="443"/>
    <x v="2"/>
    <x v="0"/>
    <x v="0"/>
    <d v="2019-08-12T00:00:00"/>
    <x v="0"/>
    <x v="0"/>
    <x v="0"/>
    <x v="0"/>
    <n v="73482"/>
    <x v="0"/>
    <x v="0"/>
    <x v="0"/>
    <x v="0"/>
    <x v="0"/>
    <x v="0"/>
    <s v="Karsten Xu"/>
    <x v="1"/>
    <x v="0"/>
    <x v="0"/>
    <n v="1999"/>
    <x v="4"/>
    <x v="0"/>
    <s v="Sales operations specialist"/>
    <x v="2"/>
    <n v="26"/>
    <x v="2"/>
    <x v="2"/>
    <x v="1"/>
    <x v="1"/>
  </r>
  <r>
    <s v="E221596"/>
    <x v="0"/>
    <x v="0"/>
    <n v="443"/>
    <x v="2"/>
    <x v="0"/>
    <x v="0"/>
    <d v="2019-08-12T00:00:00"/>
    <x v="0"/>
    <x v="0"/>
    <x v="0"/>
    <x v="0"/>
    <n v="75186"/>
    <x v="0"/>
    <x v="0"/>
    <x v="0"/>
    <x v="0"/>
    <x v="0"/>
    <x v="0"/>
    <s v="Karthik Wu"/>
    <x v="0"/>
    <x v="1"/>
    <x v="5"/>
    <n v="1974"/>
    <x v="4"/>
    <x v="0"/>
    <s v="Sales operations specialist"/>
    <x v="2"/>
    <n v="51"/>
    <x v="0"/>
    <x v="2"/>
    <x v="1"/>
    <x v="1"/>
  </r>
  <r>
    <s v="E222257"/>
    <x v="0"/>
    <x v="0"/>
    <n v="443"/>
    <x v="2"/>
    <x v="0"/>
    <x v="0"/>
    <d v="2019-08-12T00:00:00"/>
    <x v="0"/>
    <x v="0"/>
    <x v="0"/>
    <x v="0"/>
    <n v="97920"/>
    <x v="0"/>
    <x v="0"/>
    <x v="0"/>
    <x v="10"/>
    <x v="0"/>
    <x v="1"/>
    <s v="Karthik Wong"/>
    <x v="0"/>
    <x v="1"/>
    <x v="2"/>
    <n v="1980"/>
    <x v="4"/>
    <x v="0"/>
    <s v="Sales operations specialist"/>
    <x v="2"/>
    <n v="45"/>
    <x v="1"/>
    <x v="2"/>
    <x v="1"/>
    <x v="1"/>
  </r>
  <r>
    <s v="E222333"/>
    <x v="0"/>
    <x v="0"/>
    <n v="452"/>
    <x v="2"/>
    <x v="0"/>
    <x v="0"/>
    <d v="2019-08-12T00:00:00"/>
    <x v="0"/>
    <x v="0"/>
    <x v="0"/>
    <x v="0"/>
    <n v="30481"/>
    <x v="0"/>
    <x v="0"/>
    <x v="0"/>
    <x v="4"/>
    <x v="0"/>
    <x v="1"/>
    <s v="Karthik Wilson"/>
    <x v="0"/>
    <x v="0"/>
    <x v="2"/>
    <n v="1999"/>
    <x v="4"/>
    <x v="0"/>
    <s v="Manufacturing Technician"/>
    <x v="2"/>
    <n v="26"/>
    <x v="2"/>
    <x v="1"/>
    <x v="1"/>
    <x v="1"/>
  </r>
  <r>
    <s v="E223157"/>
    <x v="5"/>
    <x v="0"/>
    <n v="453"/>
    <x v="0"/>
    <x v="8"/>
    <x v="0"/>
    <d v="2019-08-12T00:00:00"/>
    <x v="0"/>
    <x v="0"/>
    <x v="0"/>
    <x v="0"/>
    <n v="214801"/>
    <x v="0"/>
    <x v="5"/>
    <x v="0"/>
    <x v="1"/>
    <x v="0"/>
    <x v="2"/>
    <s v="Karthik Wcislo"/>
    <x v="0"/>
    <x v="1"/>
    <x v="1"/>
    <n v="1992"/>
    <x v="4"/>
    <x v="8"/>
    <s v="Manufacturing Engineer"/>
    <x v="0"/>
    <n v="33"/>
    <x v="1"/>
    <x v="3"/>
    <x v="1"/>
    <x v="1"/>
  </r>
  <r>
    <s v="E223179"/>
    <x v="3"/>
    <x v="0"/>
    <n v="453"/>
    <x v="0"/>
    <x v="4"/>
    <x v="0"/>
    <d v="2019-08-12T00:00:00"/>
    <x v="0"/>
    <x v="0"/>
    <x v="0"/>
    <x v="0"/>
    <n v="47183"/>
    <x v="0"/>
    <x v="3"/>
    <x v="0"/>
    <x v="1"/>
    <x v="0"/>
    <x v="1"/>
    <s v="Karthik Wang"/>
    <x v="1"/>
    <x v="0"/>
    <x v="0"/>
    <n v="1999"/>
    <x v="4"/>
    <x v="4"/>
    <s v="Manufacturing Engineer"/>
    <x v="0"/>
    <n v="26"/>
    <x v="2"/>
    <x v="1"/>
    <x v="1"/>
    <x v="1"/>
  </r>
  <r>
    <s v="E223326"/>
    <x v="1"/>
    <x v="0"/>
    <n v="312"/>
    <x v="4"/>
    <x v="2"/>
    <x v="0"/>
    <d v="2019-08-12T00:00:00"/>
    <x v="0"/>
    <x v="0"/>
    <x v="0"/>
    <x v="0"/>
    <n v="67825"/>
    <x v="0"/>
    <x v="1"/>
    <x v="0"/>
    <x v="2"/>
    <x v="0"/>
    <x v="0"/>
    <s v="Kate von Haaren"/>
    <x v="1"/>
    <x v="0"/>
    <x v="4"/>
    <n v="1964"/>
    <x v="4"/>
    <x v="2"/>
    <s v="Corporate lawyer"/>
    <x v="4"/>
    <n v="61"/>
    <x v="0"/>
    <x v="2"/>
    <x v="1"/>
    <x v="1"/>
  </r>
  <r>
    <s v="E300101"/>
    <x v="0"/>
    <x v="0"/>
    <n v="221"/>
    <x v="3"/>
    <x v="0"/>
    <x v="0"/>
    <d v="2019-02-10T00:00:00"/>
    <x v="0"/>
    <x v="0"/>
    <x v="0"/>
    <x v="0"/>
    <n v="124228"/>
    <x v="0"/>
    <x v="0"/>
    <x v="0"/>
    <x v="2"/>
    <x v="0"/>
    <x v="1"/>
    <s v="Tina Shaw"/>
    <x v="1"/>
    <x v="1"/>
    <x v="1"/>
    <n v="1970"/>
    <x v="6"/>
    <x v="0"/>
    <s v="Acquisition manager"/>
    <x v="3"/>
    <n v="55"/>
    <x v="0"/>
    <x v="0"/>
    <x v="1"/>
    <x v="1"/>
  </r>
  <r>
    <s v="E300102"/>
    <x v="3"/>
    <x v="0"/>
    <n v="452"/>
    <x v="2"/>
    <x v="4"/>
    <x v="0"/>
    <d v="2021-01-10T00:00:00"/>
    <x v="0"/>
    <x v="0"/>
    <x v="0"/>
    <x v="0"/>
    <n v="86945"/>
    <x v="0"/>
    <x v="3"/>
    <x v="0"/>
    <x v="2"/>
    <x v="0"/>
    <x v="1"/>
    <s v="Tina Sequeira"/>
    <x v="1"/>
    <x v="0"/>
    <x v="2"/>
    <n v="2002"/>
    <x v="6"/>
    <x v="4"/>
    <s v="Manufacturing Technician"/>
    <x v="2"/>
    <n v="23"/>
    <x v="3"/>
    <x v="2"/>
    <x v="5"/>
    <x v="0"/>
  </r>
  <r>
    <s v="E300103"/>
    <x v="3"/>
    <x v="0"/>
    <n v="442"/>
    <x v="4"/>
    <x v="4"/>
    <x v="0"/>
    <d v="2021-02-10T00:00:00"/>
    <x v="0"/>
    <x v="0"/>
    <x v="0"/>
    <x v="0"/>
    <n v="133427"/>
    <x v="0"/>
    <x v="3"/>
    <x v="0"/>
    <x v="2"/>
    <x v="0"/>
    <x v="0"/>
    <s v="Ting Schurman"/>
    <x v="1"/>
    <x v="0"/>
    <x v="2"/>
    <n v="1989"/>
    <x v="6"/>
    <x v="4"/>
    <s v="Sales Support Specialist"/>
    <x v="4"/>
    <n v="36"/>
    <x v="1"/>
    <x v="0"/>
    <x v="5"/>
    <x v="0"/>
  </r>
  <r>
    <s v="E300104"/>
    <x v="3"/>
    <x v="0"/>
    <n v="444"/>
    <x v="0"/>
    <x v="4"/>
    <x v="0"/>
    <d v="2021-03-10T00:00:00"/>
    <x v="0"/>
    <x v="0"/>
    <x v="0"/>
    <x v="0"/>
    <n v="76023"/>
    <x v="0"/>
    <x v="3"/>
    <x v="0"/>
    <x v="2"/>
    <x v="0"/>
    <x v="2"/>
    <s v="Ting RUF"/>
    <x v="1"/>
    <x v="0"/>
    <x v="2"/>
    <n v="1993"/>
    <x v="6"/>
    <x v="4"/>
    <s v="Account Executive"/>
    <x v="0"/>
    <n v="32"/>
    <x v="2"/>
    <x v="2"/>
    <x v="5"/>
    <x v="0"/>
  </r>
  <r>
    <s v="E300105"/>
    <x v="0"/>
    <x v="0"/>
    <n v="452"/>
    <x v="2"/>
    <x v="0"/>
    <x v="0"/>
    <d v="2021-03-10T00:00:00"/>
    <x v="0"/>
    <x v="0"/>
    <x v="0"/>
    <x v="0"/>
    <n v="107583"/>
    <x v="0"/>
    <x v="0"/>
    <x v="0"/>
    <x v="2"/>
    <x v="0"/>
    <x v="1"/>
    <s v="Ting Riboud"/>
    <x v="1"/>
    <x v="1"/>
    <x v="1"/>
    <n v="1999"/>
    <x v="6"/>
    <x v="0"/>
    <s v="Manufacturing Technician"/>
    <x v="2"/>
    <n v="26"/>
    <x v="2"/>
    <x v="0"/>
    <x v="5"/>
    <x v="0"/>
  </r>
  <r>
    <s v="E300106"/>
    <x v="0"/>
    <x v="0"/>
    <n v="454"/>
    <x v="1"/>
    <x v="0"/>
    <x v="0"/>
    <d v="2021-03-10T00:00:00"/>
    <x v="0"/>
    <x v="0"/>
    <x v="0"/>
    <x v="0"/>
    <n v="132946"/>
    <x v="0"/>
    <x v="0"/>
    <x v="0"/>
    <x v="4"/>
    <x v="0"/>
    <x v="2"/>
    <s v="Tobias Rastogi"/>
    <x v="1"/>
    <x v="0"/>
    <x v="2"/>
    <n v="1973"/>
    <x v="6"/>
    <x v="0"/>
    <s v="Manufacturing Process Engineer"/>
    <x v="1"/>
    <n v="52"/>
    <x v="0"/>
    <x v="0"/>
    <x v="5"/>
    <x v="0"/>
  </r>
  <r>
    <s v="E300107"/>
    <x v="0"/>
    <x v="0"/>
    <n v="213"/>
    <x v="2"/>
    <x v="0"/>
    <x v="0"/>
    <d v="2021-03-10T00:00:00"/>
    <x v="0"/>
    <x v="0"/>
    <x v="0"/>
    <x v="0"/>
    <n v="95633"/>
    <x v="0"/>
    <x v="0"/>
    <x v="0"/>
    <x v="1"/>
    <x v="0"/>
    <x v="2"/>
    <s v="Tobias Potiagalov"/>
    <x v="1"/>
    <x v="0"/>
    <x v="1"/>
    <n v="1970"/>
    <x v="6"/>
    <x v="0"/>
    <s v="Auditor"/>
    <x v="2"/>
    <n v="55"/>
    <x v="0"/>
    <x v="2"/>
    <x v="5"/>
    <x v="0"/>
  </r>
  <r>
    <s v="E300108"/>
    <x v="0"/>
    <x v="0"/>
    <n v="431"/>
    <x v="3"/>
    <x v="0"/>
    <x v="0"/>
    <d v="2021-04-10T00:00:00"/>
    <x v="0"/>
    <x v="0"/>
    <x v="0"/>
    <x v="0"/>
    <n v="106017"/>
    <x v="0"/>
    <x v="0"/>
    <x v="0"/>
    <x v="1"/>
    <x v="0"/>
    <x v="2"/>
    <s v="Tobias Peters"/>
    <x v="1"/>
    <x v="1"/>
    <x v="1"/>
    <n v="1974"/>
    <x v="6"/>
    <x v="0"/>
    <s v="Quality Control Inspector Intern"/>
    <x v="3"/>
    <n v="51"/>
    <x v="0"/>
    <x v="0"/>
    <x v="5"/>
    <x v="0"/>
  </r>
  <r>
    <s v="E300109"/>
    <x v="3"/>
    <x v="0"/>
    <n v="455"/>
    <x v="5"/>
    <x v="4"/>
    <x v="0"/>
    <d v="2021-04-10T00:00:00"/>
    <x v="0"/>
    <x v="0"/>
    <x v="0"/>
    <x v="0"/>
    <n v="101621"/>
    <x v="0"/>
    <x v="3"/>
    <x v="0"/>
    <x v="2"/>
    <x v="0"/>
    <x v="1"/>
    <s v="Todd Paul"/>
    <x v="1"/>
    <x v="0"/>
    <x v="2"/>
    <n v="1997"/>
    <x v="6"/>
    <x v="4"/>
    <s v="Manufacturing Production Manager"/>
    <x v="5"/>
    <n v="28"/>
    <x v="2"/>
    <x v="0"/>
    <x v="5"/>
    <x v="0"/>
  </r>
  <r>
    <s v="E300110"/>
    <x v="3"/>
    <x v="0"/>
    <n v="362"/>
    <x v="4"/>
    <x v="4"/>
    <x v="0"/>
    <d v="2021-04-10T00:00:00"/>
    <x v="0"/>
    <x v="0"/>
    <x v="0"/>
    <x v="0"/>
    <n v="106401"/>
    <x v="0"/>
    <x v="3"/>
    <x v="0"/>
    <x v="8"/>
    <x v="0"/>
    <x v="1"/>
    <s v="Todd Okun"/>
    <x v="1"/>
    <x v="0"/>
    <x v="2"/>
    <n v="2002"/>
    <x v="6"/>
    <x v="4"/>
    <s v="Senior Product Design Engineer"/>
    <x v="4"/>
    <n v="23"/>
    <x v="3"/>
    <x v="0"/>
    <x v="5"/>
    <x v="0"/>
  </r>
  <r>
    <s v="E300111"/>
    <x v="0"/>
    <x v="0"/>
    <n v="455"/>
    <x v="5"/>
    <x v="0"/>
    <x v="0"/>
    <d v="2021-04-10T00:00:00"/>
    <x v="0"/>
    <x v="0"/>
    <x v="0"/>
    <x v="0"/>
    <n v="98658"/>
    <x v="0"/>
    <x v="0"/>
    <x v="0"/>
    <x v="8"/>
    <x v="0"/>
    <x v="1"/>
    <s v="Todd Nguyen"/>
    <x v="1"/>
    <x v="0"/>
    <x v="2"/>
    <n v="1986"/>
    <x v="6"/>
    <x v="0"/>
    <s v="Manufacturing Production Manager"/>
    <x v="5"/>
    <n v="39"/>
    <x v="1"/>
    <x v="2"/>
    <x v="5"/>
    <x v="0"/>
  </r>
  <r>
    <s v="E300112"/>
    <x v="0"/>
    <x v="0"/>
    <n v="462"/>
    <x v="4"/>
    <x v="0"/>
    <x v="0"/>
    <d v="2021-03-26T00:00:00"/>
    <x v="0"/>
    <x v="0"/>
    <x v="0"/>
    <x v="0"/>
    <n v="24859"/>
    <x v="0"/>
    <x v="0"/>
    <x v="0"/>
    <x v="2"/>
    <x v="0"/>
    <x v="1"/>
    <s v="Tommy Narula"/>
    <x v="0"/>
    <x v="0"/>
    <x v="1"/>
    <n v="1978"/>
    <x v="6"/>
    <x v="0"/>
    <s v="Senior inside Sales Specialist"/>
    <x v="4"/>
    <n v="47"/>
    <x v="0"/>
    <x v="1"/>
    <x v="5"/>
    <x v="0"/>
  </r>
  <r>
    <s v="E300113"/>
    <x v="0"/>
    <x v="0"/>
    <n v="453"/>
    <x v="0"/>
    <x v="0"/>
    <x v="0"/>
    <d v="2021-04-19T00:00:00"/>
    <x v="0"/>
    <x v="0"/>
    <x v="0"/>
    <x v="0"/>
    <n v="58759"/>
    <x v="0"/>
    <x v="0"/>
    <x v="0"/>
    <x v="8"/>
    <x v="0"/>
    <x v="1"/>
    <s v="Tommy Moosavi"/>
    <x v="0"/>
    <x v="0"/>
    <x v="2"/>
    <n v="1978"/>
    <x v="6"/>
    <x v="0"/>
    <s v="Manufacturing Engineer"/>
    <x v="0"/>
    <n v="47"/>
    <x v="0"/>
    <x v="2"/>
    <x v="5"/>
    <x v="0"/>
  </r>
  <r>
    <s v="E300114"/>
    <x v="3"/>
    <x v="0"/>
    <n v="453"/>
    <x v="0"/>
    <x v="4"/>
    <x v="0"/>
    <d v="2021-04-19T00:00:00"/>
    <x v="0"/>
    <x v="0"/>
    <x v="0"/>
    <x v="0"/>
    <n v="91985"/>
    <x v="0"/>
    <x v="3"/>
    <x v="0"/>
    <x v="2"/>
    <x v="0"/>
    <x v="0"/>
    <s v="Tommy Meyer"/>
    <x v="0"/>
    <x v="0"/>
    <x v="2"/>
    <n v="1978"/>
    <x v="6"/>
    <x v="4"/>
    <s v="Manufacturing Engineer"/>
    <x v="0"/>
    <n v="47"/>
    <x v="0"/>
    <x v="2"/>
    <x v="5"/>
    <x v="0"/>
  </r>
  <r>
    <s v="E300115"/>
    <x v="3"/>
    <x v="0"/>
    <n v="443"/>
    <x v="2"/>
    <x v="4"/>
    <x v="0"/>
    <d v="2021-02-20T00:00:00"/>
    <x v="0"/>
    <x v="0"/>
    <x v="0"/>
    <x v="0"/>
    <n v="44728"/>
    <x v="0"/>
    <x v="3"/>
    <x v="0"/>
    <x v="2"/>
    <x v="0"/>
    <x v="1"/>
    <s v="Tong McCamman"/>
    <x v="0"/>
    <x v="0"/>
    <x v="0"/>
    <n v="1978"/>
    <x v="6"/>
    <x v="4"/>
    <s v="Sales operations specialist"/>
    <x v="2"/>
    <n v="47"/>
    <x v="0"/>
    <x v="1"/>
    <x v="5"/>
    <x v="0"/>
  </r>
  <r>
    <s v="E300116"/>
    <x v="3"/>
    <x v="0"/>
    <n v="454"/>
    <x v="1"/>
    <x v="4"/>
    <x v="0"/>
    <d v="2021-02-19T00:00:00"/>
    <x v="0"/>
    <x v="0"/>
    <x v="0"/>
    <x v="0"/>
    <n v="33667"/>
    <x v="0"/>
    <x v="3"/>
    <x v="0"/>
    <x v="7"/>
    <x v="0"/>
    <x v="0"/>
    <s v="Tong Mak"/>
    <x v="0"/>
    <x v="0"/>
    <x v="2"/>
    <n v="1978"/>
    <x v="6"/>
    <x v="4"/>
    <s v="Manufacturing Process Engineer"/>
    <x v="1"/>
    <n v="47"/>
    <x v="0"/>
    <x v="1"/>
    <x v="5"/>
    <x v="0"/>
  </r>
  <r>
    <s v="E300117"/>
    <x v="1"/>
    <x v="0"/>
    <n v="361"/>
    <x v="3"/>
    <x v="2"/>
    <x v="0"/>
    <d v="2021-01-16T00:00:00"/>
    <x v="0"/>
    <x v="0"/>
    <x v="0"/>
    <x v="0"/>
    <n v="57586"/>
    <x v="0"/>
    <x v="1"/>
    <x v="0"/>
    <x v="2"/>
    <x v="0"/>
    <x v="2"/>
    <s v="Tong Lu"/>
    <x v="0"/>
    <x v="0"/>
    <x v="2"/>
    <n v="1968"/>
    <x v="6"/>
    <x v="2"/>
    <s v="Product Design Engineer"/>
    <x v="3"/>
    <n v="57"/>
    <x v="0"/>
    <x v="2"/>
    <x v="5"/>
    <x v="0"/>
  </r>
  <r>
    <s v="E300118"/>
    <x v="1"/>
    <x v="0"/>
    <n v="442"/>
    <x v="4"/>
    <x v="2"/>
    <x v="0"/>
    <d v="2018-05-03T00:00:00"/>
    <x v="0"/>
    <x v="0"/>
    <x v="0"/>
    <x v="0"/>
    <n v="86858"/>
    <x v="0"/>
    <x v="1"/>
    <x v="0"/>
    <x v="2"/>
    <x v="0"/>
    <x v="1"/>
    <s v="Tony Liu"/>
    <x v="0"/>
    <x v="0"/>
    <x v="1"/>
    <n v="1964"/>
    <x v="6"/>
    <x v="2"/>
    <s v="Sales Support Specialist"/>
    <x v="4"/>
    <n v="61"/>
    <x v="0"/>
    <x v="2"/>
    <x v="2"/>
    <x v="1"/>
  </r>
  <r>
    <s v="E300119"/>
    <x v="0"/>
    <x v="0"/>
    <n v="443"/>
    <x v="2"/>
    <x v="0"/>
    <x v="0"/>
    <d v="2021-03-10T00:00:00"/>
    <x v="0"/>
    <x v="0"/>
    <x v="0"/>
    <x v="0"/>
    <n v="83709"/>
    <x v="0"/>
    <x v="0"/>
    <x v="0"/>
    <x v="2"/>
    <x v="0"/>
    <x v="2"/>
    <s v="Tony Li"/>
    <x v="0"/>
    <x v="0"/>
    <x v="2"/>
    <n v="1979"/>
    <x v="6"/>
    <x v="0"/>
    <s v="Sales operations specialist"/>
    <x v="2"/>
    <n v="46"/>
    <x v="0"/>
    <x v="2"/>
    <x v="5"/>
    <x v="0"/>
  </r>
  <r>
    <s v="E300120"/>
    <x v="0"/>
    <x v="0"/>
    <n v="252"/>
    <x v="4"/>
    <x v="0"/>
    <x v="0"/>
    <d v="2021-03-26T00:00:00"/>
    <x v="0"/>
    <x v="0"/>
    <x v="0"/>
    <x v="0"/>
    <n v="193345"/>
    <x v="0"/>
    <x v="0"/>
    <x v="0"/>
    <x v="0"/>
    <x v="0"/>
    <x v="0"/>
    <s v="Tony Leuschner"/>
    <x v="0"/>
    <x v="0"/>
    <x v="0"/>
    <n v="1962"/>
    <x v="6"/>
    <x v="0"/>
    <s v="Senior Buyer"/>
    <x v="4"/>
    <n v="63"/>
    <x v="0"/>
    <x v="0"/>
    <x v="5"/>
    <x v="0"/>
  </r>
  <r>
    <s v="E300122"/>
    <x v="0"/>
    <x v="0"/>
    <n v="421"/>
    <x v="3"/>
    <x v="0"/>
    <x v="0"/>
    <d v="2021-03-18T00:00:00"/>
    <x v="0"/>
    <x v="0"/>
    <x v="0"/>
    <x v="0"/>
    <n v="93655"/>
    <x v="0"/>
    <x v="0"/>
    <x v="0"/>
    <x v="1"/>
    <x v="0"/>
    <x v="2"/>
    <s v="Tony Kwok"/>
    <x v="0"/>
    <x v="0"/>
    <x v="2"/>
    <n v="1971"/>
    <x v="6"/>
    <x v="0"/>
    <s v="Learning specialist"/>
    <x v="3"/>
    <n v="54"/>
    <x v="0"/>
    <x v="2"/>
    <x v="5"/>
    <x v="0"/>
  </r>
  <r>
    <s v="E300123"/>
    <x v="0"/>
    <x v="0"/>
    <n v="452"/>
    <x v="2"/>
    <x v="0"/>
    <x v="0"/>
    <d v="2021-04-28T00:00:00"/>
    <x v="0"/>
    <x v="0"/>
    <x v="0"/>
    <x v="0"/>
    <n v="275716"/>
    <x v="0"/>
    <x v="0"/>
    <x v="0"/>
    <x v="2"/>
    <x v="0"/>
    <x v="1"/>
    <s v="Tony Krotova"/>
    <x v="0"/>
    <x v="0"/>
    <x v="2"/>
    <n v="1964"/>
    <x v="6"/>
    <x v="0"/>
    <s v="Manufacturing Technician"/>
    <x v="2"/>
    <n v="61"/>
    <x v="0"/>
    <x v="3"/>
    <x v="5"/>
    <x v="0"/>
  </r>
  <r>
    <s v="E300124"/>
    <x v="0"/>
    <x v="0"/>
    <n v="450"/>
    <x v="3"/>
    <x v="0"/>
    <x v="0"/>
    <d v="2018-05-04T00:00:00"/>
    <x v="0"/>
    <x v="0"/>
    <x v="0"/>
    <x v="0"/>
    <n v="96628"/>
    <x v="0"/>
    <x v="0"/>
    <x v="0"/>
    <x v="2"/>
    <x v="0"/>
    <x v="2"/>
    <s v="Torsten Kong"/>
    <x v="0"/>
    <x v="0"/>
    <x v="3"/>
    <n v="1988"/>
    <x v="6"/>
    <x v="0"/>
    <s v="Assembler"/>
    <x v="3"/>
    <n v="37"/>
    <x v="1"/>
    <x v="2"/>
    <x v="2"/>
    <x v="1"/>
  </r>
  <r>
    <s v="E300125"/>
    <x v="0"/>
    <x v="0"/>
    <n v="431"/>
    <x v="3"/>
    <x v="0"/>
    <x v="0"/>
    <d v="2021-04-03T00:00:00"/>
    <x v="0"/>
    <x v="0"/>
    <x v="0"/>
    <x v="0"/>
    <n v="358057"/>
    <x v="0"/>
    <x v="0"/>
    <x v="0"/>
    <x v="0"/>
    <x v="0"/>
    <x v="0"/>
    <s v="Torsten Kessler"/>
    <x v="0"/>
    <x v="0"/>
    <x v="0"/>
    <n v="1999"/>
    <x v="6"/>
    <x v="0"/>
    <s v="Quality Control Inspector Intern"/>
    <x v="3"/>
    <n v="26"/>
    <x v="2"/>
    <x v="4"/>
    <x v="5"/>
    <x v="0"/>
  </r>
  <r>
    <s v="E300126"/>
    <x v="3"/>
    <x v="0"/>
    <n v="445"/>
    <x v="1"/>
    <x v="4"/>
    <x v="0"/>
    <d v="2021-01-16T00:00:00"/>
    <x v="0"/>
    <x v="0"/>
    <x v="0"/>
    <x v="0"/>
    <n v="251369"/>
    <x v="0"/>
    <x v="3"/>
    <x v="0"/>
    <x v="9"/>
    <x v="0"/>
    <x v="1"/>
    <s v="Torsten Kashyap"/>
    <x v="0"/>
    <x v="0"/>
    <x v="2"/>
    <n v="1974"/>
    <x v="6"/>
    <x v="4"/>
    <s v="Senior Account Executive"/>
    <x v="1"/>
    <n v="51"/>
    <x v="0"/>
    <x v="3"/>
    <x v="5"/>
    <x v="0"/>
  </r>
  <r>
    <s v="E300127"/>
    <x v="0"/>
    <x v="0"/>
    <n v="454"/>
    <x v="1"/>
    <x v="0"/>
    <x v="0"/>
    <d v="2021-04-10T00:00:00"/>
    <x v="0"/>
    <x v="0"/>
    <x v="0"/>
    <x v="0"/>
    <n v="44668"/>
    <x v="0"/>
    <x v="0"/>
    <x v="0"/>
    <x v="2"/>
    <x v="0"/>
    <x v="1"/>
    <s v="Tracy Kam"/>
    <x v="0"/>
    <x v="1"/>
    <x v="2"/>
    <n v="1980"/>
    <x v="6"/>
    <x v="0"/>
    <s v="Manufacturing Process Engineer"/>
    <x v="1"/>
    <n v="45"/>
    <x v="1"/>
    <x v="1"/>
    <x v="5"/>
    <x v="0"/>
  </r>
  <r>
    <s v="E300128"/>
    <x v="0"/>
    <x v="0"/>
    <n v="443"/>
    <x v="2"/>
    <x v="0"/>
    <x v="0"/>
    <d v="2021-03-24T00:00:00"/>
    <x v="0"/>
    <x v="0"/>
    <x v="0"/>
    <x v="0"/>
    <n v="229150"/>
    <x v="0"/>
    <x v="0"/>
    <x v="0"/>
    <x v="1"/>
    <x v="0"/>
    <x v="1"/>
    <s v="Tracy Jiang"/>
    <x v="0"/>
    <x v="0"/>
    <x v="2"/>
    <n v="1999"/>
    <x v="6"/>
    <x v="0"/>
    <s v="Sales operations specialist"/>
    <x v="2"/>
    <n v="26"/>
    <x v="2"/>
    <x v="3"/>
    <x v="5"/>
    <x v="0"/>
  </r>
  <r>
    <s v="E300129"/>
    <x v="1"/>
    <x v="0"/>
    <n v="462"/>
    <x v="4"/>
    <x v="2"/>
    <x v="0"/>
    <d v="2021-03-24T00:00:00"/>
    <x v="0"/>
    <x v="0"/>
    <x v="0"/>
    <x v="0"/>
    <n v="47377"/>
    <x v="0"/>
    <x v="1"/>
    <x v="0"/>
    <x v="0"/>
    <x v="0"/>
    <x v="0"/>
    <s v="Tracy Jahr"/>
    <x v="0"/>
    <x v="1"/>
    <x v="0"/>
    <n v="1992"/>
    <x v="6"/>
    <x v="2"/>
    <s v="Senior inside Sales Specialist"/>
    <x v="4"/>
    <n v="33"/>
    <x v="1"/>
    <x v="1"/>
    <x v="5"/>
    <x v="0"/>
  </r>
  <r>
    <s v="E300130"/>
    <x v="0"/>
    <x v="0"/>
    <n v="455"/>
    <x v="5"/>
    <x v="0"/>
    <x v="0"/>
    <d v="2021-03-22T00:00:00"/>
    <x v="0"/>
    <x v="0"/>
    <x v="0"/>
    <x v="0"/>
    <n v="393880"/>
    <x v="0"/>
    <x v="0"/>
    <x v="0"/>
    <x v="2"/>
    <x v="0"/>
    <x v="0"/>
    <s v="Tulika Imano"/>
    <x v="0"/>
    <x v="0"/>
    <x v="2"/>
    <n v="1999"/>
    <x v="6"/>
    <x v="0"/>
    <s v="Manufacturing Production Manager"/>
    <x v="5"/>
    <n v="26"/>
    <x v="2"/>
    <x v="4"/>
    <x v="5"/>
    <x v="0"/>
  </r>
  <r>
    <s v="E300131"/>
    <x v="1"/>
    <x v="0"/>
    <n v="452"/>
    <x v="2"/>
    <x v="2"/>
    <x v="0"/>
    <d v="2021-02-18T00:00:00"/>
    <x v="0"/>
    <x v="0"/>
    <x v="0"/>
    <x v="0"/>
    <n v="53308"/>
    <x v="0"/>
    <x v="1"/>
    <x v="0"/>
    <x v="1"/>
    <x v="0"/>
    <x v="1"/>
    <s v="Tulika Hu"/>
    <x v="0"/>
    <x v="0"/>
    <x v="4"/>
    <n v="1964"/>
    <x v="6"/>
    <x v="2"/>
    <s v="Manufacturing Technician"/>
    <x v="2"/>
    <n v="61"/>
    <x v="0"/>
    <x v="2"/>
    <x v="5"/>
    <x v="0"/>
  </r>
  <r>
    <s v="E300132"/>
    <x v="0"/>
    <x v="0"/>
    <n v="454"/>
    <x v="1"/>
    <x v="0"/>
    <x v="0"/>
    <d v="2018-05-04T00:00:00"/>
    <x v="0"/>
    <x v="0"/>
    <x v="0"/>
    <x v="0"/>
    <n v="186663"/>
    <x v="0"/>
    <x v="0"/>
    <x v="0"/>
    <x v="1"/>
    <x v="0"/>
    <x v="1"/>
    <s v="Tulika Higgins"/>
    <x v="0"/>
    <x v="0"/>
    <x v="0"/>
    <n v="1962"/>
    <x v="6"/>
    <x v="0"/>
    <s v="Manufacturing Process Engineer"/>
    <x v="1"/>
    <n v="63"/>
    <x v="0"/>
    <x v="0"/>
    <x v="2"/>
    <x v="1"/>
  </r>
  <r>
    <s v="E300133"/>
    <x v="3"/>
    <x v="0"/>
    <n v="434"/>
    <x v="0"/>
    <x v="4"/>
    <x v="0"/>
    <d v="2021-01-16T00:00:00"/>
    <x v="0"/>
    <x v="0"/>
    <x v="0"/>
    <x v="0"/>
    <n v="355888"/>
    <x v="0"/>
    <x v="3"/>
    <x v="0"/>
    <x v="6"/>
    <x v="0"/>
    <x v="1"/>
    <s v="Tunir Hegde"/>
    <x v="0"/>
    <x v="0"/>
    <x v="2"/>
    <n v="1997"/>
    <x v="6"/>
    <x v="4"/>
    <s v="Quality Control Manager"/>
    <x v="0"/>
    <n v="28"/>
    <x v="2"/>
    <x v="4"/>
    <x v="5"/>
    <x v="0"/>
  </r>
  <r>
    <s v="E300134"/>
    <x v="0"/>
    <x v="0"/>
    <n v="453"/>
    <x v="0"/>
    <x v="0"/>
    <x v="0"/>
    <d v="2021-03-27T00:00:00"/>
    <x v="0"/>
    <x v="0"/>
    <x v="0"/>
    <x v="0"/>
    <n v="254158"/>
    <x v="0"/>
    <x v="0"/>
    <x v="0"/>
    <x v="2"/>
    <x v="0"/>
    <x v="1"/>
    <s v="Tunir Hajizadeh"/>
    <x v="0"/>
    <x v="0"/>
    <x v="1"/>
    <n v="1999"/>
    <x v="6"/>
    <x v="0"/>
    <s v="Manufacturing Engineer"/>
    <x v="0"/>
    <n v="26"/>
    <x v="2"/>
    <x v="3"/>
    <x v="5"/>
    <x v="0"/>
  </r>
  <r>
    <s v="E300135"/>
    <x v="3"/>
    <x v="0"/>
    <n v="251"/>
    <x v="3"/>
    <x v="4"/>
    <x v="0"/>
    <d v="2021-03-26T00:00:00"/>
    <x v="0"/>
    <x v="0"/>
    <x v="0"/>
    <x v="0"/>
    <n v="351248"/>
    <x v="0"/>
    <x v="3"/>
    <x v="0"/>
    <x v="2"/>
    <x v="0"/>
    <x v="2"/>
    <s v="Tunir Gu"/>
    <x v="0"/>
    <x v="0"/>
    <x v="2"/>
    <n v="1998"/>
    <x v="6"/>
    <x v="4"/>
    <s v="Buyer"/>
    <x v="3"/>
    <n v="27"/>
    <x v="2"/>
    <x v="4"/>
    <x v="5"/>
    <x v="0"/>
  </r>
  <r>
    <s v="E038906"/>
    <x v="0"/>
    <x v="0"/>
    <n v="454"/>
    <x v="1"/>
    <x v="0"/>
    <x v="0"/>
    <d v="2020-03-02T00:00:00"/>
    <x v="0"/>
    <x v="0"/>
    <x v="0"/>
    <x v="0"/>
    <n v="234554"/>
    <x v="0"/>
    <x v="0"/>
    <x v="0"/>
    <x v="1"/>
    <x v="0"/>
    <x v="1"/>
    <s v="Barry Chou"/>
    <x v="1"/>
    <x v="0"/>
    <x v="5"/>
    <n v="1980"/>
    <x v="2"/>
    <x v="0"/>
    <s v="Manufacturing Process Engineer"/>
    <x v="1"/>
    <n v="45"/>
    <x v="1"/>
    <x v="3"/>
    <x v="0"/>
    <x v="0"/>
  </r>
  <r>
    <s v="E189955"/>
    <x v="0"/>
    <x v="0"/>
    <n v="454"/>
    <x v="1"/>
    <x v="0"/>
    <x v="0"/>
    <d v="2020-03-27T00:00:00"/>
    <x v="0"/>
    <x v="0"/>
    <x v="0"/>
    <x v="0"/>
    <n v="124499"/>
    <x v="0"/>
    <x v="0"/>
    <x v="0"/>
    <x v="6"/>
    <x v="0"/>
    <x v="1"/>
    <s v="Jiasen Ding"/>
    <x v="1"/>
    <x v="0"/>
    <x v="2"/>
    <n v="1962"/>
    <x v="6"/>
    <x v="0"/>
    <s v="Manufacturing Process Engineer"/>
    <x v="1"/>
    <n v="63"/>
    <x v="0"/>
    <x v="0"/>
    <x v="0"/>
    <x v="0"/>
  </r>
  <r>
    <s v="E190690"/>
    <x v="0"/>
    <x v="0"/>
    <n v="452"/>
    <x v="2"/>
    <x v="0"/>
    <x v="0"/>
    <d v="2020-02-25T00:00:00"/>
    <x v="0"/>
    <x v="0"/>
    <x v="0"/>
    <x v="0"/>
    <n v="403845"/>
    <x v="0"/>
    <x v="0"/>
    <x v="0"/>
    <x v="2"/>
    <x v="0"/>
    <x v="1"/>
    <s v="Jie Chu-Chong"/>
    <x v="1"/>
    <x v="0"/>
    <x v="1"/>
    <n v="1970"/>
    <x v="2"/>
    <x v="0"/>
    <s v="Manufacturing Technician"/>
    <x v="2"/>
    <n v="55"/>
    <x v="0"/>
    <x v="5"/>
    <x v="0"/>
    <x v="0"/>
  </r>
  <r>
    <s v="E200527"/>
    <x v="0"/>
    <x v="0"/>
    <n v="444"/>
    <x v="0"/>
    <x v="0"/>
    <x v="0"/>
    <d v="2020-01-27T00:00:00"/>
    <x v="0"/>
    <x v="0"/>
    <x v="0"/>
    <x v="0"/>
    <n v="106533"/>
    <x v="0"/>
    <x v="0"/>
    <x v="0"/>
    <x v="2"/>
    <x v="0"/>
    <x v="1"/>
    <s v="Joey Tam"/>
    <x v="1"/>
    <x v="0"/>
    <x v="2"/>
    <n v="1964"/>
    <x v="5"/>
    <x v="0"/>
    <s v="Account Executive"/>
    <x v="0"/>
    <n v="61"/>
    <x v="0"/>
    <x v="0"/>
    <x v="0"/>
    <x v="0"/>
  </r>
  <r>
    <s v="E068256"/>
    <x v="0"/>
    <x v="0"/>
    <n v="452"/>
    <x v="2"/>
    <x v="0"/>
    <x v="0"/>
    <d v="2020-12-14T00:00:00"/>
    <x v="0"/>
    <x v="0"/>
    <x v="0"/>
    <x v="0"/>
    <n v="83242"/>
    <x v="0"/>
    <x v="0"/>
    <x v="0"/>
    <x v="0"/>
    <x v="0"/>
    <x v="0"/>
    <s v="Christina Sieberg"/>
    <x v="1"/>
    <x v="0"/>
    <x v="0"/>
    <n v="1967"/>
    <x v="0"/>
    <x v="0"/>
    <s v="Manufacturing Technician"/>
    <x v="2"/>
    <n v="58"/>
    <x v="0"/>
    <x v="2"/>
    <x v="0"/>
    <x v="0"/>
  </r>
  <r>
    <s v="E214221"/>
    <x v="0"/>
    <x v="0"/>
    <n v="445"/>
    <x v="1"/>
    <x v="0"/>
    <x v="0"/>
    <d v="2020-06-12T00:00:00"/>
    <x v="0"/>
    <x v="0"/>
    <x v="0"/>
    <x v="0"/>
    <n v="253719"/>
    <x v="0"/>
    <x v="0"/>
    <x v="0"/>
    <x v="1"/>
    <x v="0"/>
    <x v="1"/>
    <s v="Juergen Gonzalez"/>
    <x v="1"/>
    <x v="0"/>
    <x v="1"/>
    <n v="1989"/>
    <x v="4"/>
    <x v="0"/>
    <s v="Senior Account Executive"/>
    <x v="1"/>
    <n v="36"/>
    <x v="1"/>
    <x v="3"/>
    <x v="0"/>
    <x v="0"/>
  </r>
  <r>
    <s v="E077964"/>
    <x v="1"/>
    <x v="0"/>
    <n v="452"/>
    <x v="2"/>
    <x v="2"/>
    <x v="0"/>
    <d v="2020-03-27T00:00:00"/>
    <x v="0"/>
    <x v="0"/>
    <x v="0"/>
    <x v="0"/>
    <n v="82008"/>
    <x v="0"/>
    <x v="1"/>
    <x v="0"/>
    <x v="3"/>
    <x v="0"/>
    <x v="0"/>
    <s v="Clarence Jaecksch"/>
    <x v="1"/>
    <x v="0"/>
    <x v="3"/>
    <n v="1982"/>
    <x v="0"/>
    <x v="2"/>
    <s v="Manufacturing Technician"/>
    <x v="2"/>
    <n v="43"/>
    <x v="1"/>
    <x v="2"/>
    <x v="0"/>
    <x v="0"/>
  </r>
  <r>
    <s v="E059597"/>
    <x v="0"/>
    <x v="0"/>
    <n v="452"/>
    <x v="2"/>
    <x v="0"/>
    <x v="0"/>
    <d v="2020-01-27T00:00:00"/>
    <x v="0"/>
    <x v="0"/>
    <x v="0"/>
    <x v="0"/>
    <n v="68232"/>
    <x v="0"/>
    <x v="0"/>
    <x v="0"/>
    <x v="2"/>
    <x v="0"/>
    <x v="1"/>
    <s v="Carol Delhaes"/>
    <x v="1"/>
    <x v="0"/>
    <x v="1"/>
    <n v="1998"/>
    <x v="8"/>
    <x v="0"/>
    <s v="Manufacturing Technician"/>
    <x v="2"/>
    <n v="27"/>
    <x v="2"/>
    <x v="2"/>
    <x v="0"/>
    <x v="0"/>
  </r>
  <r>
    <s v="E059905"/>
    <x v="0"/>
    <x v="0"/>
    <n v="452"/>
    <x v="2"/>
    <x v="0"/>
    <x v="0"/>
    <d v="2020-01-12T00:00:00"/>
    <x v="0"/>
    <x v="0"/>
    <x v="0"/>
    <x v="0"/>
    <n v="124818"/>
    <x v="0"/>
    <x v="0"/>
    <x v="0"/>
    <x v="1"/>
    <x v="0"/>
    <x v="1"/>
    <s v="Carol Daniau"/>
    <x v="1"/>
    <x v="0"/>
    <x v="0"/>
    <n v="1998"/>
    <x v="8"/>
    <x v="0"/>
    <s v="Manufacturing Technician"/>
    <x v="2"/>
    <n v="27"/>
    <x v="2"/>
    <x v="0"/>
    <x v="0"/>
    <x v="0"/>
  </r>
  <r>
    <s v="E061008"/>
    <x v="3"/>
    <x v="0"/>
    <n v="454"/>
    <x v="1"/>
    <x v="4"/>
    <x v="0"/>
    <d v="2020-12-05T00:00:00"/>
    <x v="0"/>
    <x v="0"/>
    <x v="0"/>
    <x v="0"/>
    <n v="106787"/>
    <x v="0"/>
    <x v="3"/>
    <x v="0"/>
    <x v="2"/>
    <x v="0"/>
    <x v="0"/>
    <s v="Catherine Choi"/>
    <x v="1"/>
    <x v="1"/>
    <x v="0"/>
    <n v="1970"/>
    <x v="0"/>
    <x v="4"/>
    <s v="Manufacturing Process Engineer"/>
    <x v="1"/>
    <n v="55"/>
    <x v="0"/>
    <x v="0"/>
    <x v="0"/>
    <x v="0"/>
  </r>
  <r>
    <s v="E061514"/>
    <x v="0"/>
    <x v="0"/>
    <n v="291"/>
    <x v="3"/>
    <x v="0"/>
    <x v="0"/>
    <d v="2020-01-31T00:00:00"/>
    <x v="0"/>
    <x v="0"/>
    <x v="0"/>
    <x v="0"/>
    <n v="247091"/>
    <x v="0"/>
    <x v="0"/>
    <x v="0"/>
    <x v="2"/>
    <x v="0"/>
    <x v="1"/>
    <s v="Cesar Castro"/>
    <x v="1"/>
    <x v="1"/>
    <x v="2"/>
    <n v="1993"/>
    <x v="0"/>
    <x v="0"/>
    <s v="Product Optimization Engineer"/>
    <x v="3"/>
    <n v="32"/>
    <x v="2"/>
    <x v="3"/>
    <x v="0"/>
    <x v="0"/>
  </r>
  <r>
    <s v="E061957"/>
    <x v="0"/>
    <x v="0"/>
    <n v="444"/>
    <x v="0"/>
    <x v="0"/>
    <x v="0"/>
    <d v="2020-01-10T00:00:00"/>
    <x v="0"/>
    <x v="0"/>
    <x v="0"/>
    <x v="0"/>
    <n v="60287"/>
    <x v="0"/>
    <x v="0"/>
    <x v="0"/>
    <x v="1"/>
    <x v="0"/>
    <x v="1"/>
    <s v="Cesar Budhai"/>
    <x v="1"/>
    <x v="0"/>
    <x v="0"/>
    <n v="1973"/>
    <x v="0"/>
    <x v="0"/>
    <s v="Account Executive"/>
    <x v="0"/>
    <n v="52"/>
    <x v="0"/>
    <x v="2"/>
    <x v="0"/>
    <x v="0"/>
  </r>
  <r>
    <s v="E064326"/>
    <x v="3"/>
    <x v="0"/>
    <n v="433"/>
    <x v="2"/>
    <x v="4"/>
    <x v="0"/>
    <d v="2020-10-07T00:00:00"/>
    <x v="0"/>
    <x v="0"/>
    <x v="0"/>
    <x v="0"/>
    <n v="94187"/>
    <x v="0"/>
    <x v="3"/>
    <x v="0"/>
    <x v="2"/>
    <x v="0"/>
    <x v="1"/>
    <s v="Charlotte Xu"/>
    <x v="1"/>
    <x v="0"/>
    <x v="2"/>
    <n v="1971"/>
    <x v="4"/>
    <x v="4"/>
    <s v="Senior Quality Control Inspector"/>
    <x v="2"/>
    <n v="54"/>
    <x v="0"/>
    <x v="2"/>
    <x v="0"/>
    <x v="0"/>
  </r>
  <r>
    <s v="E065319"/>
    <x v="3"/>
    <x v="0"/>
    <n v="452"/>
    <x v="2"/>
    <x v="4"/>
    <x v="0"/>
    <d v="2020-11-28T00:00:00"/>
    <x v="0"/>
    <x v="0"/>
    <x v="0"/>
    <x v="0"/>
    <n v="112754"/>
    <x v="0"/>
    <x v="3"/>
    <x v="0"/>
    <x v="0"/>
    <x v="0"/>
    <x v="0"/>
    <s v="Cheryl Wassmuth"/>
    <x v="1"/>
    <x v="0"/>
    <x v="0"/>
    <n v="1974"/>
    <x v="4"/>
    <x v="4"/>
    <s v="Manufacturing Technician"/>
    <x v="2"/>
    <n v="51"/>
    <x v="0"/>
    <x v="0"/>
    <x v="0"/>
    <x v="0"/>
  </r>
  <r>
    <s v="E067667"/>
    <x v="0"/>
    <x v="0"/>
    <n v="281"/>
    <x v="3"/>
    <x v="0"/>
    <x v="0"/>
    <d v="2020-01-27T00:00:00"/>
    <x v="0"/>
    <x v="0"/>
    <x v="0"/>
    <x v="0"/>
    <n v="42149"/>
    <x v="0"/>
    <x v="0"/>
    <x v="0"/>
    <x v="1"/>
    <x v="0"/>
    <x v="2"/>
    <s v="Chris Strangis"/>
    <x v="1"/>
    <x v="0"/>
    <x v="2"/>
    <n v="1998"/>
    <x v="2"/>
    <x v="0"/>
    <s v="Facilities Manager"/>
    <x v="3"/>
    <n v="27"/>
    <x v="2"/>
    <x v="1"/>
    <x v="0"/>
    <x v="0"/>
  </r>
  <r>
    <s v="E069231"/>
    <x v="0"/>
    <x v="0"/>
    <n v="445"/>
    <x v="1"/>
    <x v="0"/>
    <x v="0"/>
    <d v="2020-05-27T00:00:00"/>
    <x v="0"/>
    <x v="0"/>
    <x v="0"/>
    <x v="0"/>
    <n v="79989"/>
    <x v="0"/>
    <x v="0"/>
    <x v="0"/>
    <x v="1"/>
    <x v="0"/>
    <x v="2"/>
    <s v="Christina Schneider"/>
    <x v="1"/>
    <x v="0"/>
    <x v="2"/>
    <n v="1993"/>
    <x v="2"/>
    <x v="0"/>
    <s v="Senior Account Executive"/>
    <x v="1"/>
    <n v="32"/>
    <x v="2"/>
    <x v="2"/>
    <x v="0"/>
    <x v="0"/>
  </r>
  <r>
    <s v="E070933"/>
    <x v="3"/>
    <x v="0"/>
    <n v="445"/>
    <x v="1"/>
    <x v="4"/>
    <x v="0"/>
    <d v="2020-01-07T00:00:00"/>
    <x v="0"/>
    <x v="0"/>
    <x v="0"/>
    <x v="0"/>
    <n v="102092"/>
    <x v="0"/>
    <x v="3"/>
    <x v="0"/>
    <x v="2"/>
    <x v="0"/>
    <x v="2"/>
    <s v="Christopher Pan"/>
    <x v="1"/>
    <x v="0"/>
    <x v="2"/>
    <n v="1992"/>
    <x v="6"/>
    <x v="4"/>
    <s v="Senior Account Executive"/>
    <x v="1"/>
    <n v="33"/>
    <x v="1"/>
    <x v="0"/>
    <x v="0"/>
    <x v="0"/>
  </r>
  <r>
    <s v="E071573"/>
    <x v="3"/>
    <x v="0"/>
    <n v="422"/>
    <x v="4"/>
    <x v="4"/>
    <x v="0"/>
    <d v="2020-02-16T00:00:00"/>
    <x v="0"/>
    <x v="0"/>
    <x v="0"/>
    <x v="0"/>
    <n v="94803"/>
    <x v="0"/>
    <x v="3"/>
    <x v="0"/>
    <x v="1"/>
    <x v="0"/>
    <x v="2"/>
    <s v="Christopher Neo"/>
    <x v="1"/>
    <x v="0"/>
    <x v="2"/>
    <n v="1991"/>
    <x v="0"/>
    <x v="4"/>
    <s v="Learning Business Partner"/>
    <x v="4"/>
    <n v="34"/>
    <x v="1"/>
    <x v="2"/>
    <x v="0"/>
    <x v="0"/>
  </r>
  <r>
    <s v="E073784"/>
    <x v="0"/>
    <x v="0"/>
    <n v="402"/>
    <x v="4"/>
    <x v="0"/>
    <x v="0"/>
    <d v="2020-01-20T00:00:00"/>
    <x v="0"/>
    <x v="0"/>
    <x v="0"/>
    <x v="0"/>
    <n v="72208"/>
    <x v="0"/>
    <x v="0"/>
    <x v="0"/>
    <x v="2"/>
    <x v="0"/>
    <x v="0"/>
    <s v="Christopher MAYOR"/>
    <x v="1"/>
    <x v="0"/>
    <x v="0"/>
    <n v="1978"/>
    <x v="2"/>
    <x v="0"/>
    <s v="Warehouse supervisor"/>
    <x v="4"/>
    <n v="47"/>
    <x v="0"/>
    <x v="2"/>
    <x v="0"/>
    <x v="0"/>
  </r>
  <r>
    <s v="E074283"/>
    <x v="3"/>
    <x v="0"/>
    <n v="401"/>
    <x v="3"/>
    <x v="4"/>
    <x v="0"/>
    <d v="2020-01-09T00:00:00"/>
    <x v="0"/>
    <x v="0"/>
    <x v="0"/>
    <x v="0"/>
    <n v="239844"/>
    <x v="0"/>
    <x v="3"/>
    <x v="0"/>
    <x v="2"/>
    <x v="0"/>
    <x v="0"/>
    <s v="Christy Lim"/>
    <x v="1"/>
    <x v="0"/>
    <x v="2"/>
    <n v="1997"/>
    <x v="0"/>
    <x v="4"/>
    <s v="Warehouse worker"/>
    <x v="3"/>
    <n v="28"/>
    <x v="2"/>
    <x v="3"/>
    <x v="0"/>
    <x v="0"/>
  </r>
  <r>
    <s v="E075045"/>
    <x v="0"/>
    <x v="0"/>
    <n v="450"/>
    <x v="3"/>
    <x v="0"/>
    <x v="0"/>
    <d v="2020-01-14T00:00:00"/>
    <x v="0"/>
    <x v="0"/>
    <x v="0"/>
    <x v="0"/>
    <n v="232178"/>
    <x v="0"/>
    <x v="0"/>
    <x v="0"/>
    <x v="7"/>
    <x v="0"/>
    <x v="0"/>
    <s v="Claire Kranig"/>
    <x v="1"/>
    <x v="0"/>
    <x v="2"/>
    <n v="1997"/>
    <x v="0"/>
    <x v="0"/>
    <s v="Assembler"/>
    <x v="3"/>
    <n v="28"/>
    <x v="2"/>
    <x v="3"/>
    <x v="0"/>
    <x v="0"/>
  </r>
  <r>
    <s v="E075312"/>
    <x v="0"/>
    <x v="0"/>
    <n v="454"/>
    <x v="1"/>
    <x v="0"/>
    <x v="0"/>
    <d v="2020-02-03T00:00:00"/>
    <x v="0"/>
    <x v="0"/>
    <x v="0"/>
    <x v="0"/>
    <n v="221897"/>
    <x v="0"/>
    <x v="0"/>
    <x v="0"/>
    <x v="2"/>
    <x v="0"/>
    <x v="1"/>
    <s v="Clarence Koh"/>
    <x v="1"/>
    <x v="0"/>
    <x v="2"/>
    <n v="1996"/>
    <x v="0"/>
    <x v="0"/>
    <s v="Manufacturing Process Engineer"/>
    <x v="1"/>
    <n v="29"/>
    <x v="2"/>
    <x v="3"/>
    <x v="0"/>
    <x v="0"/>
  </r>
  <r>
    <s v="E077642"/>
    <x v="0"/>
    <x v="0"/>
    <n v="450"/>
    <x v="3"/>
    <x v="0"/>
    <x v="0"/>
    <d v="2020-01-27T00:00:00"/>
    <x v="0"/>
    <x v="0"/>
    <x v="0"/>
    <x v="0"/>
    <n v="394038"/>
    <x v="0"/>
    <x v="0"/>
    <x v="0"/>
    <x v="0"/>
    <x v="0"/>
    <x v="0"/>
    <s v="Clarence Jovanovic"/>
    <x v="1"/>
    <x v="0"/>
    <x v="0"/>
    <n v="1982"/>
    <x v="0"/>
    <x v="0"/>
    <s v="Assembler"/>
    <x v="3"/>
    <n v="43"/>
    <x v="1"/>
    <x v="4"/>
    <x v="0"/>
    <x v="0"/>
  </r>
  <r>
    <s v="E077693"/>
    <x v="0"/>
    <x v="0"/>
    <n v="292"/>
    <x v="4"/>
    <x v="0"/>
    <x v="0"/>
    <d v="2020-01-18T00:00:00"/>
    <x v="0"/>
    <x v="0"/>
    <x v="0"/>
    <x v="0"/>
    <n v="399393"/>
    <x v="0"/>
    <x v="0"/>
    <x v="0"/>
    <x v="2"/>
    <x v="0"/>
    <x v="1"/>
    <s v="Clarence Jardine"/>
    <x v="1"/>
    <x v="0"/>
    <x v="2"/>
    <n v="1980"/>
    <x v="0"/>
    <x v="0"/>
    <s v="Senior Product Optimization Engineer"/>
    <x v="4"/>
    <n v="45"/>
    <x v="1"/>
    <x v="4"/>
    <x v="0"/>
    <x v="0"/>
  </r>
  <r>
    <s v="E077971"/>
    <x v="0"/>
    <x v="0"/>
    <n v="251"/>
    <x v="3"/>
    <x v="0"/>
    <x v="0"/>
    <d v="2019-12-29T00:00:00"/>
    <x v="0"/>
    <x v="0"/>
    <x v="0"/>
    <x v="0"/>
    <n v="111301"/>
    <x v="0"/>
    <x v="0"/>
    <x v="0"/>
    <x v="0"/>
    <x v="0"/>
    <x v="0"/>
    <s v="Clarence Huynh"/>
    <x v="1"/>
    <x v="0"/>
    <x v="0"/>
    <n v="1991"/>
    <x v="0"/>
    <x v="0"/>
    <s v="Buyer"/>
    <x v="3"/>
    <n v="34"/>
    <x v="1"/>
    <x v="0"/>
    <x v="1"/>
    <x v="1"/>
  </r>
  <r>
    <s v="E079769"/>
    <x v="3"/>
    <x v="0"/>
    <n v="262"/>
    <x v="4"/>
    <x v="4"/>
    <x v="0"/>
    <d v="2020-02-25T00:00:00"/>
    <x v="0"/>
    <x v="0"/>
    <x v="0"/>
    <x v="0"/>
    <n v="197331"/>
    <x v="0"/>
    <x v="3"/>
    <x v="0"/>
    <x v="6"/>
    <x v="0"/>
    <x v="1"/>
    <s v="Cynthia Goettge"/>
    <x v="1"/>
    <x v="1"/>
    <x v="2"/>
    <n v="1975"/>
    <x v="2"/>
    <x v="4"/>
    <s v="Senior designer"/>
    <x v="4"/>
    <n v="50"/>
    <x v="0"/>
    <x v="0"/>
    <x v="0"/>
    <x v="0"/>
  </r>
  <r>
    <s v="E080819"/>
    <x v="6"/>
    <x v="0"/>
    <n v="291"/>
    <x v="3"/>
    <x v="11"/>
    <x v="0"/>
    <d v="2020-01-12T00:00:00"/>
    <x v="0"/>
    <x v="0"/>
    <x v="0"/>
    <x v="0"/>
    <n v="116864"/>
    <x v="0"/>
    <x v="6"/>
    <x v="0"/>
    <x v="0"/>
    <x v="0"/>
    <x v="0"/>
    <s v="Daisy Fung"/>
    <x v="1"/>
    <x v="0"/>
    <x v="0"/>
    <n v="1968"/>
    <x v="5"/>
    <x v="11"/>
    <s v="Product Optimization Engineer"/>
    <x v="3"/>
    <n v="57"/>
    <x v="0"/>
    <x v="0"/>
    <x v="0"/>
    <x v="0"/>
  </r>
  <r>
    <s v="E081225"/>
    <x v="0"/>
    <x v="0"/>
    <n v="444"/>
    <x v="0"/>
    <x v="0"/>
    <x v="0"/>
    <d v="2020-01-08T00:00:00"/>
    <x v="0"/>
    <x v="0"/>
    <x v="0"/>
    <x v="0"/>
    <n v="199093"/>
    <x v="0"/>
    <x v="0"/>
    <x v="0"/>
    <x v="3"/>
    <x v="0"/>
    <x v="2"/>
    <s v="Daisy Fessler"/>
    <x v="1"/>
    <x v="1"/>
    <x v="4"/>
    <n v="1988"/>
    <x v="5"/>
    <x v="0"/>
    <s v="Account Executive"/>
    <x v="0"/>
    <n v="37"/>
    <x v="1"/>
    <x v="0"/>
    <x v="0"/>
    <x v="0"/>
  </r>
  <r>
    <s v="E082123"/>
    <x v="0"/>
    <x v="0"/>
    <n v="454"/>
    <x v="1"/>
    <x v="0"/>
    <x v="0"/>
    <d v="2019-12-27T00:00:00"/>
    <x v="0"/>
    <x v="0"/>
    <x v="0"/>
    <x v="0"/>
    <n v="228364"/>
    <x v="0"/>
    <x v="0"/>
    <x v="0"/>
    <x v="5"/>
    <x v="0"/>
    <x v="2"/>
    <s v="Damia Dunn"/>
    <x v="1"/>
    <x v="1"/>
    <x v="4"/>
    <n v="1980"/>
    <x v="5"/>
    <x v="0"/>
    <s v="Manufacturing Process Engineer"/>
    <x v="1"/>
    <n v="45"/>
    <x v="1"/>
    <x v="3"/>
    <x v="1"/>
    <x v="1"/>
  </r>
  <r>
    <s v="E083484"/>
    <x v="2"/>
    <x v="0"/>
    <n v="443"/>
    <x v="2"/>
    <x v="5"/>
    <x v="0"/>
    <d v="2020-02-04T00:00:00"/>
    <x v="0"/>
    <x v="0"/>
    <x v="0"/>
    <x v="0"/>
    <n v="78492"/>
    <x v="0"/>
    <x v="2"/>
    <x v="0"/>
    <x v="7"/>
    <x v="0"/>
    <x v="2"/>
    <s v="Dan Dittakavi"/>
    <x v="1"/>
    <x v="0"/>
    <x v="4"/>
    <n v="1982"/>
    <x v="5"/>
    <x v="5"/>
    <s v="Sales operations specialist"/>
    <x v="2"/>
    <n v="43"/>
    <x v="1"/>
    <x v="2"/>
    <x v="0"/>
    <x v="0"/>
  </r>
  <r>
    <s v="E086334"/>
    <x v="0"/>
    <x v="0"/>
    <n v="445"/>
    <x v="1"/>
    <x v="0"/>
    <x v="0"/>
    <d v="2020-01-19T00:00:00"/>
    <x v="0"/>
    <x v="0"/>
    <x v="0"/>
    <x v="0"/>
    <n v="245912"/>
    <x v="0"/>
    <x v="0"/>
    <x v="0"/>
    <x v="10"/>
    <x v="0"/>
    <x v="2"/>
    <s v="Daniel Biehn"/>
    <x v="1"/>
    <x v="0"/>
    <x v="2"/>
    <n v="1980"/>
    <x v="0"/>
    <x v="0"/>
    <s v="Senior Account Executive"/>
    <x v="1"/>
    <n v="45"/>
    <x v="1"/>
    <x v="3"/>
    <x v="0"/>
    <x v="0"/>
  </r>
  <r>
    <s v="E090736"/>
    <x v="0"/>
    <x v="0"/>
    <n v="402"/>
    <x v="4"/>
    <x v="0"/>
    <x v="0"/>
    <d v="2020-02-02T00:00:00"/>
    <x v="0"/>
    <x v="0"/>
    <x v="0"/>
    <x v="0"/>
    <n v="261306"/>
    <x v="0"/>
    <x v="0"/>
    <x v="0"/>
    <x v="7"/>
    <x v="0"/>
    <x v="2"/>
    <s v="David Vemuri"/>
    <x v="1"/>
    <x v="0"/>
    <x v="4"/>
    <n v="1990"/>
    <x v="2"/>
    <x v="0"/>
    <s v="Warehouse supervisor"/>
    <x v="4"/>
    <n v="35"/>
    <x v="1"/>
    <x v="3"/>
    <x v="0"/>
    <x v="0"/>
  </r>
  <r>
    <s v="E091007"/>
    <x v="0"/>
    <x v="0"/>
    <n v="422"/>
    <x v="4"/>
    <x v="0"/>
    <x v="0"/>
    <d v="2020-02-09T00:00:00"/>
    <x v="0"/>
    <x v="0"/>
    <x v="0"/>
    <x v="0"/>
    <n v="247743"/>
    <x v="0"/>
    <x v="0"/>
    <x v="0"/>
    <x v="2"/>
    <x v="0"/>
    <x v="2"/>
    <s v="David Traver"/>
    <x v="1"/>
    <x v="0"/>
    <x v="2"/>
    <n v="1991"/>
    <x v="2"/>
    <x v="0"/>
    <s v="Learning Business Partner"/>
    <x v="4"/>
    <n v="34"/>
    <x v="1"/>
    <x v="3"/>
    <x v="0"/>
    <x v="0"/>
  </r>
  <r>
    <s v="E091644"/>
    <x v="1"/>
    <x v="0"/>
    <n v="452"/>
    <x v="2"/>
    <x v="2"/>
    <x v="0"/>
    <d v="2020-12-08T00:00:00"/>
    <x v="0"/>
    <x v="0"/>
    <x v="0"/>
    <x v="0"/>
    <n v="74932"/>
    <x v="0"/>
    <x v="1"/>
    <x v="0"/>
    <x v="1"/>
    <x v="0"/>
    <x v="2"/>
    <s v="David Tailor"/>
    <x v="1"/>
    <x v="1"/>
    <x v="1"/>
    <n v="1989"/>
    <x v="4"/>
    <x v="2"/>
    <s v="Manufacturing Technician"/>
    <x v="2"/>
    <n v="36"/>
    <x v="1"/>
    <x v="2"/>
    <x v="0"/>
    <x v="0"/>
  </r>
  <r>
    <s v="E091765"/>
    <x v="0"/>
    <x v="0"/>
    <n v="443"/>
    <x v="2"/>
    <x v="0"/>
    <x v="0"/>
    <d v="2020-01-08T00:00:00"/>
    <x v="0"/>
    <x v="0"/>
    <x v="0"/>
    <x v="0"/>
    <n v="63017"/>
    <x v="0"/>
    <x v="0"/>
    <x v="0"/>
    <x v="0"/>
    <x v="0"/>
    <x v="0"/>
    <s v="David Song"/>
    <x v="1"/>
    <x v="0"/>
    <x v="0"/>
    <n v="1969"/>
    <x v="3"/>
    <x v="0"/>
    <s v="Sales operations specialist"/>
    <x v="2"/>
    <n v="56"/>
    <x v="0"/>
    <x v="2"/>
    <x v="0"/>
    <x v="0"/>
  </r>
  <r>
    <s v="E093889"/>
    <x v="3"/>
    <x v="0"/>
    <n v="443"/>
    <x v="2"/>
    <x v="4"/>
    <x v="0"/>
    <d v="2020-04-30T00:00:00"/>
    <x v="0"/>
    <x v="0"/>
    <x v="0"/>
    <x v="0"/>
    <n v="397667"/>
    <x v="0"/>
    <x v="3"/>
    <x v="0"/>
    <x v="2"/>
    <x v="0"/>
    <x v="2"/>
    <s v="David PR"/>
    <x v="1"/>
    <x v="1"/>
    <x v="2"/>
    <n v="1975"/>
    <x v="4"/>
    <x v="4"/>
    <s v="Sales operations specialist"/>
    <x v="2"/>
    <n v="50"/>
    <x v="0"/>
    <x v="4"/>
    <x v="0"/>
    <x v="0"/>
  </r>
  <r>
    <s v="E094666"/>
    <x v="3"/>
    <x v="0"/>
    <n v="432"/>
    <x v="4"/>
    <x v="4"/>
    <x v="0"/>
    <d v="2020-11-27T00:00:00"/>
    <x v="0"/>
    <x v="0"/>
    <x v="0"/>
    <x v="0"/>
    <n v="103332"/>
    <x v="0"/>
    <x v="3"/>
    <x v="0"/>
    <x v="1"/>
    <x v="0"/>
    <x v="1"/>
    <s v="Debra Ni"/>
    <x v="1"/>
    <x v="0"/>
    <x v="0"/>
    <n v="1995"/>
    <x v="1"/>
    <x v="4"/>
    <s v="Quality Control Inspector"/>
    <x v="4"/>
    <n v="30"/>
    <x v="2"/>
    <x v="0"/>
    <x v="0"/>
    <x v="0"/>
  </r>
  <r>
    <s v="E100470"/>
    <x v="4"/>
    <x v="0"/>
    <n v="432"/>
    <x v="4"/>
    <x v="7"/>
    <x v="0"/>
    <d v="2020-03-04T00:00:00"/>
    <x v="0"/>
    <x v="0"/>
    <x v="0"/>
    <x v="0"/>
    <n v="23467"/>
    <x v="0"/>
    <x v="4"/>
    <x v="0"/>
    <x v="3"/>
    <x v="0"/>
    <x v="2"/>
    <s v="Derrick Jin"/>
    <x v="1"/>
    <x v="0"/>
    <x v="2"/>
    <n v="1964"/>
    <x v="1"/>
    <x v="7"/>
    <s v="Quality Control Inspector"/>
    <x v="4"/>
    <n v="61"/>
    <x v="0"/>
    <x v="1"/>
    <x v="0"/>
    <x v="0"/>
  </r>
  <r>
    <s v="E103209"/>
    <x v="0"/>
    <x v="0"/>
    <n v="452"/>
    <x v="2"/>
    <x v="0"/>
    <x v="0"/>
    <d v="2020-01-07T00:00:00"/>
    <x v="0"/>
    <x v="0"/>
    <x v="0"/>
    <x v="0"/>
    <n v="245034"/>
    <x v="0"/>
    <x v="0"/>
    <x v="0"/>
    <x v="0"/>
    <x v="0"/>
    <x v="0"/>
    <s v="Dirk Guerreiro"/>
    <x v="1"/>
    <x v="0"/>
    <x v="0"/>
    <n v="1989"/>
    <x v="1"/>
    <x v="0"/>
    <s v="Manufacturing Technician"/>
    <x v="2"/>
    <n v="36"/>
    <x v="1"/>
    <x v="3"/>
    <x v="0"/>
    <x v="0"/>
  </r>
  <r>
    <s v="E103882"/>
    <x v="0"/>
    <x v="0"/>
    <n v="454"/>
    <x v="1"/>
    <x v="0"/>
    <x v="0"/>
    <d v="2020-01-27T00:00:00"/>
    <x v="0"/>
    <x v="0"/>
    <x v="0"/>
    <x v="0"/>
    <n v="267124"/>
    <x v="0"/>
    <x v="0"/>
    <x v="0"/>
    <x v="1"/>
    <x v="0"/>
    <x v="1"/>
    <s v="Dirk Gong"/>
    <x v="1"/>
    <x v="0"/>
    <x v="0"/>
    <n v="1971"/>
    <x v="1"/>
    <x v="0"/>
    <s v="Manufacturing Process Engineer"/>
    <x v="1"/>
    <n v="54"/>
    <x v="0"/>
    <x v="3"/>
    <x v="0"/>
    <x v="0"/>
  </r>
  <r>
    <s v="E104270"/>
    <x v="0"/>
    <x v="0"/>
    <n v="445"/>
    <x v="1"/>
    <x v="0"/>
    <x v="0"/>
    <d v="2020-01-28T00:00:00"/>
    <x v="0"/>
    <x v="0"/>
    <x v="0"/>
    <x v="0"/>
    <n v="114801"/>
    <x v="0"/>
    <x v="0"/>
    <x v="0"/>
    <x v="1"/>
    <x v="0"/>
    <x v="2"/>
    <s v="Dominik Felsheim"/>
    <x v="1"/>
    <x v="0"/>
    <x v="2"/>
    <n v="1962"/>
    <x v="1"/>
    <x v="0"/>
    <s v="Senior Account Executive"/>
    <x v="1"/>
    <n v="63"/>
    <x v="0"/>
    <x v="0"/>
    <x v="0"/>
    <x v="0"/>
  </r>
  <r>
    <s v="E105163"/>
    <x v="0"/>
    <x v="0"/>
    <n v="454"/>
    <x v="1"/>
    <x v="0"/>
    <x v="0"/>
    <d v="2020-06-14T00:00:00"/>
    <x v="0"/>
    <x v="0"/>
    <x v="0"/>
    <x v="0"/>
    <n v="258455"/>
    <x v="0"/>
    <x v="0"/>
    <x v="0"/>
    <x v="4"/>
    <x v="0"/>
    <x v="1"/>
    <s v="Don Dierckens"/>
    <x v="1"/>
    <x v="0"/>
    <x v="2"/>
    <n v="1962"/>
    <x v="1"/>
    <x v="0"/>
    <s v="Manufacturing Process Engineer"/>
    <x v="1"/>
    <n v="63"/>
    <x v="0"/>
    <x v="3"/>
    <x v="0"/>
    <x v="0"/>
  </r>
  <r>
    <s v="E105464"/>
    <x v="4"/>
    <x v="0"/>
    <n v="442"/>
    <x v="4"/>
    <x v="7"/>
    <x v="0"/>
    <d v="2020-02-29T00:00:00"/>
    <x v="0"/>
    <x v="0"/>
    <x v="0"/>
    <x v="0"/>
    <n v="28539"/>
    <x v="0"/>
    <x v="4"/>
    <x v="0"/>
    <x v="0"/>
    <x v="0"/>
    <x v="0"/>
    <s v="Don Deng"/>
    <x v="1"/>
    <x v="1"/>
    <x v="4"/>
    <n v="1964"/>
    <x v="1"/>
    <x v="7"/>
    <s v="Sales Support Specialist"/>
    <x v="4"/>
    <n v="61"/>
    <x v="0"/>
    <x v="1"/>
    <x v="0"/>
    <x v="0"/>
  </r>
  <r>
    <s v="E110822"/>
    <x v="0"/>
    <x v="0"/>
    <n v="454"/>
    <x v="1"/>
    <x v="0"/>
    <x v="0"/>
    <d v="2020-01-27T00:00:00"/>
    <x v="0"/>
    <x v="0"/>
    <x v="0"/>
    <x v="0"/>
    <n v="73424"/>
    <x v="0"/>
    <x v="0"/>
    <x v="0"/>
    <x v="2"/>
    <x v="0"/>
    <x v="2"/>
    <s v="Eduardo Yin"/>
    <x v="1"/>
    <x v="0"/>
    <x v="2"/>
    <n v="1999"/>
    <x v="0"/>
    <x v="0"/>
    <s v="Manufacturing Process Engineer"/>
    <x v="1"/>
    <n v="26"/>
    <x v="2"/>
    <x v="2"/>
    <x v="0"/>
    <x v="0"/>
  </r>
  <r>
    <s v="E113245"/>
    <x v="0"/>
    <x v="0"/>
    <n v="444"/>
    <x v="0"/>
    <x v="0"/>
    <x v="0"/>
    <d v="2020-02-02T00:00:00"/>
    <x v="0"/>
    <x v="0"/>
    <x v="0"/>
    <x v="0"/>
    <n v="116440"/>
    <x v="0"/>
    <x v="0"/>
    <x v="0"/>
    <x v="2"/>
    <x v="0"/>
    <x v="1"/>
    <s v="Ehsan Thakur"/>
    <x v="1"/>
    <x v="0"/>
    <x v="2"/>
    <n v="1964"/>
    <x v="5"/>
    <x v="0"/>
    <s v="Account Executive"/>
    <x v="0"/>
    <n v="61"/>
    <x v="0"/>
    <x v="0"/>
    <x v="0"/>
    <x v="0"/>
  </r>
  <r>
    <s v="E114033"/>
    <x v="3"/>
    <x v="0"/>
    <n v="454"/>
    <x v="1"/>
    <x v="4"/>
    <x v="0"/>
    <d v="2020-12-02T00:00:00"/>
    <x v="0"/>
    <x v="0"/>
    <x v="0"/>
    <x v="0"/>
    <n v="96743"/>
    <x v="0"/>
    <x v="3"/>
    <x v="0"/>
    <x v="0"/>
    <x v="0"/>
    <x v="0"/>
    <s v="Ellie Stocker"/>
    <x v="1"/>
    <x v="0"/>
    <x v="0"/>
    <n v="2002"/>
    <x v="5"/>
    <x v="4"/>
    <s v="Manufacturing Process Engineer"/>
    <x v="1"/>
    <n v="23"/>
    <x v="3"/>
    <x v="2"/>
    <x v="0"/>
    <x v="0"/>
  </r>
  <r>
    <s v="E116958"/>
    <x v="0"/>
    <x v="0"/>
    <n v="444"/>
    <x v="0"/>
    <x v="0"/>
    <x v="0"/>
    <d v="2020-01-27T00:00:00"/>
    <x v="0"/>
    <x v="0"/>
    <x v="0"/>
    <x v="0"/>
    <n v="83613"/>
    <x v="0"/>
    <x v="0"/>
    <x v="0"/>
    <x v="2"/>
    <x v="0"/>
    <x v="1"/>
    <s v="Eric Ong"/>
    <x v="1"/>
    <x v="0"/>
    <x v="3"/>
    <n v="1970"/>
    <x v="4"/>
    <x v="0"/>
    <s v="Account Executive"/>
    <x v="0"/>
    <n v="55"/>
    <x v="0"/>
    <x v="2"/>
    <x v="0"/>
    <x v="0"/>
  </r>
  <r>
    <s v="E117550"/>
    <x v="0"/>
    <x v="0"/>
    <n v="432"/>
    <x v="4"/>
    <x v="0"/>
    <x v="0"/>
    <d v="2020-01-02T00:00:00"/>
    <x v="0"/>
    <x v="0"/>
    <x v="0"/>
    <x v="0"/>
    <n v="290854"/>
    <x v="0"/>
    <x v="0"/>
    <x v="0"/>
    <x v="3"/>
    <x v="0"/>
    <x v="0"/>
    <s v="Eric Neal"/>
    <x v="1"/>
    <x v="0"/>
    <x v="2"/>
    <n v="1968"/>
    <x v="4"/>
    <x v="0"/>
    <s v="Quality Control Inspector"/>
    <x v="4"/>
    <n v="57"/>
    <x v="0"/>
    <x v="3"/>
    <x v="0"/>
    <x v="0"/>
  </r>
  <r>
    <s v="E118196"/>
    <x v="0"/>
    <x v="0"/>
    <n v="411"/>
    <x v="3"/>
    <x v="0"/>
    <x v="0"/>
    <d v="2020-07-02T00:00:00"/>
    <x v="0"/>
    <x v="0"/>
    <x v="0"/>
    <x v="0"/>
    <n v="447403"/>
    <x v="0"/>
    <x v="0"/>
    <x v="0"/>
    <x v="2"/>
    <x v="0"/>
    <x v="1"/>
    <s v="Eric Mousavijavardi"/>
    <x v="1"/>
    <x v="1"/>
    <x v="2"/>
    <n v="1988"/>
    <x v="4"/>
    <x v="0"/>
    <s v="Material Handler"/>
    <x v="3"/>
    <n v="37"/>
    <x v="1"/>
    <x v="5"/>
    <x v="0"/>
    <x v="0"/>
  </r>
  <r>
    <s v="E118393"/>
    <x v="0"/>
    <x v="0"/>
    <n v="452"/>
    <x v="2"/>
    <x v="0"/>
    <x v="0"/>
    <d v="2020-01-01T00:00:00"/>
    <x v="0"/>
    <x v="0"/>
    <x v="0"/>
    <x v="0"/>
    <n v="382537"/>
    <x v="0"/>
    <x v="0"/>
    <x v="0"/>
    <x v="0"/>
    <x v="0"/>
    <x v="0"/>
    <s v="Eric Momen-Pour"/>
    <x v="1"/>
    <x v="1"/>
    <x v="2"/>
    <n v="1994"/>
    <x v="4"/>
    <x v="0"/>
    <s v="Manufacturing Technician"/>
    <x v="2"/>
    <n v="31"/>
    <x v="2"/>
    <x v="4"/>
    <x v="0"/>
    <x v="0"/>
  </r>
  <r>
    <s v="E119790"/>
    <x v="3"/>
    <x v="0"/>
    <n v="443"/>
    <x v="2"/>
    <x v="4"/>
    <x v="0"/>
    <d v="2020-05-03T00:00:00"/>
    <x v="0"/>
    <x v="0"/>
    <x v="0"/>
    <x v="0"/>
    <n v="98375"/>
    <x v="0"/>
    <x v="3"/>
    <x v="0"/>
    <x v="5"/>
    <x v="0"/>
    <x v="0"/>
    <s v="Eric Laramee"/>
    <x v="1"/>
    <x v="0"/>
    <x v="2"/>
    <n v="1980"/>
    <x v="4"/>
    <x v="4"/>
    <s v="Sales operations specialist"/>
    <x v="2"/>
    <n v="45"/>
    <x v="1"/>
    <x v="2"/>
    <x v="0"/>
    <x v="0"/>
  </r>
  <r>
    <s v="E120076"/>
    <x v="3"/>
    <x v="0"/>
    <n v="444"/>
    <x v="0"/>
    <x v="4"/>
    <x v="0"/>
    <d v="2020-02-08T00:00:00"/>
    <x v="0"/>
    <x v="0"/>
    <x v="0"/>
    <x v="0"/>
    <n v="112133"/>
    <x v="0"/>
    <x v="3"/>
    <x v="0"/>
    <x v="0"/>
    <x v="0"/>
    <x v="0"/>
    <s v="Eric Kunkel"/>
    <x v="1"/>
    <x v="0"/>
    <x v="0"/>
    <n v="1986"/>
    <x v="4"/>
    <x v="4"/>
    <s v="Account Executive"/>
    <x v="0"/>
    <n v="39"/>
    <x v="1"/>
    <x v="0"/>
    <x v="0"/>
    <x v="0"/>
  </r>
  <r>
    <s v="E120625"/>
    <x v="0"/>
    <x v="0"/>
    <n v="361"/>
    <x v="3"/>
    <x v="0"/>
    <x v="0"/>
    <d v="2020-01-17T00:00:00"/>
    <x v="0"/>
    <x v="0"/>
    <x v="0"/>
    <x v="0"/>
    <n v="75484"/>
    <x v="0"/>
    <x v="0"/>
    <x v="0"/>
    <x v="1"/>
    <x v="0"/>
    <x v="1"/>
    <s v="Erica Kramer"/>
    <x v="1"/>
    <x v="0"/>
    <x v="0"/>
    <n v="1989"/>
    <x v="4"/>
    <x v="0"/>
    <s v="Product Design Engineer"/>
    <x v="3"/>
    <n v="36"/>
    <x v="1"/>
    <x v="2"/>
    <x v="0"/>
    <x v="0"/>
  </r>
  <r>
    <s v="E122828"/>
    <x v="0"/>
    <x v="0"/>
    <n v="443"/>
    <x v="2"/>
    <x v="0"/>
    <x v="0"/>
    <d v="2020-01-28T00:00:00"/>
    <x v="0"/>
    <x v="0"/>
    <x v="0"/>
    <x v="0"/>
    <n v="58099"/>
    <x v="0"/>
    <x v="0"/>
    <x v="0"/>
    <x v="2"/>
    <x v="0"/>
    <x v="1"/>
    <s v="Ezequiel Hertanto"/>
    <x v="1"/>
    <x v="0"/>
    <x v="2"/>
    <n v="1991"/>
    <x v="4"/>
    <x v="0"/>
    <s v="Sales operations specialist"/>
    <x v="2"/>
    <n v="34"/>
    <x v="1"/>
    <x v="2"/>
    <x v="0"/>
    <x v="0"/>
  </r>
  <r>
    <s v="E122861"/>
    <x v="0"/>
    <x v="0"/>
    <n v="452"/>
    <x v="2"/>
    <x v="0"/>
    <x v="0"/>
    <d v="2020-02-25T00:00:00"/>
    <x v="0"/>
    <x v="0"/>
    <x v="0"/>
    <x v="0"/>
    <n v="109384"/>
    <x v="0"/>
    <x v="0"/>
    <x v="0"/>
    <x v="3"/>
    <x v="0"/>
    <x v="2"/>
    <s v="Ezequiel Hashtroodi"/>
    <x v="1"/>
    <x v="0"/>
    <x v="2"/>
    <n v="1992"/>
    <x v="4"/>
    <x v="0"/>
    <s v="Manufacturing Technician"/>
    <x v="2"/>
    <n v="33"/>
    <x v="1"/>
    <x v="0"/>
    <x v="0"/>
    <x v="0"/>
  </r>
  <r>
    <s v="E123464"/>
    <x v="0"/>
    <x v="0"/>
    <n v="442"/>
    <x v="4"/>
    <x v="0"/>
    <x v="0"/>
    <d v="2020-02-25T00:00:00"/>
    <x v="0"/>
    <x v="0"/>
    <x v="0"/>
    <x v="0"/>
    <n v="123963"/>
    <x v="0"/>
    <x v="0"/>
    <x v="0"/>
    <x v="0"/>
    <x v="0"/>
    <x v="0"/>
    <s v="Faizullah Gans"/>
    <x v="1"/>
    <x v="0"/>
    <x v="0"/>
    <n v="1987"/>
    <x v="4"/>
    <x v="0"/>
    <s v="Sales Support Specialist"/>
    <x v="4"/>
    <n v="38"/>
    <x v="1"/>
    <x v="0"/>
    <x v="0"/>
    <x v="0"/>
  </r>
  <r>
    <s v="E123614"/>
    <x v="3"/>
    <x v="0"/>
    <n v="450"/>
    <x v="3"/>
    <x v="4"/>
    <x v="0"/>
    <d v="2020-02-03T00:00:00"/>
    <x v="0"/>
    <x v="0"/>
    <x v="0"/>
    <x v="0"/>
    <n v="89530"/>
    <x v="0"/>
    <x v="3"/>
    <x v="0"/>
    <x v="0"/>
    <x v="0"/>
    <x v="0"/>
    <s v="Fan Fan"/>
    <x v="1"/>
    <x v="1"/>
    <x v="5"/>
    <n v="1990"/>
    <x v="4"/>
    <x v="4"/>
    <s v="Assembler"/>
    <x v="3"/>
    <n v="35"/>
    <x v="1"/>
    <x v="2"/>
    <x v="0"/>
    <x v="0"/>
  </r>
  <r>
    <s v="E123870"/>
    <x v="5"/>
    <x v="0"/>
    <n v="452"/>
    <x v="2"/>
    <x v="8"/>
    <x v="0"/>
    <d v="2020-03-27T00:00:00"/>
    <x v="0"/>
    <x v="0"/>
    <x v="0"/>
    <x v="0"/>
    <n v="77449"/>
    <x v="0"/>
    <x v="5"/>
    <x v="0"/>
    <x v="10"/>
    <x v="0"/>
    <x v="1"/>
    <s v="Fay Duan"/>
    <x v="1"/>
    <x v="1"/>
    <x v="2"/>
    <n v="1987"/>
    <x v="4"/>
    <x v="8"/>
    <s v="Manufacturing Technician"/>
    <x v="2"/>
    <n v="38"/>
    <x v="1"/>
    <x v="2"/>
    <x v="0"/>
    <x v="0"/>
  </r>
  <r>
    <s v="E123900"/>
    <x v="3"/>
    <x v="0"/>
    <n v="292"/>
    <x v="4"/>
    <x v="4"/>
    <x v="0"/>
    <d v="2020-02-09T00:00:00"/>
    <x v="0"/>
    <x v="0"/>
    <x v="0"/>
    <x v="0"/>
    <n v="93987"/>
    <x v="0"/>
    <x v="3"/>
    <x v="0"/>
    <x v="4"/>
    <x v="0"/>
    <x v="1"/>
    <s v="Fay Dinkar"/>
    <x v="1"/>
    <x v="0"/>
    <x v="2"/>
    <n v="1988"/>
    <x v="4"/>
    <x v="4"/>
    <s v="Senior Product Optimization Engineer"/>
    <x v="4"/>
    <n v="37"/>
    <x v="1"/>
    <x v="2"/>
    <x v="0"/>
    <x v="0"/>
  </r>
  <r>
    <s v="E124453"/>
    <x v="0"/>
    <x v="0"/>
    <n v="442"/>
    <x v="4"/>
    <x v="0"/>
    <x v="0"/>
    <d v="2020-01-27T00:00:00"/>
    <x v="0"/>
    <x v="0"/>
    <x v="0"/>
    <x v="0"/>
    <n v="123708"/>
    <x v="0"/>
    <x v="0"/>
    <x v="0"/>
    <x v="1"/>
    <x v="0"/>
    <x v="2"/>
    <s v="Fay Deng"/>
    <x v="1"/>
    <x v="1"/>
    <x v="1"/>
    <n v="1983"/>
    <x v="4"/>
    <x v="0"/>
    <s v="Sales Support Specialist"/>
    <x v="4"/>
    <n v="42"/>
    <x v="1"/>
    <x v="0"/>
    <x v="0"/>
    <x v="0"/>
  </r>
  <r>
    <s v="M124542"/>
    <x v="6"/>
    <x v="0"/>
    <n v="221"/>
    <x v="4"/>
    <x v="19"/>
    <x v="0"/>
    <d v="2020-01-28T00:00:00"/>
    <x v="0"/>
    <x v="0"/>
    <x v="0"/>
    <x v="0"/>
    <n v="91836"/>
    <x v="0"/>
    <x v="6"/>
    <x v="0"/>
    <x v="1"/>
    <x v="0"/>
    <x v="1"/>
    <s v="Fay Del Boccio"/>
    <x v="0"/>
    <x v="0"/>
    <x v="0"/>
    <n v="1998"/>
    <x v="4"/>
    <x v="19"/>
    <s v="Acquisition manager"/>
    <x v="3"/>
    <n v="27"/>
    <x v="2"/>
    <x v="2"/>
    <x v="0"/>
    <x v="0"/>
  </r>
  <r>
    <s v="E124585"/>
    <x v="2"/>
    <x v="0"/>
    <n v="443"/>
    <x v="2"/>
    <x v="6"/>
    <x v="0"/>
    <d v="2020-03-04T00:00:00"/>
    <x v="0"/>
    <x v="0"/>
    <x v="0"/>
    <x v="0"/>
    <n v="52635"/>
    <x v="0"/>
    <x v="2"/>
    <x v="0"/>
    <x v="2"/>
    <x v="0"/>
    <x v="0"/>
    <s v="Fay Dalley"/>
    <x v="1"/>
    <x v="0"/>
    <x v="4"/>
    <n v="1985"/>
    <x v="4"/>
    <x v="6"/>
    <s v="Sales operations specialist"/>
    <x v="2"/>
    <n v="40"/>
    <x v="1"/>
    <x v="2"/>
    <x v="0"/>
    <x v="0"/>
  </r>
  <r>
    <s v="E124703"/>
    <x v="3"/>
    <x v="0"/>
    <n v="452"/>
    <x v="2"/>
    <x v="4"/>
    <x v="0"/>
    <d v="2020-02-25T00:00:00"/>
    <x v="0"/>
    <x v="0"/>
    <x v="0"/>
    <x v="0"/>
    <n v="100327"/>
    <x v="0"/>
    <x v="3"/>
    <x v="0"/>
    <x v="2"/>
    <x v="0"/>
    <x v="1"/>
    <s v="Fei Chiu"/>
    <x v="1"/>
    <x v="0"/>
    <x v="2"/>
    <n v="1983"/>
    <x v="4"/>
    <x v="4"/>
    <s v="Manufacturing Technician"/>
    <x v="2"/>
    <n v="42"/>
    <x v="1"/>
    <x v="0"/>
    <x v="0"/>
    <x v="0"/>
  </r>
  <r>
    <s v="E124811"/>
    <x v="0"/>
    <x v="0"/>
    <n v="442"/>
    <x v="4"/>
    <x v="1"/>
    <x v="0"/>
    <d v="2020-05-12T00:00:00"/>
    <x v="0"/>
    <x v="0"/>
    <x v="0"/>
    <x v="0"/>
    <n v="65380"/>
    <x v="0"/>
    <x v="0"/>
    <x v="0"/>
    <x v="8"/>
    <x v="0"/>
    <x v="1"/>
    <s v="Fei Chan-Henry"/>
    <x v="1"/>
    <x v="0"/>
    <x v="2"/>
    <n v="1981"/>
    <x v="4"/>
    <x v="1"/>
    <s v="Sales Support Specialist"/>
    <x v="4"/>
    <n v="44"/>
    <x v="1"/>
    <x v="2"/>
    <x v="0"/>
    <x v="0"/>
  </r>
  <r>
    <s v="E124963"/>
    <x v="2"/>
    <x v="0"/>
    <n v="411"/>
    <x v="3"/>
    <x v="6"/>
    <x v="0"/>
    <d v="2020-03-27T00:00:00"/>
    <x v="0"/>
    <x v="0"/>
    <x v="0"/>
    <x v="0"/>
    <n v="50928"/>
    <x v="0"/>
    <x v="2"/>
    <x v="0"/>
    <x v="2"/>
    <x v="0"/>
    <x v="1"/>
    <s v="Fei Carswell"/>
    <x v="1"/>
    <x v="1"/>
    <x v="1"/>
    <n v="1979"/>
    <x v="4"/>
    <x v="6"/>
    <s v="Material Handler"/>
    <x v="3"/>
    <n v="46"/>
    <x v="0"/>
    <x v="2"/>
    <x v="0"/>
    <x v="0"/>
  </r>
  <r>
    <s v="E129555"/>
    <x v="0"/>
    <x v="0"/>
    <n v="445"/>
    <x v="1"/>
    <x v="0"/>
    <x v="0"/>
    <d v="2020-08-27T00:00:00"/>
    <x v="0"/>
    <x v="0"/>
    <x v="0"/>
    <x v="0"/>
    <n v="80654"/>
    <x v="0"/>
    <x v="0"/>
    <x v="0"/>
    <x v="2"/>
    <x v="0"/>
    <x v="1"/>
    <s v="Frolin Xiang"/>
    <x v="1"/>
    <x v="0"/>
    <x v="2"/>
    <n v="1988"/>
    <x v="0"/>
    <x v="0"/>
    <s v="Senior Account Executive"/>
    <x v="1"/>
    <n v="37"/>
    <x v="1"/>
    <x v="2"/>
    <x v="0"/>
    <x v="0"/>
  </r>
  <r>
    <s v="E129612"/>
    <x v="0"/>
    <x v="0"/>
    <n v="442"/>
    <x v="4"/>
    <x v="0"/>
    <x v="0"/>
    <d v="2020-06-12T00:00:00"/>
    <x v="0"/>
    <x v="0"/>
    <x v="0"/>
    <x v="0"/>
    <n v="87333"/>
    <x v="0"/>
    <x v="0"/>
    <x v="0"/>
    <x v="2"/>
    <x v="0"/>
    <x v="0"/>
    <s v="Gaurav Wong"/>
    <x v="1"/>
    <x v="0"/>
    <x v="2"/>
    <n v="1994"/>
    <x v="0"/>
    <x v="0"/>
    <s v="Sales Support Specialist"/>
    <x v="4"/>
    <n v="31"/>
    <x v="2"/>
    <x v="2"/>
    <x v="0"/>
    <x v="0"/>
  </r>
  <r>
    <s v="E136882"/>
    <x v="1"/>
    <x v="0"/>
    <n v="452"/>
    <x v="2"/>
    <x v="2"/>
    <x v="0"/>
    <d v="2020-05-08T00:00:00"/>
    <x v="0"/>
    <x v="0"/>
    <x v="0"/>
    <x v="0"/>
    <n v="74631"/>
    <x v="0"/>
    <x v="1"/>
    <x v="0"/>
    <x v="2"/>
    <x v="0"/>
    <x v="2"/>
    <s v="Gowda Momen-Pour"/>
    <x v="1"/>
    <x v="0"/>
    <x v="2"/>
    <n v="1993"/>
    <x v="6"/>
    <x v="2"/>
    <s v="Manufacturing Technician"/>
    <x v="2"/>
    <n v="32"/>
    <x v="2"/>
    <x v="2"/>
    <x v="0"/>
    <x v="0"/>
  </r>
  <r>
    <s v="E139314"/>
    <x v="3"/>
    <x v="0"/>
    <n v="251"/>
    <x v="3"/>
    <x v="4"/>
    <x v="0"/>
    <d v="2020-10-07T00:00:00"/>
    <x v="0"/>
    <x v="0"/>
    <x v="0"/>
    <x v="0"/>
    <n v="293666"/>
    <x v="0"/>
    <x v="3"/>
    <x v="0"/>
    <x v="2"/>
    <x v="0"/>
    <x v="1"/>
    <s v="Guido Kramer"/>
    <x v="1"/>
    <x v="1"/>
    <x v="1"/>
    <n v="1985"/>
    <x v="4"/>
    <x v="4"/>
    <s v="Buyer"/>
    <x v="3"/>
    <n v="40"/>
    <x v="1"/>
    <x v="3"/>
    <x v="0"/>
    <x v="0"/>
  </r>
  <r>
    <s v="E144990"/>
    <x v="5"/>
    <x v="0"/>
    <n v="452"/>
    <x v="2"/>
    <x v="8"/>
    <x v="0"/>
    <d v="2020-10-07T00:00:00"/>
    <x v="0"/>
    <x v="0"/>
    <x v="0"/>
    <x v="0"/>
    <n v="88004"/>
    <x v="0"/>
    <x v="5"/>
    <x v="0"/>
    <x v="4"/>
    <x v="0"/>
    <x v="2"/>
    <s v="Henry Dinkar"/>
    <x v="1"/>
    <x v="0"/>
    <x v="2"/>
    <n v="1997"/>
    <x v="4"/>
    <x v="8"/>
    <s v="Manufacturing Technician"/>
    <x v="2"/>
    <n v="28"/>
    <x v="2"/>
    <x v="2"/>
    <x v="0"/>
    <x v="0"/>
  </r>
  <r>
    <s v="E147379"/>
    <x v="0"/>
    <x v="0"/>
    <n v="251"/>
    <x v="3"/>
    <x v="0"/>
    <x v="0"/>
    <d v="2019-12-27T00:00:00"/>
    <x v="0"/>
    <x v="0"/>
    <x v="0"/>
    <x v="0"/>
    <n v="125100"/>
    <x v="0"/>
    <x v="0"/>
    <x v="0"/>
    <x v="1"/>
    <x v="0"/>
    <x v="2"/>
    <s v="Henry Carswell"/>
    <x v="1"/>
    <x v="0"/>
    <x v="1"/>
    <n v="1997"/>
    <x v="4"/>
    <x v="0"/>
    <s v="Buyer"/>
    <x v="3"/>
    <n v="28"/>
    <x v="2"/>
    <x v="0"/>
    <x v="1"/>
    <x v="1"/>
  </r>
  <r>
    <s v="E147645"/>
    <x v="0"/>
    <x v="0"/>
    <n v="452"/>
    <x v="2"/>
    <x v="0"/>
    <x v="0"/>
    <d v="2020-07-16T00:00:00"/>
    <x v="0"/>
    <x v="0"/>
    <x v="0"/>
    <x v="0"/>
    <n v="268001"/>
    <x v="0"/>
    <x v="0"/>
    <x v="0"/>
    <x v="1"/>
    <x v="0"/>
    <x v="2"/>
    <s v="Herbert Bertrand"/>
    <x v="1"/>
    <x v="1"/>
    <x v="1"/>
    <n v="1978"/>
    <x v="6"/>
    <x v="0"/>
    <s v="Manufacturing Technician"/>
    <x v="2"/>
    <n v="47"/>
    <x v="0"/>
    <x v="3"/>
    <x v="0"/>
    <x v="0"/>
  </r>
  <r>
    <s v="E148235"/>
    <x v="3"/>
    <x v="0"/>
    <n v="444"/>
    <x v="0"/>
    <x v="4"/>
    <x v="0"/>
    <d v="2020-04-30T00:00:00"/>
    <x v="0"/>
    <x v="0"/>
    <x v="0"/>
    <x v="0"/>
    <n v="91387"/>
    <x v="0"/>
    <x v="3"/>
    <x v="0"/>
    <x v="2"/>
    <x v="0"/>
    <x v="1"/>
    <s v="Herbert Badragan"/>
    <x v="1"/>
    <x v="0"/>
    <x v="2"/>
    <n v="1995"/>
    <x v="6"/>
    <x v="4"/>
    <s v="Account Executive"/>
    <x v="0"/>
    <n v="30"/>
    <x v="2"/>
    <x v="2"/>
    <x v="0"/>
    <x v="0"/>
  </r>
  <r>
    <s v="E150199"/>
    <x v="1"/>
    <x v="0"/>
    <n v="450"/>
    <x v="3"/>
    <x v="2"/>
    <x v="0"/>
    <d v="2020-11-06T00:00:00"/>
    <x v="0"/>
    <x v="0"/>
    <x v="0"/>
    <x v="0"/>
    <n v="100944"/>
    <x v="0"/>
    <x v="1"/>
    <x v="0"/>
    <x v="8"/>
    <x v="0"/>
    <x v="1"/>
    <s v="Hongchul Ye"/>
    <x v="1"/>
    <x v="0"/>
    <x v="2"/>
    <n v="1970"/>
    <x v="6"/>
    <x v="2"/>
    <s v="Assembler"/>
    <x v="3"/>
    <n v="55"/>
    <x v="0"/>
    <x v="0"/>
    <x v="0"/>
    <x v="0"/>
  </r>
  <r>
    <s v="E154246"/>
    <x v="3"/>
    <x v="0"/>
    <n v="351"/>
    <x v="3"/>
    <x v="4"/>
    <x v="0"/>
    <d v="2020-09-16T00:00:00"/>
    <x v="0"/>
    <x v="0"/>
    <x v="0"/>
    <x v="0"/>
    <n v="209863"/>
    <x v="0"/>
    <x v="3"/>
    <x v="0"/>
    <x v="8"/>
    <x v="0"/>
    <x v="1"/>
    <s v="Hyo Strizzi"/>
    <x v="1"/>
    <x v="0"/>
    <x v="2"/>
    <n v="1981"/>
    <x v="0"/>
    <x v="4"/>
    <s v="Development planning"/>
    <x v="3"/>
    <n v="44"/>
    <x v="1"/>
    <x v="3"/>
    <x v="0"/>
    <x v="0"/>
  </r>
  <r>
    <s v="E154573"/>
    <x v="3"/>
    <x v="0"/>
    <n v="450"/>
    <x v="3"/>
    <x v="4"/>
    <x v="0"/>
    <d v="2020-03-29T00:00:00"/>
    <x v="0"/>
    <x v="0"/>
    <x v="0"/>
    <x v="0"/>
    <n v="116280"/>
    <x v="0"/>
    <x v="3"/>
    <x v="0"/>
    <x v="2"/>
    <x v="0"/>
    <x v="1"/>
    <s v="Hyunwoo Sequeira"/>
    <x v="1"/>
    <x v="0"/>
    <x v="1"/>
    <n v="1978"/>
    <x v="0"/>
    <x v="4"/>
    <s v="Assembler"/>
    <x v="3"/>
    <n v="47"/>
    <x v="0"/>
    <x v="0"/>
    <x v="0"/>
    <x v="0"/>
  </r>
  <r>
    <s v="E154717"/>
    <x v="3"/>
    <x v="0"/>
    <n v="452"/>
    <x v="2"/>
    <x v="4"/>
    <x v="0"/>
    <d v="2020-10-10T00:00:00"/>
    <x v="0"/>
    <x v="0"/>
    <x v="0"/>
    <x v="0"/>
    <n v="98248"/>
    <x v="0"/>
    <x v="3"/>
    <x v="0"/>
    <x v="8"/>
    <x v="0"/>
    <x v="1"/>
    <s v="Ian Schurman"/>
    <x v="1"/>
    <x v="0"/>
    <x v="2"/>
    <n v="1987"/>
    <x v="0"/>
    <x v="4"/>
    <s v="Manufacturing Technician"/>
    <x v="2"/>
    <n v="38"/>
    <x v="1"/>
    <x v="2"/>
    <x v="0"/>
    <x v="0"/>
  </r>
  <r>
    <s v="E156849"/>
    <x v="0"/>
    <x v="0"/>
    <n v="443"/>
    <x v="2"/>
    <x v="0"/>
    <x v="0"/>
    <d v="2020-03-19T00:00:00"/>
    <x v="0"/>
    <x v="0"/>
    <x v="0"/>
    <x v="0"/>
    <n v="65152"/>
    <x v="0"/>
    <x v="0"/>
    <x v="0"/>
    <x v="2"/>
    <x v="0"/>
    <x v="0"/>
    <s v="Ina Paul"/>
    <x v="1"/>
    <x v="0"/>
    <x v="2"/>
    <n v="2001"/>
    <x v="0"/>
    <x v="0"/>
    <s v="Sales operations specialist"/>
    <x v="2"/>
    <n v="24"/>
    <x v="3"/>
    <x v="2"/>
    <x v="0"/>
    <x v="0"/>
  </r>
  <r>
    <s v="E157704"/>
    <x v="4"/>
    <x v="0"/>
    <n v="452"/>
    <x v="2"/>
    <x v="7"/>
    <x v="0"/>
    <d v="2020-10-07T00:00:00"/>
    <x v="0"/>
    <x v="0"/>
    <x v="0"/>
    <x v="0"/>
    <n v="55293"/>
    <x v="0"/>
    <x v="4"/>
    <x v="0"/>
    <x v="2"/>
    <x v="0"/>
    <x v="1"/>
    <s v="Irene McCamman"/>
    <x v="1"/>
    <x v="0"/>
    <x v="0"/>
    <n v="1987"/>
    <x v="5"/>
    <x v="7"/>
    <s v="Manufacturing Technician"/>
    <x v="2"/>
    <n v="38"/>
    <x v="1"/>
    <x v="2"/>
    <x v="0"/>
    <x v="0"/>
  </r>
  <r>
    <s v="E162381"/>
    <x v="0"/>
    <x v="0"/>
    <n v="453"/>
    <x v="0"/>
    <x v="0"/>
    <x v="0"/>
    <d v="2020-09-03T00:00:00"/>
    <x v="0"/>
    <x v="0"/>
    <x v="0"/>
    <x v="0"/>
    <n v="50769"/>
    <x v="0"/>
    <x v="0"/>
    <x v="0"/>
    <x v="7"/>
    <x v="0"/>
    <x v="0"/>
    <s v="Ivan Jiang"/>
    <x v="1"/>
    <x v="0"/>
    <x v="2"/>
    <n v="1992"/>
    <x v="2"/>
    <x v="0"/>
    <s v="Manufacturing Engineer"/>
    <x v="0"/>
    <n v="33"/>
    <x v="1"/>
    <x v="2"/>
    <x v="0"/>
    <x v="0"/>
  </r>
  <r>
    <s v="E163528"/>
    <x v="0"/>
    <x v="0"/>
    <n v="452"/>
    <x v="2"/>
    <x v="0"/>
    <x v="0"/>
    <d v="2020-10-09T00:00:00"/>
    <x v="0"/>
    <x v="0"/>
    <x v="0"/>
    <x v="0"/>
    <n v="83804"/>
    <x v="0"/>
    <x v="0"/>
    <x v="0"/>
    <x v="2"/>
    <x v="0"/>
    <x v="2"/>
    <s v="Jack Higgins"/>
    <x v="1"/>
    <x v="0"/>
    <x v="2"/>
    <n v="2004"/>
    <x v="2"/>
    <x v="0"/>
    <s v="Manufacturing Technician"/>
    <x v="2"/>
    <n v="21"/>
    <x v="3"/>
    <x v="2"/>
    <x v="0"/>
    <x v="0"/>
  </r>
  <r>
    <s v="E163841"/>
    <x v="0"/>
    <x v="0"/>
    <n v="452"/>
    <x v="2"/>
    <x v="0"/>
    <x v="0"/>
    <d v="2020-02-25T00:00:00"/>
    <x v="0"/>
    <x v="0"/>
    <x v="0"/>
    <x v="0"/>
    <n v="116603"/>
    <x v="0"/>
    <x v="0"/>
    <x v="0"/>
    <x v="2"/>
    <x v="0"/>
    <x v="1"/>
    <s v="Jack Hegde"/>
    <x v="1"/>
    <x v="0"/>
    <x v="1"/>
    <n v="1998"/>
    <x v="2"/>
    <x v="0"/>
    <s v="Manufacturing Technician"/>
    <x v="2"/>
    <n v="27"/>
    <x v="2"/>
    <x v="0"/>
    <x v="0"/>
    <x v="0"/>
  </r>
  <r>
    <s v="E165113"/>
    <x v="3"/>
    <x v="0"/>
    <n v="452"/>
    <x v="2"/>
    <x v="4"/>
    <x v="0"/>
    <d v="2020-06-19T00:00:00"/>
    <x v="0"/>
    <x v="0"/>
    <x v="0"/>
    <x v="0"/>
    <n v="29901"/>
    <x v="0"/>
    <x v="3"/>
    <x v="0"/>
    <x v="2"/>
    <x v="0"/>
    <x v="2"/>
    <s v="Jacky Gowsell"/>
    <x v="1"/>
    <x v="0"/>
    <x v="2"/>
    <n v="1971"/>
    <x v="0"/>
    <x v="4"/>
    <s v="Manufacturing Technician"/>
    <x v="2"/>
    <n v="54"/>
    <x v="0"/>
    <x v="1"/>
    <x v="0"/>
    <x v="0"/>
  </r>
  <r>
    <s v="E166370"/>
    <x v="0"/>
    <x v="0"/>
    <n v="444"/>
    <x v="0"/>
    <x v="0"/>
    <x v="0"/>
    <d v="2020-06-26T00:00:00"/>
    <x v="0"/>
    <x v="0"/>
    <x v="0"/>
    <x v="0"/>
    <n v="66544"/>
    <x v="0"/>
    <x v="0"/>
    <x v="0"/>
    <x v="0"/>
    <x v="0"/>
    <x v="0"/>
    <s v="Jacob Fei"/>
    <x v="1"/>
    <x v="0"/>
    <x v="0"/>
    <n v="2002"/>
    <x v="0"/>
    <x v="0"/>
    <s v="Account Executive"/>
    <x v="0"/>
    <n v="23"/>
    <x v="3"/>
    <x v="2"/>
    <x v="0"/>
    <x v="0"/>
  </r>
  <r>
    <s v="E166587"/>
    <x v="0"/>
    <x v="0"/>
    <n v="432"/>
    <x v="4"/>
    <x v="0"/>
    <x v="0"/>
    <d v="2020-09-26T00:00:00"/>
    <x v="0"/>
    <x v="0"/>
    <x v="0"/>
    <x v="0"/>
    <n v="52748"/>
    <x v="0"/>
    <x v="0"/>
    <x v="0"/>
    <x v="2"/>
    <x v="0"/>
    <x v="1"/>
    <s v="Jacob Ekkel"/>
    <x v="1"/>
    <x v="0"/>
    <x v="2"/>
    <n v="2003"/>
    <x v="0"/>
    <x v="0"/>
    <s v="Quality Control Inspector"/>
    <x v="4"/>
    <n v="22"/>
    <x v="3"/>
    <x v="2"/>
    <x v="0"/>
    <x v="0"/>
  </r>
  <r>
    <s v="E167007"/>
    <x v="1"/>
    <x v="0"/>
    <n v="383"/>
    <x v="2"/>
    <x v="2"/>
    <x v="0"/>
    <d v="2020-10-09T00:00:00"/>
    <x v="0"/>
    <x v="0"/>
    <x v="0"/>
    <x v="0"/>
    <n v="57092"/>
    <x v="0"/>
    <x v="1"/>
    <x v="0"/>
    <x v="1"/>
    <x v="0"/>
    <x v="2"/>
    <s v="Jacob Diehl"/>
    <x v="1"/>
    <x v="0"/>
    <x v="2"/>
    <n v="1971"/>
    <x v="0"/>
    <x v="2"/>
    <s v="Senior marketing research manager"/>
    <x v="0"/>
    <n v="54"/>
    <x v="0"/>
    <x v="2"/>
    <x v="0"/>
    <x v="0"/>
  </r>
  <r>
    <s v="E172608"/>
    <x v="1"/>
    <x v="0"/>
    <n v="453"/>
    <x v="0"/>
    <x v="2"/>
    <x v="0"/>
    <d v="2020-03-27T00:00:00"/>
    <x v="0"/>
    <x v="0"/>
    <x v="0"/>
    <x v="0"/>
    <n v="70808"/>
    <x v="0"/>
    <x v="1"/>
    <x v="0"/>
    <x v="2"/>
    <x v="0"/>
    <x v="1"/>
    <s v="Jan Yang"/>
    <x v="1"/>
    <x v="0"/>
    <x v="2"/>
    <n v="1964"/>
    <x v="5"/>
    <x v="2"/>
    <s v="Manufacturing Engineer"/>
    <x v="0"/>
    <n v="61"/>
    <x v="0"/>
    <x v="2"/>
    <x v="0"/>
    <x v="0"/>
  </r>
  <r>
    <s v="E175859"/>
    <x v="1"/>
    <x v="0"/>
    <n v="452"/>
    <x v="2"/>
    <x v="2"/>
    <x v="0"/>
    <d v="2019-01-03T00:00:00"/>
    <x v="0"/>
    <x v="0"/>
    <x v="0"/>
    <x v="0"/>
    <n v="61842"/>
    <x v="0"/>
    <x v="1"/>
    <x v="0"/>
    <x v="2"/>
    <x v="0"/>
    <x v="2"/>
    <s v="Jason Sun"/>
    <x v="1"/>
    <x v="0"/>
    <x v="3"/>
    <n v="1999"/>
    <x v="2"/>
    <x v="2"/>
    <s v="Manufacturing Technician"/>
    <x v="2"/>
    <n v="26"/>
    <x v="2"/>
    <x v="2"/>
    <x v="1"/>
    <x v="1"/>
  </r>
  <r>
    <s v="E176081"/>
    <x v="0"/>
    <x v="0"/>
    <n v="445"/>
    <x v="1"/>
    <x v="0"/>
    <x v="0"/>
    <d v="2020-08-27T00:00:00"/>
    <x v="0"/>
    <x v="0"/>
    <x v="0"/>
    <x v="0"/>
    <n v="72254"/>
    <x v="0"/>
    <x v="0"/>
    <x v="0"/>
    <x v="0"/>
    <x v="0"/>
    <x v="0"/>
    <s v="Jason Steyn"/>
    <x v="1"/>
    <x v="0"/>
    <x v="0"/>
    <n v="1998"/>
    <x v="2"/>
    <x v="0"/>
    <s v="Senior Account Executive"/>
    <x v="1"/>
    <n v="27"/>
    <x v="2"/>
    <x v="2"/>
    <x v="0"/>
    <x v="0"/>
  </r>
  <r>
    <s v="E177531"/>
    <x v="3"/>
    <x v="0"/>
    <n v="442"/>
    <x v="4"/>
    <x v="4"/>
    <x v="0"/>
    <d v="2020-03-27T00:00:00"/>
    <x v="0"/>
    <x v="0"/>
    <x v="0"/>
    <x v="0"/>
    <n v="252584"/>
    <x v="0"/>
    <x v="3"/>
    <x v="0"/>
    <x v="9"/>
    <x v="0"/>
    <x v="1"/>
    <s v="Jayant Pierce"/>
    <x v="1"/>
    <x v="0"/>
    <x v="2"/>
    <n v="1978"/>
    <x v="2"/>
    <x v="4"/>
    <s v="Sales Support Specialist"/>
    <x v="4"/>
    <n v="47"/>
    <x v="0"/>
    <x v="3"/>
    <x v="0"/>
    <x v="0"/>
  </r>
  <r>
    <s v="E179528"/>
    <x v="3"/>
    <x v="0"/>
    <n v="452"/>
    <x v="2"/>
    <x v="4"/>
    <x v="0"/>
    <d v="2020-09-27T00:00:00"/>
    <x v="0"/>
    <x v="0"/>
    <x v="0"/>
    <x v="0"/>
    <n v="252840"/>
    <x v="0"/>
    <x v="3"/>
    <x v="0"/>
    <x v="2"/>
    <x v="0"/>
    <x v="1"/>
    <s v="Jayanth Moser"/>
    <x v="1"/>
    <x v="1"/>
    <x v="2"/>
    <n v="1964"/>
    <x v="5"/>
    <x v="4"/>
    <s v="Manufacturing Technician"/>
    <x v="2"/>
    <n v="61"/>
    <x v="0"/>
    <x v="3"/>
    <x v="0"/>
    <x v="0"/>
  </r>
  <r>
    <s v="E182506"/>
    <x v="1"/>
    <x v="0"/>
    <n v="361"/>
    <x v="3"/>
    <x v="2"/>
    <x v="0"/>
    <d v="2020-11-07T00:00:00"/>
    <x v="0"/>
    <x v="0"/>
    <x v="0"/>
    <x v="0"/>
    <n v="60489"/>
    <x v="0"/>
    <x v="1"/>
    <x v="0"/>
    <x v="1"/>
    <x v="0"/>
    <x v="1"/>
    <s v="Jean-Marie Landry"/>
    <x v="0"/>
    <x v="0"/>
    <x v="2"/>
    <n v="1999"/>
    <x v="6"/>
    <x v="2"/>
    <s v="Product Design Engineer"/>
    <x v="3"/>
    <n v="26"/>
    <x v="2"/>
    <x v="2"/>
    <x v="0"/>
    <x v="0"/>
  </r>
  <r>
    <s v="E183208"/>
    <x v="3"/>
    <x v="0"/>
    <n v="453"/>
    <x v="0"/>
    <x v="4"/>
    <x v="0"/>
    <d v="2020-08-12T00:00:00"/>
    <x v="0"/>
    <x v="0"/>
    <x v="0"/>
    <x v="0"/>
    <n v="47379"/>
    <x v="0"/>
    <x v="3"/>
    <x v="0"/>
    <x v="0"/>
    <x v="0"/>
    <x v="0"/>
    <s v="Jean-Marie Labouze"/>
    <x v="1"/>
    <x v="1"/>
    <x v="0"/>
    <n v="1999"/>
    <x v="6"/>
    <x v="4"/>
    <s v="Manufacturing Engineer"/>
    <x v="0"/>
    <n v="26"/>
    <x v="2"/>
    <x v="1"/>
    <x v="0"/>
    <x v="0"/>
  </r>
  <r>
    <s v="E185850"/>
    <x v="3"/>
    <x v="0"/>
    <n v="452"/>
    <x v="2"/>
    <x v="4"/>
    <x v="0"/>
    <d v="2020-03-27T00:00:00"/>
    <x v="0"/>
    <x v="0"/>
    <x v="0"/>
    <x v="0"/>
    <n v="394200"/>
    <x v="0"/>
    <x v="3"/>
    <x v="0"/>
    <x v="2"/>
    <x v="0"/>
    <x v="0"/>
    <s v="Jeffry Hu"/>
    <x v="1"/>
    <x v="0"/>
    <x v="2"/>
    <n v="1974"/>
    <x v="6"/>
    <x v="4"/>
    <s v="Manufacturing Technician"/>
    <x v="2"/>
    <n v="51"/>
    <x v="0"/>
    <x v="4"/>
    <x v="0"/>
    <x v="0"/>
  </r>
  <r>
    <s v="E186735"/>
    <x v="0"/>
    <x v="0"/>
    <n v="454"/>
    <x v="1"/>
    <x v="0"/>
    <x v="0"/>
    <d v="2020-07-05T00:00:00"/>
    <x v="0"/>
    <x v="0"/>
    <x v="0"/>
    <x v="0"/>
    <n v="92194"/>
    <x v="0"/>
    <x v="0"/>
    <x v="0"/>
    <x v="1"/>
    <x v="0"/>
    <x v="1"/>
    <s v="Jeremy Guo"/>
    <x v="0"/>
    <x v="0"/>
    <x v="4"/>
    <n v="1968"/>
    <x v="4"/>
    <x v="0"/>
    <s v="Manufacturing Process Engineer"/>
    <x v="1"/>
    <n v="57"/>
    <x v="0"/>
    <x v="2"/>
    <x v="0"/>
    <x v="0"/>
  </r>
  <r>
    <s v="E189114"/>
    <x v="0"/>
    <x v="0"/>
    <n v="450"/>
    <x v="3"/>
    <x v="0"/>
    <x v="0"/>
    <d v="2020-07-17T00:00:00"/>
    <x v="0"/>
    <x v="0"/>
    <x v="0"/>
    <x v="0"/>
    <n v="78846"/>
    <x v="0"/>
    <x v="0"/>
    <x v="0"/>
    <x v="1"/>
    <x v="0"/>
    <x v="1"/>
    <s v="Jia Friesen"/>
    <x v="0"/>
    <x v="0"/>
    <x v="0"/>
    <n v="1978"/>
    <x v="5"/>
    <x v="0"/>
    <s v="Assembler"/>
    <x v="3"/>
    <n v="47"/>
    <x v="0"/>
    <x v="2"/>
    <x v="0"/>
    <x v="0"/>
  </r>
  <r>
    <s v="E189305"/>
    <x v="0"/>
    <x v="0"/>
    <n v="442"/>
    <x v="4"/>
    <x v="0"/>
    <x v="0"/>
    <d v="2019-01-03T00:00:00"/>
    <x v="0"/>
    <x v="0"/>
    <x v="0"/>
    <x v="0"/>
    <n v="239260"/>
    <x v="0"/>
    <x v="0"/>
    <x v="0"/>
    <x v="6"/>
    <x v="0"/>
    <x v="1"/>
    <s v="Jia Esquivel"/>
    <x v="0"/>
    <x v="0"/>
    <x v="2"/>
    <n v="1964"/>
    <x v="6"/>
    <x v="0"/>
    <s v="Sales Support Specialist"/>
    <x v="4"/>
    <n v="61"/>
    <x v="0"/>
    <x v="3"/>
    <x v="1"/>
    <x v="1"/>
  </r>
  <r>
    <s v="E300136"/>
    <x v="4"/>
    <x v="0"/>
    <n v="442"/>
    <x v="4"/>
    <x v="7"/>
    <x v="0"/>
    <d v="2021-03-23T00:00:00"/>
    <x v="0"/>
    <x v="0"/>
    <x v="0"/>
    <x v="0"/>
    <n v="31774"/>
    <x v="0"/>
    <x v="4"/>
    <x v="0"/>
    <x v="2"/>
    <x v="0"/>
    <x v="1"/>
    <s v="Ty Gowsell"/>
    <x v="0"/>
    <x v="0"/>
    <x v="1"/>
    <n v="1998"/>
    <x v="6"/>
    <x v="7"/>
    <s v="Sales Support Specialist"/>
    <x v="4"/>
    <n v="27"/>
    <x v="2"/>
    <x v="1"/>
    <x v="5"/>
    <x v="0"/>
  </r>
  <r>
    <s v="E193598"/>
    <x v="4"/>
    <x v="0"/>
    <n v="444"/>
    <x v="0"/>
    <x v="7"/>
    <x v="0"/>
    <d v="2020-09-03T00:00:00"/>
    <x v="0"/>
    <x v="0"/>
    <x v="0"/>
    <x v="0"/>
    <n v="29665"/>
    <x v="0"/>
    <x v="4"/>
    <x v="0"/>
    <x v="2"/>
    <x v="0"/>
    <x v="2"/>
    <s v="Joachim Badaire"/>
    <x v="1"/>
    <x v="0"/>
    <x v="2"/>
    <n v="1997"/>
    <x v="5"/>
    <x v="7"/>
    <s v="Account Executive"/>
    <x v="0"/>
    <n v="28"/>
    <x v="2"/>
    <x v="1"/>
    <x v="0"/>
    <x v="0"/>
  </r>
  <r>
    <s v="E194191"/>
    <x v="3"/>
    <x v="0"/>
    <n v="450"/>
    <x v="3"/>
    <x v="4"/>
    <x v="0"/>
    <d v="2020-04-11T00:00:00"/>
    <x v="0"/>
    <x v="0"/>
    <x v="0"/>
    <x v="0"/>
    <n v="370597"/>
    <x v="0"/>
    <x v="3"/>
    <x v="0"/>
    <x v="1"/>
    <x v="0"/>
    <x v="1"/>
    <s v="Joachim Asadi"/>
    <x v="1"/>
    <x v="0"/>
    <x v="5"/>
    <n v="1989"/>
    <x v="5"/>
    <x v="4"/>
    <s v="Assembler"/>
    <x v="3"/>
    <n v="36"/>
    <x v="1"/>
    <x v="4"/>
    <x v="0"/>
    <x v="0"/>
  </r>
  <r>
    <s v="E194661"/>
    <x v="3"/>
    <x v="0"/>
    <n v="453"/>
    <x v="0"/>
    <x v="4"/>
    <x v="0"/>
    <d v="2020-12-14T00:00:00"/>
    <x v="0"/>
    <x v="0"/>
    <x v="0"/>
    <x v="0"/>
    <n v="221481"/>
    <x v="0"/>
    <x v="3"/>
    <x v="0"/>
    <x v="6"/>
    <x v="0"/>
    <x v="1"/>
    <s v="Joanna Albrecht"/>
    <x v="1"/>
    <x v="0"/>
    <x v="2"/>
    <n v="1998"/>
    <x v="5"/>
    <x v="4"/>
    <s v="Manufacturing Engineer"/>
    <x v="0"/>
    <n v="27"/>
    <x v="2"/>
    <x v="3"/>
    <x v="0"/>
    <x v="0"/>
  </r>
  <r>
    <s v="E196581"/>
    <x v="3"/>
    <x v="0"/>
    <n v="252"/>
    <x v="4"/>
    <x v="4"/>
    <x v="0"/>
    <d v="2020-06-19T00:00:00"/>
    <x v="0"/>
    <x v="0"/>
    <x v="0"/>
    <x v="0"/>
    <n v="253324"/>
    <x v="0"/>
    <x v="3"/>
    <x v="0"/>
    <x v="2"/>
    <x v="0"/>
    <x v="1"/>
    <s v="Joanne Yin"/>
    <x v="1"/>
    <x v="0"/>
    <x v="1"/>
    <n v="1974"/>
    <x v="5"/>
    <x v="4"/>
    <s v="Senior Buyer"/>
    <x v="4"/>
    <n v="51"/>
    <x v="0"/>
    <x v="3"/>
    <x v="0"/>
    <x v="0"/>
  </r>
  <r>
    <s v="E207712"/>
    <x v="3"/>
    <x v="0"/>
    <n v="443"/>
    <x v="2"/>
    <x v="4"/>
    <x v="0"/>
    <d v="2020-01-05T00:00:00"/>
    <x v="0"/>
    <x v="0"/>
    <x v="0"/>
    <x v="0"/>
    <n v="70113"/>
    <x v="0"/>
    <x v="3"/>
    <x v="0"/>
    <x v="2"/>
    <x v="0"/>
    <x v="1"/>
    <s v="Jonathan MacAulay"/>
    <x v="1"/>
    <x v="0"/>
    <x v="1"/>
    <n v="2002"/>
    <x v="0"/>
    <x v="4"/>
    <s v="Sales operations specialist"/>
    <x v="2"/>
    <n v="23"/>
    <x v="3"/>
    <x v="2"/>
    <x v="0"/>
    <x v="0"/>
  </r>
  <r>
    <s v="E212366"/>
    <x v="3"/>
    <x v="0"/>
    <n v="453"/>
    <x v="0"/>
    <x v="4"/>
    <x v="0"/>
    <d v="2020-01-09T00:00:00"/>
    <x v="0"/>
    <x v="0"/>
    <x v="0"/>
    <x v="0"/>
    <n v="129210"/>
    <x v="0"/>
    <x v="3"/>
    <x v="0"/>
    <x v="1"/>
    <x v="0"/>
    <x v="1"/>
    <s v="Josh Hui"/>
    <x v="1"/>
    <x v="0"/>
    <x v="0"/>
    <n v="1970"/>
    <x v="4"/>
    <x v="4"/>
    <s v="Manufacturing Engineer"/>
    <x v="0"/>
    <n v="55"/>
    <x v="0"/>
    <x v="0"/>
    <x v="0"/>
    <x v="0"/>
  </r>
  <r>
    <s v="E213367"/>
    <x v="3"/>
    <x v="0"/>
    <n v="443"/>
    <x v="2"/>
    <x v="4"/>
    <x v="0"/>
    <d v="2020-07-14T00:00:00"/>
    <x v="0"/>
    <x v="0"/>
    <x v="0"/>
    <x v="0"/>
    <n v="6202"/>
    <x v="0"/>
    <x v="3"/>
    <x v="0"/>
    <x v="2"/>
    <x v="0"/>
    <x v="0"/>
    <s v="Juergen Guo"/>
    <x v="0"/>
    <x v="1"/>
    <x v="0"/>
    <n v="1974"/>
    <x v="4"/>
    <x v="4"/>
    <s v="Sales operations specialist"/>
    <x v="2"/>
    <n v="51"/>
    <x v="0"/>
    <x v="1"/>
    <x v="0"/>
    <x v="0"/>
  </r>
  <r>
    <s v="E215298"/>
    <x v="0"/>
    <x v="0"/>
    <n v="452"/>
    <x v="2"/>
    <x v="0"/>
    <x v="0"/>
    <d v="2020-01-27T00:00:00"/>
    <x v="0"/>
    <x v="0"/>
    <x v="0"/>
    <x v="0"/>
    <n v="91827"/>
    <x v="0"/>
    <x v="0"/>
    <x v="0"/>
    <x v="2"/>
    <x v="0"/>
    <x v="1"/>
    <s v="Julie Ferrer"/>
    <x v="0"/>
    <x v="1"/>
    <x v="2"/>
    <n v="1992"/>
    <x v="4"/>
    <x v="0"/>
    <s v="Manufacturing Technician"/>
    <x v="2"/>
    <n v="33"/>
    <x v="1"/>
    <x v="2"/>
    <x v="0"/>
    <x v="0"/>
  </r>
  <r>
    <s v="E215299"/>
    <x v="3"/>
    <x v="0"/>
    <n v="443"/>
    <x v="2"/>
    <x v="4"/>
    <x v="0"/>
    <d v="2020-04-29T00:00:00"/>
    <x v="0"/>
    <x v="0"/>
    <x v="0"/>
    <x v="0"/>
    <n v="49131"/>
    <x v="0"/>
    <x v="3"/>
    <x v="0"/>
    <x v="1"/>
    <x v="0"/>
    <x v="1"/>
    <s v="Julie Fan"/>
    <x v="1"/>
    <x v="0"/>
    <x v="0"/>
    <n v="1971"/>
    <x v="4"/>
    <x v="4"/>
    <s v="Sales operations specialist"/>
    <x v="2"/>
    <n v="54"/>
    <x v="0"/>
    <x v="1"/>
    <x v="0"/>
    <x v="0"/>
  </r>
  <r>
    <s v="E216214"/>
    <x v="0"/>
    <x v="0"/>
    <n v="291"/>
    <x v="3"/>
    <x v="0"/>
    <x v="0"/>
    <d v="2020-08-12T00:00:00"/>
    <x v="0"/>
    <x v="0"/>
    <x v="0"/>
    <x v="0"/>
    <n v="56950"/>
    <x v="0"/>
    <x v="0"/>
    <x v="0"/>
    <x v="2"/>
    <x v="0"/>
    <x v="1"/>
    <s v="Justin Debsi"/>
    <x v="0"/>
    <x v="0"/>
    <x v="2"/>
    <n v="1984"/>
    <x v="4"/>
    <x v="0"/>
    <s v="Product Optimization Engineer"/>
    <x v="3"/>
    <n v="41"/>
    <x v="1"/>
    <x v="2"/>
    <x v="0"/>
    <x v="0"/>
  </r>
  <r>
    <s v="E217543"/>
    <x v="4"/>
    <x v="0"/>
    <n v="443"/>
    <x v="2"/>
    <x v="7"/>
    <x v="0"/>
    <d v="2020-06-26T00:00:00"/>
    <x v="0"/>
    <x v="0"/>
    <x v="0"/>
    <x v="0"/>
    <n v="34966"/>
    <x v="0"/>
    <x v="4"/>
    <x v="0"/>
    <x v="0"/>
    <x v="0"/>
    <x v="0"/>
    <s v="Kamaljit Bolster"/>
    <x v="0"/>
    <x v="0"/>
    <x v="0"/>
    <n v="1986"/>
    <x v="4"/>
    <x v="7"/>
    <s v="Sales operations specialist"/>
    <x v="2"/>
    <n v="39"/>
    <x v="1"/>
    <x v="1"/>
    <x v="0"/>
    <x v="0"/>
  </r>
  <r>
    <s v="E218589"/>
    <x v="1"/>
    <x v="0"/>
    <n v="445"/>
    <x v="1"/>
    <x v="2"/>
    <x v="0"/>
    <d v="2020-03-27T00:00:00"/>
    <x v="0"/>
    <x v="0"/>
    <x v="0"/>
    <x v="0"/>
    <n v="33634"/>
    <x v="0"/>
    <x v="1"/>
    <x v="0"/>
    <x v="1"/>
    <x v="0"/>
    <x v="2"/>
    <s v="Karl Badaire"/>
    <x v="0"/>
    <x v="0"/>
    <x v="2"/>
    <n v="1978"/>
    <x v="4"/>
    <x v="2"/>
    <s v="Senior Account Executive"/>
    <x v="1"/>
    <n v="47"/>
    <x v="0"/>
    <x v="1"/>
    <x v="0"/>
    <x v="0"/>
  </r>
  <r>
    <s v="E218667"/>
    <x v="0"/>
    <x v="0"/>
    <n v="451"/>
    <x v="4"/>
    <x v="0"/>
    <x v="0"/>
    <d v="2020-08-22T00:00:00"/>
    <x v="0"/>
    <x v="0"/>
    <x v="0"/>
    <x v="0"/>
    <n v="94877"/>
    <x v="0"/>
    <x v="0"/>
    <x v="0"/>
    <x v="1"/>
    <x v="0"/>
    <x v="2"/>
    <s v="Karl Astito"/>
    <x v="1"/>
    <x v="0"/>
    <x v="2"/>
    <n v="1978"/>
    <x v="4"/>
    <x v="0"/>
    <s v="Assembly Supervisor"/>
    <x v="4"/>
    <n v="47"/>
    <x v="0"/>
    <x v="2"/>
    <x v="0"/>
    <x v="0"/>
  </r>
  <r>
    <s v="E225144"/>
    <x v="3"/>
    <x v="0"/>
    <n v="251"/>
    <x v="3"/>
    <x v="4"/>
    <x v="0"/>
    <d v="2020-10-28T00:00:00"/>
    <x v="0"/>
    <x v="0"/>
    <x v="0"/>
    <x v="0"/>
    <n v="83288"/>
    <x v="0"/>
    <x v="3"/>
    <x v="0"/>
    <x v="2"/>
    <x v="0"/>
    <x v="2"/>
    <s v="Kelly Schunck"/>
    <x v="1"/>
    <x v="0"/>
    <x v="2"/>
    <n v="2004"/>
    <x v="0"/>
    <x v="4"/>
    <s v="Buyer"/>
    <x v="3"/>
    <n v="21"/>
    <x v="3"/>
    <x v="2"/>
    <x v="0"/>
    <x v="0"/>
  </r>
  <r>
    <s v="E225935"/>
    <x v="3"/>
    <x v="0"/>
    <n v="445"/>
    <x v="1"/>
    <x v="4"/>
    <x v="0"/>
    <d v="2020-07-27T00:00:00"/>
    <x v="0"/>
    <x v="0"/>
    <x v="0"/>
    <x v="0"/>
    <n v="83361"/>
    <x v="0"/>
    <x v="3"/>
    <x v="0"/>
    <x v="1"/>
    <x v="0"/>
    <x v="2"/>
    <s v="Keri Pan"/>
    <x v="1"/>
    <x v="0"/>
    <x v="2"/>
    <n v="1991"/>
    <x v="0"/>
    <x v="4"/>
    <s v="Senior Account Executive"/>
    <x v="1"/>
    <n v="34"/>
    <x v="1"/>
    <x v="2"/>
    <x v="0"/>
    <x v="0"/>
  </r>
  <r>
    <s v="E226382"/>
    <x v="3"/>
    <x v="0"/>
    <n v="252"/>
    <x v="4"/>
    <x v="4"/>
    <x v="0"/>
    <d v="2020-06-14T00:00:00"/>
    <x v="0"/>
    <x v="0"/>
    <x v="0"/>
    <x v="0"/>
    <n v="115571"/>
    <x v="0"/>
    <x v="3"/>
    <x v="0"/>
    <x v="2"/>
    <x v="0"/>
    <x v="0"/>
    <s v="Kevin Nguyen"/>
    <x v="0"/>
    <x v="0"/>
    <x v="0"/>
    <n v="1996"/>
    <x v="0"/>
    <x v="4"/>
    <s v="Senior Buyer"/>
    <x v="4"/>
    <n v="29"/>
    <x v="2"/>
    <x v="0"/>
    <x v="0"/>
    <x v="0"/>
  </r>
  <r>
    <s v="E227427"/>
    <x v="0"/>
    <x v="0"/>
    <n v="252"/>
    <x v="4"/>
    <x v="0"/>
    <x v="0"/>
    <d v="2020-07-27T00:00:00"/>
    <x v="0"/>
    <x v="0"/>
    <x v="0"/>
    <x v="0"/>
    <n v="104003"/>
    <x v="0"/>
    <x v="0"/>
    <x v="0"/>
    <x v="2"/>
    <x v="0"/>
    <x v="0"/>
    <s v="Kevin McAlpine"/>
    <x v="1"/>
    <x v="0"/>
    <x v="2"/>
    <n v="1978"/>
    <x v="4"/>
    <x v="0"/>
    <s v="Senior Buyer"/>
    <x v="4"/>
    <n v="47"/>
    <x v="0"/>
    <x v="0"/>
    <x v="0"/>
    <x v="0"/>
  </r>
  <r>
    <s v="E233287"/>
    <x v="4"/>
    <x v="0"/>
    <n v="311"/>
    <x v="3"/>
    <x v="7"/>
    <x v="0"/>
    <d v="2020-06-26T00:00:00"/>
    <x v="0"/>
    <x v="0"/>
    <x v="0"/>
    <x v="0"/>
    <n v="45719"/>
    <x v="0"/>
    <x v="4"/>
    <x v="0"/>
    <x v="7"/>
    <x v="0"/>
    <x v="0"/>
    <s v="Kristofer Huang"/>
    <x v="0"/>
    <x v="0"/>
    <x v="2"/>
    <n v="1983"/>
    <x v="6"/>
    <x v="7"/>
    <s v="Corporate legal assistant"/>
    <x v="3"/>
    <n v="42"/>
    <x v="1"/>
    <x v="1"/>
    <x v="0"/>
    <x v="0"/>
  </r>
  <r>
    <s v="E233632"/>
    <x v="0"/>
    <x v="0"/>
    <n v="444"/>
    <x v="0"/>
    <x v="0"/>
    <x v="0"/>
    <d v="2020-07-18T00:00:00"/>
    <x v="0"/>
    <x v="0"/>
    <x v="0"/>
    <x v="0"/>
    <n v="284360"/>
    <x v="0"/>
    <x v="0"/>
    <x v="0"/>
    <x v="2"/>
    <x v="0"/>
    <x v="1"/>
    <s v="Kyle Haupt"/>
    <x v="1"/>
    <x v="0"/>
    <x v="2"/>
    <n v="1980"/>
    <x v="6"/>
    <x v="0"/>
    <s v="Account Executive"/>
    <x v="0"/>
    <n v="45"/>
    <x v="1"/>
    <x v="3"/>
    <x v="0"/>
    <x v="0"/>
  </r>
  <r>
    <s v="E234438"/>
    <x v="3"/>
    <x v="0"/>
    <n v="461"/>
    <x v="3"/>
    <x v="4"/>
    <x v="0"/>
    <d v="2020-02-27T00:00:00"/>
    <x v="0"/>
    <x v="0"/>
    <x v="0"/>
    <x v="0"/>
    <n v="280324"/>
    <x v="0"/>
    <x v="3"/>
    <x v="0"/>
    <x v="0"/>
    <x v="0"/>
    <x v="0"/>
    <s v="Kyoung Govindarasu"/>
    <x v="0"/>
    <x v="0"/>
    <x v="0"/>
    <n v="1988"/>
    <x v="0"/>
    <x v="4"/>
    <s v="Inside Sales Specialist"/>
    <x v="3"/>
    <n v="37"/>
    <x v="1"/>
    <x v="3"/>
    <x v="0"/>
    <x v="0"/>
  </r>
  <r>
    <s v="E234467"/>
    <x v="3"/>
    <x v="0"/>
    <n v="442"/>
    <x v="4"/>
    <x v="4"/>
    <x v="0"/>
    <d v="2020-09-26T00:00:00"/>
    <x v="0"/>
    <x v="0"/>
    <x v="0"/>
    <x v="0"/>
    <n v="245882"/>
    <x v="0"/>
    <x v="3"/>
    <x v="0"/>
    <x v="2"/>
    <x v="0"/>
    <x v="1"/>
    <s v="Kyoung Ge"/>
    <x v="0"/>
    <x v="0"/>
    <x v="2"/>
    <n v="1988"/>
    <x v="6"/>
    <x v="4"/>
    <s v="Sales Support Specialist"/>
    <x v="4"/>
    <n v="37"/>
    <x v="1"/>
    <x v="3"/>
    <x v="0"/>
    <x v="0"/>
  </r>
  <r>
    <s v="E239448"/>
    <x v="3"/>
    <x v="0"/>
    <n v="450"/>
    <x v="3"/>
    <x v="4"/>
    <x v="0"/>
    <d v="2020-09-26T00:00:00"/>
    <x v="0"/>
    <x v="0"/>
    <x v="0"/>
    <x v="0"/>
    <n v="206914"/>
    <x v="0"/>
    <x v="3"/>
    <x v="0"/>
    <x v="6"/>
    <x v="0"/>
    <x v="1"/>
    <s v="Logan Yeung"/>
    <x v="0"/>
    <x v="1"/>
    <x v="2"/>
    <n v="1986"/>
    <x v="6"/>
    <x v="4"/>
    <s v="Assembler"/>
    <x v="3"/>
    <n v="39"/>
    <x v="1"/>
    <x v="3"/>
    <x v="0"/>
    <x v="0"/>
  </r>
  <r>
    <s v="E239976"/>
    <x v="4"/>
    <x v="0"/>
    <n v="455"/>
    <x v="5"/>
    <x v="7"/>
    <x v="0"/>
    <d v="2020-07-30T00:00:00"/>
    <x v="0"/>
    <x v="0"/>
    <x v="0"/>
    <x v="0"/>
    <n v="45104"/>
    <x v="0"/>
    <x v="4"/>
    <x v="0"/>
    <x v="0"/>
    <x v="0"/>
    <x v="0"/>
    <s v="Logan Xu"/>
    <x v="0"/>
    <x v="0"/>
    <x v="0"/>
    <n v="1987"/>
    <x v="5"/>
    <x v="7"/>
    <s v="Manufacturing Production Manager"/>
    <x v="5"/>
    <n v="38"/>
    <x v="1"/>
    <x v="1"/>
    <x v="0"/>
    <x v="0"/>
  </r>
  <r>
    <s v="E243526"/>
    <x v="3"/>
    <x v="0"/>
    <n v="431"/>
    <x v="3"/>
    <x v="4"/>
    <x v="0"/>
    <d v="2020-06-11T00:00:00"/>
    <x v="0"/>
    <x v="0"/>
    <x v="0"/>
    <x v="0"/>
    <n v="58811"/>
    <x v="0"/>
    <x v="3"/>
    <x v="0"/>
    <x v="3"/>
    <x v="0"/>
    <x v="2"/>
    <s v="Lucy Stergios"/>
    <x v="0"/>
    <x v="1"/>
    <x v="4"/>
    <n v="1969"/>
    <x v="6"/>
    <x v="4"/>
    <s v="Quality Control Inspector Intern"/>
    <x v="3"/>
    <n v="56"/>
    <x v="0"/>
    <x v="2"/>
    <x v="0"/>
    <x v="0"/>
  </r>
  <r>
    <s v="E243642"/>
    <x v="3"/>
    <x v="0"/>
    <n v="445"/>
    <x v="1"/>
    <x v="4"/>
    <x v="0"/>
    <d v="2020-02-26T00:00:00"/>
    <x v="0"/>
    <x v="0"/>
    <x v="0"/>
    <x v="0"/>
    <n v="68350"/>
    <x v="0"/>
    <x v="3"/>
    <x v="0"/>
    <x v="5"/>
    <x v="0"/>
    <x v="2"/>
    <s v="Luis Spehalski"/>
    <x v="0"/>
    <x v="1"/>
    <x v="4"/>
    <n v="1987"/>
    <x v="6"/>
    <x v="4"/>
    <s v="Senior Account Executive"/>
    <x v="1"/>
    <n v="38"/>
    <x v="1"/>
    <x v="2"/>
    <x v="0"/>
    <x v="0"/>
  </r>
  <r>
    <s v="E247549"/>
    <x v="3"/>
    <x v="0"/>
    <n v="453"/>
    <x v="0"/>
    <x v="4"/>
    <x v="0"/>
    <d v="2020-01-15T00:00:00"/>
    <x v="0"/>
    <x v="0"/>
    <x v="0"/>
    <x v="0"/>
    <n v="90099"/>
    <x v="0"/>
    <x v="3"/>
    <x v="0"/>
    <x v="7"/>
    <x v="0"/>
    <x v="2"/>
    <s v="Maheshwar Muts"/>
    <x v="0"/>
    <x v="0"/>
    <x v="4"/>
    <n v="1998"/>
    <x v="4"/>
    <x v="4"/>
    <s v="Manufacturing Engineer"/>
    <x v="0"/>
    <n v="27"/>
    <x v="2"/>
    <x v="2"/>
    <x v="0"/>
    <x v="0"/>
  </r>
  <r>
    <s v="E247581"/>
    <x v="1"/>
    <x v="0"/>
    <n v="452"/>
    <x v="2"/>
    <x v="2"/>
    <x v="0"/>
    <d v="2020-05-01T00:00:00"/>
    <x v="0"/>
    <x v="0"/>
    <x v="0"/>
    <x v="0"/>
    <n v="65633"/>
    <x v="0"/>
    <x v="1"/>
    <x v="0"/>
    <x v="10"/>
    <x v="0"/>
    <x v="2"/>
    <s v="Mahsa Morzaria"/>
    <x v="1"/>
    <x v="0"/>
    <x v="2"/>
    <n v="1989"/>
    <x v="4"/>
    <x v="2"/>
    <s v="Manufacturing Technician"/>
    <x v="2"/>
    <n v="36"/>
    <x v="1"/>
    <x v="2"/>
    <x v="0"/>
    <x v="0"/>
  </r>
  <r>
    <s v="E251031"/>
    <x v="0"/>
    <x v="0"/>
    <n v="454"/>
    <x v="1"/>
    <x v="0"/>
    <x v="0"/>
    <d v="2020-07-27T00:00:00"/>
    <x v="0"/>
    <x v="0"/>
    <x v="0"/>
    <x v="0"/>
    <n v="40594"/>
    <x v="0"/>
    <x v="0"/>
    <x v="0"/>
    <x v="7"/>
    <x v="0"/>
    <x v="2"/>
    <s v="Mariam Jung"/>
    <x v="0"/>
    <x v="0"/>
    <x v="4"/>
    <n v="1970"/>
    <x v="4"/>
    <x v="0"/>
    <s v="Manufacturing Process Engineer"/>
    <x v="1"/>
    <n v="55"/>
    <x v="0"/>
    <x v="1"/>
    <x v="0"/>
    <x v="0"/>
  </r>
  <r>
    <s v="E257321"/>
    <x v="3"/>
    <x v="0"/>
    <n v="445"/>
    <x v="1"/>
    <x v="4"/>
    <x v="0"/>
    <d v="2020-09-04T00:00:00"/>
    <x v="0"/>
    <x v="0"/>
    <x v="0"/>
    <x v="0"/>
    <n v="204522"/>
    <x v="0"/>
    <x v="3"/>
    <x v="0"/>
    <x v="2"/>
    <x v="0"/>
    <x v="2"/>
    <s v="Mauricio Chu"/>
    <x v="0"/>
    <x v="0"/>
    <x v="2"/>
    <n v="1978"/>
    <x v="4"/>
    <x v="4"/>
    <s v="Senior Account Executive"/>
    <x v="1"/>
    <n v="47"/>
    <x v="0"/>
    <x v="3"/>
    <x v="0"/>
    <x v="0"/>
  </r>
  <r>
    <s v="E260052"/>
    <x v="3"/>
    <x v="0"/>
    <n v="432"/>
    <x v="4"/>
    <x v="4"/>
    <x v="0"/>
    <d v="2020-10-27T00:00:00"/>
    <x v="0"/>
    <x v="0"/>
    <x v="0"/>
    <x v="0"/>
    <n v="293260"/>
    <x v="0"/>
    <x v="3"/>
    <x v="0"/>
    <x v="1"/>
    <x v="0"/>
    <x v="2"/>
    <s v="Merlijn Brunet"/>
    <x v="1"/>
    <x v="1"/>
    <x v="1"/>
    <n v="1997"/>
    <x v="4"/>
    <x v="4"/>
    <s v="Quality Control Inspector"/>
    <x v="4"/>
    <n v="28"/>
    <x v="2"/>
    <x v="3"/>
    <x v="0"/>
    <x v="0"/>
  </r>
  <r>
    <s v="E266317"/>
    <x v="3"/>
    <x v="0"/>
    <n v="443"/>
    <x v="2"/>
    <x v="4"/>
    <x v="0"/>
    <d v="2020-03-28T00:00:00"/>
    <x v="0"/>
    <x v="0"/>
    <x v="0"/>
    <x v="0"/>
    <n v="63781"/>
    <x v="0"/>
    <x v="3"/>
    <x v="0"/>
    <x v="0"/>
    <x v="0"/>
    <x v="0"/>
    <s v="Michael Smith"/>
    <x v="0"/>
    <x v="0"/>
    <x v="0"/>
    <n v="1964"/>
    <x v="6"/>
    <x v="4"/>
    <s v="Sales operations specialist"/>
    <x v="2"/>
    <n v="61"/>
    <x v="0"/>
    <x v="2"/>
    <x v="0"/>
    <x v="0"/>
  </r>
  <r>
    <s v="E269226"/>
    <x v="3"/>
    <x v="0"/>
    <n v="292"/>
    <x v="4"/>
    <x v="4"/>
    <x v="0"/>
    <d v="2020-07-29T00:00:00"/>
    <x v="0"/>
    <x v="0"/>
    <x v="0"/>
    <x v="0"/>
    <n v="223767"/>
    <x v="0"/>
    <x v="3"/>
    <x v="0"/>
    <x v="2"/>
    <x v="0"/>
    <x v="2"/>
    <s v="Michelle Penner"/>
    <x v="0"/>
    <x v="1"/>
    <x v="2"/>
    <n v="1971"/>
    <x v="4"/>
    <x v="4"/>
    <s v="Senior Product Optimization Engineer"/>
    <x v="4"/>
    <n v="54"/>
    <x v="0"/>
    <x v="3"/>
    <x v="0"/>
    <x v="0"/>
  </r>
  <r>
    <s v="E269472"/>
    <x v="0"/>
    <x v="0"/>
    <n v="461"/>
    <x v="3"/>
    <x v="0"/>
    <x v="0"/>
    <d v="2019-12-27T00:00:00"/>
    <x v="0"/>
    <x v="0"/>
    <x v="0"/>
    <x v="0"/>
    <n v="240493"/>
    <x v="0"/>
    <x v="0"/>
    <x v="0"/>
    <x v="1"/>
    <x v="0"/>
    <x v="1"/>
    <s v="Mickey Nathaniel"/>
    <x v="0"/>
    <x v="0"/>
    <x v="0"/>
    <n v="1994"/>
    <x v="6"/>
    <x v="0"/>
    <s v="Inside Sales Specialist"/>
    <x v="3"/>
    <n v="31"/>
    <x v="2"/>
    <x v="3"/>
    <x v="1"/>
    <x v="1"/>
  </r>
  <r>
    <s v="E270011"/>
    <x v="3"/>
    <x v="0"/>
    <n v="322"/>
    <x v="2"/>
    <x v="4"/>
    <x v="0"/>
    <d v="2020-08-17T00:00:00"/>
    <x v="0"/>
    <x v="0"/>
    <x v="0"/>
    <x v="0"/>
    <n v="26984"/>
    <x v="0"/>
    <x v="3"/>
    <x v="0"/>
    <x v="3"/>
    <x v="0"/>
    <x v="2"/>
    <s v="Mihaela Miller"/>
    <x v="1"/>
    <x v="0"/>
    <x v="2"/>
    <n v="1984"/>
    <x v="2"/>
    <x v="4"/>
    <s v="Marketing strategy manager "/>
    <x v="2"/>
    <n v="41"/>
    <x v="1"/>
    <x v="1"/>
    <x v="0"/>
    <x v="0"/>
  </r>
  <r>
    <s v="E273097"/>
    <x v="1"/>
    <x v="0"/>
    <n v="443"/>
    <x v="2"/>
    <x v="2"/>
    <x v="0"/>
    <d v="2020-07-01T00:00:00"/>
    <x v="0"/>
    <x v="0"/>
    <x v="0"/>
    <x v="0"/>
    <n v="71948"/>
    <x v="0"/>
    <x v="1"/>
    <x v="0"/>
    <x v="0"/>
    <x v="0"/>
    <x v="0"/>
    <s v="Mongo Labouze"/>
    <x v="1"/>
    <x v="0"/>
    <x v="0"/>
    <n v="1978"/>
    <x v="4"/>
    <x v="2"/>
    <s v="Sales operations specialist"/>
    <x v="2"/>
    <n v="47"/>
    <x v="0"/>
    <x v="2"/>
    <x v="0"/>
    <x v="0"/>
  </r>
  <r>
    <s v="E275852"/>
    <x v="3"/>
    <x v="0"/>
    <n v="252"/>
    <x v="4"/>
    <x v="4"/>
    <x v="0"/>
    <d v="2020-06-09T00:00:00"/>
    <x v="0"/>
    <x v="0"/>
    <x v="0"/>
    <x v="0"/>
    <n v="279407"/>
    <x v="0"/>
    <x v="3"/>
    <x v="0"/>
    <x v="1"/>
    <x v="0"/>
    <x v="1"/>
    <s v="Moonjun Jin"/>
    <x v="1"/>
    <x v="0"/>
    <x v="0"/>
    <n v="1986"/>
    <x v="4"/>
    <x v="4"/>
    <s v="Senior Buyer"/>
    <x v="4"/>
    <n v="39"/>
    <x v="1"/>
    <x v="3"/>
    <x v="0"/>
    <x v="0"/>
  </r>
  <r>
    <s v="E292560"/>
    <x v="3"/>
    <x v="0"/>
    <n v="402"/>
    <x v="4"/>
    <x v="4"/>
    <x v="0"/>
    <d v="2020-06-12T00:00:00"/>
    <x v="0"/>
    <x v="0"/>
    <x v="0"/>
    <x v="0"/>
    <n v="105411"/>
    <x v="0"/>
    <x v="3"/>
    <x v="0"/>
    <x v="1"/>
    <x v="0"/>
    <x v="2"/>
    <s v="Oliver Patel"/>
    <x v="1"/>
    <x v="0"/>
    <x v="2"/>
    <n v="1993"/>
    <x v="6"/>
    <x v="4"/>
    <s v="Warehouse supervisor"/>
    <x v="4"/>
    <n v="32"/>
    <x v="2"/>
    <x v="0"/>
    <x v="0"/>
    <x v="0"/>
  </r>
  <r>
    <s v="E294149"/>
    <x v="3"/>
    <x v="0"/>
    <n v="241"/>
    <x v="4"/>
    <x v="4"/>
    <x v="0"/>
    <d v="2020-02-26T00:00:00"/>
    <x v="0"/>
    <x v="0"/>
    <x v="0"/>
    <x v="0"/>
    <n v="72635"/>
    <x v="0"/>
    <x v="3"/>
    <x v="0"/>
    <x v="4"/>
    <x v="0"/>
    <x v="1"/>
    <s v="Parry Mahajan"/>
    <x v="1"/>
    <x v="0"/>
    <x v="2"/>
    <n v="1992"/>
    <x v="0"/>
    <x v="4"/>
    <s v="Compensation Manager"/>
    <x v="4"/>
    <n v="33"/>
    <x v="1"/>
    <x v="2"/>
    <x v="0"/>
    <x v="0"/>
  </r>
  <r>
    <s v="E294999"/>
    <x v="3"/>
    <x v="0"/>
    <n v="442"/>
    <x v="4"/>
    <x v="4"/>
    <x v="0"/>
    <d v="2020-10-09T00:00:00"/>
    <x v="0"/>
    <x v="0"/>
    <x v="0"/>
    <x v="0"/>
    <n v="134602"/>
    <x v="0"/>
    <x v="3"/>
    <x v="0"/>
    <x v="0"/>
    <x v="0"/>
    <x v="0"/>
    <s v="Parviz Liu"/>
    <x v="1"/>
    <x v="1"/>
    <x v="4"/>
    <n v="1986"/>
    <x v="4"/>
    <x v="4"/>
    <s v="Sales Support Specialist"/>
    <x v="4"/>
    <n v="39"/>
    <x v="1"/>
    <x v="0"/>
    <x v="0"/>
    <x v="0"/>
  </r>
  <r>
    <s v="E295212"/>
    <x v="0"/>
    <x v="0"/>
    <n v="443"/>
    <x v="2"/>
    <x v="0"/>
    <x v="0"/>
    <d v="2020-10-27T00:00:00"/>
    <x v="0"/>
    <x v="0"/>
    <x v="0"/>
    <x v="0"/>
    <n v="65812"/>
    <x v="0"/>
    <x v="0"/>
    <x v="0"/>
    <x v="2"/>
    <x v="0"/>
    <x v="2"/>
    <s v="Patrick Li"/>
    <x v="0"/>
    <x v="0"/>
    <x v="2"/>
    <n v="1985"/>
    <x v="2"/>
    <x v="0"/>
    <s v="Sales operations specialist"/>
    <x v="2"/>
    <n v="40"/>
    <x v="1"/>
    <x v="2"/>
    <x v="0"/>
    <x v="0"/>
  </r>
  <r>
    <s v="E298205"/>
    <x v="9"/>
    <x v="0"/>
    <n v="444"/>
    <x v="0"/>
    <x v="18"/>
    <x v="0"/>
    <d v="2020-04-01T00:00:00"/>
    <x v="0"/>
    <x v="0"/>
    <x v="0"/>
    <x v="0"/>
    <n v="44857"/>
    <x v="0"/>
    <x v="9"/>
    <x v="0"/>
    <x v="2"/>
    <x v="0"/>
    <x v="1"/>
    <s v="Paul Huang"/>
    <x v="0"/>
    <x v="0"/>
    <x v="2"/>
    <n v="1993"/>
    <x v="4"/>
    <x v="18"/>
    <s v="Account Executive"/>
    <x v="0"/>
    <n v="32"/>
    <x v="2"/>
    <x v="1"/>
    <x v="0"/>
    <x v="0"/>
  </r>
  <r>
    <s v="E298613"/>
    <x v="3"/>
    <x v="0"/>
    <n v="442"/>
    <x v="4"/>
    <x v="4"/>
    <x v="0"/>
    <d v="2020-01-16T00:00:00"/>
    <x v="0"/>
    <x v="0"/>
    <x v="0"/>
    <x v="0"/>
    <n v="31168"/>
    <x v="0"/>
    <x v="3"/>
    <x v="0"/>
    <x v="0"/>
    <x v="0"/>
    <x v="0"/>
    <s v="Paul Hertzog"/>
    <x v="0"/>
    <x v="0"/>
    <x v="0"/>
    <n v="1995"/>
    <x v="0"/>
    <x v="4"/>
    <s v="Sales Support Specialist"/>
    <x v="4"/>
    <n v="30"/>
    <x v="2"/>
    <x v="1"/>
    <x v="0"/>
    <x v="0"/>
  </r>
  <r>
    <s v="E298774"/>
    <x v="0"/>
    <x v="0"/>
    <n v="215"/>
    <x v="1"/>
    <x v="0"/>
    <x v="0"/>
    <d v="2020-03-12T00:00:00"/>
    <x v="0"/>
    <x v="0"/>
    <x v="0"/>
    <x v="0"/>
    <n v="31830"/>
    <x v="0"/>
    <x v="0"/>
    <x v="0"/>
    <x v="2"/>
    <x v="0"/>
    <x v="1"/>
    <s v="Paul Hassler"/>
    <x v="0"/>
    <x v="0"/>
    <x v="3"/>
    <n v="1993"/>
    <x v="0"/>
    <x v="0"/>
    <s v="Controller"/>
    <x v="1"/>
    <n v="32"/>
    <x v="2"/>
    <x v="1"/>
    <x v="0"/>
    <x v="0"/>
  </r>
  <r>
    <s v="E299182"/>
    <x v="3"/>
    <x v="0"/>
    <n v="450"/>
    <x v="3"/>
    <x v="4"/>
    <x v="0"/>
    <d v="2020-02-16T00:00:00"/>
    <x v="0"/>
    <x v="0"/>
    <x v="0"/>
    <x v="0"/>
    <n v="75234"/>
    <x v="0"/>
    <x v="3"/>
    <x v="0"/>
    <x v="3"/>
    <x v="0"/>
    <x v="0"/>
    <s v="Paul Han"/>
    <x v="1"/>
    <x v="0"/>
    <x v="2"/>
    <n v="1988"/>
    <x v="0"/>
    <x v="4"/>
    <s v="Assembler"/>
    <x v="3"/>
    <n v="37"/>
    <x v="1"/>
    <x v="2"/>
    <x v="0"/>
    <x v="0"/>
  </r>
  <r>
    <s v="E299238"/>
    <x v="0"/>
    <x v="0"/>
    <n v="252"/>
    <x v="4"/>
    <x v="1"/>
    <x v="0"/>
    <d v="2020-03-27T00:00:00"/>
    <x v="0"/>
    <x v="0"/>
    <x v="0"/>
    <x v="0"/>
    <n v="28987"/>
    <x v="0"/>
    <x v="0"/>
    <x v="0"/>
    <x v="2"/>
    <x v="0"/>
    <x v="1"/>
    <s v="Paul Habib"/>
    <x v="1"/>
    <x v="1"/>
    <x v="2"/>
    <n v="1978"/>
    <x v="0"/>
    <x v="1"/>
    <s v="Senior Buyer"/>
    <x v="4"/>
    <n v="47"/>
    <x v="0"/>
    <x v="1"/>
    <x v="0"/>
    <x v="0"/>
  </r>
  <r>
    <s v="E299276"/>
    <x v="0"/>
    <x v="0"/>
    <n v="452"/>
    <x v="2"/>
    <x v="1"/>
    <x v="0"/>
    <d v="2020-05-06T00:00:00"/>
    <x v="0"/>
    <x v="0"/>
    <x v="0"/>
    <x v="0"/>
    <n v="31785"/>
    <x v="0"/>
    <x v="0"/>
    <x v="0"/>
    <x v="0"/>
    <x v="0"/>
    <x v="0"/>
    <s v="Peter Groeneveld"/>
    <x v="0"/>
    <x v="1"/>
    <x v="2"/>
    <n v="1978"/>
    <x v="0"/>
    <x v="1"/>
    <s v="Manufacturing Technician"/>
    <x v="2"/>
    <n v="47"/>
    <x v="0"/>
    <x v="1"/>
    <x v="0"/>
    <x v="0"/>
  </r>
  <r>
    <s v="E299305"/>
    <x v="4"/>
    <x v="0"/>
    <n v="601"/>
    <x v="7"/>
    <x v="7"/>
    <x v="0"/>
    <d v="2020-03-17T00:00:00"/>
    <x v="0"/>
    <x v="0"/>
    <x v="0"/>
    <x v="0"/>
    <n v="71578"/>
    <x v="0"/>
    <x v="4"/>
    <x v="0"/>
    <x v="5"/>
    <x v="0"/>
    <x v="0"/>
    <s v="Peter Goodman"/>
    <x v="1"/>
    <x v="0"/>
    <x v="2"/>
    <n v="1986"/>
    <x v="0"/>
    <x v="7"/>
    <s v="Executive Assistant to the President"/>
    <x v="7"/>
    <n v="39"/>
    <x v="1"/>
    <x v="2"/>
    <x v="0"/>
    <x v="0"/>
  </r>
  <r>
    <s v="E299557"/>
    <x v="3"/>
    <x v="0"/>
    <n v="452"/>
    <x v="2"/>
    <x v="4"/>
    <x v="0"/>
    <d v="2020-03-21T00:00:00"/>
    <x v="0"/>
    <x v="0"/>
    <x v="0"/>
    <x v="0"/>
    <n v="240856"/>
    <x v="0"/>
    <x v="3"/>
    <x v="0"/>
    <x v="0"/>
    <x v="0"/>
    <x v="0"/>
    <s v="Peter Godfree"/>
    <x v="0"/>
    <x v="0"/>
    <x v="0"/>
    <n v="1985"/>
    <x v="0"/>
    <x v="4"/>
    <s v="Manufacturing Technician"/>
    <x v="2"/>
    <n v="40"/>
    <x v="1"/>
    <x v="3"/>
    <x v="0"/>
    <x v="0"/>
  </r>
  <r>
    <s v="E300141"/>
    <x v="3"/>
    <x v="0"/>
    <n v="401"/>
    <x v="3"/>
    <x v="4"/>
    <x v="0"/>
    <d v="2021-05-03T00:00:00"/>
    <x v="0"/>
    <x v="0"/>
    <x v="0"/>
    <x v="0"/>
    <n v="877594"/>
    <x v="0"/>
    <x v="3"/>
    <x v="0"/>
    <x v="2"/>
    <x v="0"/>
    <x v="1"/>
    <s v="Udo Dyck"/>
    <x v="0"/>
    <x v="0"/>
    <x v="2"/>
    <n v="1973"/>
    <x v="6"/>
    <x v="4"/>
    <s v="Warehouse worker"/>
    <x v="3"/>
    <n v="52"/>
    <x v="0"/>
    <x v="5"/>
    <x v="5"/>
    <x v="0"/>
  </r>
  <r>
    <s v="E300142"/>
    <x v="1"/>
    <x v="0"/>
    <n v="455"/>
    <x v="5"/>
    <x v="2"/>
    <x v="0"/>
    <d v="2021-05-02T00:00:00"/>
    <x v="0"/>
    <x v="0"/>
    <x v="0"/>
    <x v="0"/>
    <n v="143132"/>
    <x v="0"/>
    <x v="1"/>
    <x v="0"/>
    <x v="3"/>
    <x v="0"/>
    <x v="2"/>
    <s v="Ulrich Djupstrom"/>
    <x v="1"/>
    <x v="0"/>
    <x v="2"/>
    <n v="1993"/>
    <x v="4"/>
    <x v="2"/>
    <s v="Manufacturing Production Manager"/>
    <x v="5"/>
    <n v="32"/>
    <x v="2"/>
    <x v="0"/>
    <x v="5"/>
    <x v="0"/>
  </r>
  <r>
    <s v="E300143"/>
    <x v="0"/>
    <x v="0"/>
    <n v="434"/>
    <x v="0"/>
    <x v="0"/>
    <x v="0"/>
    <d v="2021-05-02T00:00:00"/>
    <x v="0"/>
    <x v="0"/>
    <x v="0"/>
    <x v="0"/>
    <n v="432791"/>
    <x v="0"/>
    <x v="0"/>
    <x v="0"/>
    <x v="0"/>
    <x v="0"/>
    <x v="0"/>
    <s v="Ulrich Denford"/>
    <x v="1"/>
    <x v="0"/>
    <x v="0"/>
    <n v="1991"/>
    <x v="9"/>
    <x v="0"/>
    <s v="Quality Control Manager"/>
    <x v="0"/>
    <n v="34"/>
    <x v="1"/>
    <x v="5"/>
    <x v="5"/>
    <x v="0"/>
  </r>
  <r>
    <s v="E300144"/>
    <x v="4"/>
    <x v="0"/>
    <n v="423"/>
    <x v="2"/>
    <x v="7"/>
    <x v="0"/>
    <d v="2021-03-05T00:00:00"/>
    <x v="0"/>
    <x v="0"/>
    <x v="0"/>
    <x v="0"/>
    <n v="94818"/>
    <x v="0"/>
    <x v="4"/>
    <x v="0"/>
    <x v="0"/>
    <x v="0"/>
    <x v="0"/>
    <s v="Ulrich Das"/>
    <x v="1"/>
    <x v="1"/>
    <x v="5"/>
    <n v="2004"/>
    <x v="4"/>
    <x v="7"/>
    <s v="Learning Director"/>
    <x v="2"/>
    <n v="21"/>
    <x v="3"/>
    <x v="2"/>
    <x v="5"/>
    <x v="0"/>
  </r>
  <r>
    <s v="E300145"/>
    <x v="0"/>
    <x v="0"/>
    <n v="447"/>
    <x v="7"/>
    <x v="0"/>
    <x v="0"/>
    <d v="2021-03-18T00:00:00"/>
    <x v="0"/>
    <x v="0"/>
    <x v="0"/>
    <x v="0"/>
    <n v="519575"/>
    <x v="0"/>
    <x v="0"/>
    <x v="0"/>
    <x v="10"/>
    <x v="0"/>
    <x v="1"/>
    <s v="Umesh Crumb"/>
    <x v="1"/>
    <x v="1"/>
    <x v="2"/>
    <n v="1996"/>
    <x v="9"/>
    <x v="0"/>
    <s v="Sales Manager"/>
    <x v="7"/>
    <n v="29"/>
    <x v="2"/>
    <x v="5"/>
    <x v="5"/>
    <x v="0"/>
  </r>
  <r>
    <s v="E300146"/>
    <x v="0"/>
    <x v="0"/>
    <n v="452"/>
    <x v="2"/>
    <x v="0"/>
    <x v="0"/>
    <d v="2021-02-17T00:00:00"/>
    <x v="0"/>
    <x v="0"/>
    <x v="0"/>
    <x v="0"/>
    <n v="246974"/>
    <x v="0"/>
    <x v="0"/>
    <x v="0"/>
    <x v="4"/>
    <x v="0"/>
    <x v="1"/>
    <s v="Umesh Choi"/>
    <x v="0"/>
    <x v="0"/>
    <x v="2"/>
    <n v="2000"/>
    <x v="9"/>
    <x v="0"/>
    <s v="Manufacturing Technician"/>
    <x v="2"/>
    <n v="25"/>
    <x v="2"/>
    <x v="3"/>
    <x v="5"/>
    <x v="0"/>
  </r>
  <r>
    <s v="M095280"/>
    <x v="2"/>
    <x v="0"/>
    <n v="233"/>
    <x v="2"/>
    <x v="3"/>
    <x v="0"/>
    <d v="2014-03-27T00:00:00"/>
    <x v="0"/>
    <x v="0"/>
    <x v="0"/>
    <x v="0"/>
    <n v="93509"/>
    <x v="0"/>
    <x v="2"/>
    <x v="0"/>
    <x v="8"/>
    <x v="0"/>
    <x v="1"/>
    <s v="Kearney Michligk"/>
    <x v="1"/>
    <x v="1"/>
    <x v="2"/>
    <n v="1967"/>
    <x v="6"/>
    <x v="3"/>
    <s v="Communication lead"/>
    <x v="2"/>
    <n v="58"/>
    <x v="0"/>
    <x v="2"/>
    <x v="4"/>
    <x v="2"/>
  </r>
  <r>
    <s v="M096889"/>
    <x v="2"/>
    <x v="0"/>
    <n v="322"/>
    <x v="2"/>
    <x v="5"/>
    <x v="0"/>
    <d v="2014-03-27T00:00:00"/>
    <x v="0"/>
    <x v="0"/>
    <x v="0"/>
    <x v="0"/>
    <n v="64974"/>
    <x v="0"/>
    <x v="2"/>
    <x v="0"/>
    <x v="2"/>
    <x v="0"/>
    <x v="2"/>
    <s v="Keri Liu"/>
    <x v="0"/>
    <x v="1"/>
    <x v="4"/>
    <n v="1981"/>
    <x v="4"/>
    <x v="5"/>
    <s v="Marketing strategy manager "/>
    <x v="2"/>
    <n v="44"/>
    <x v="1"/>
    <x v="2"/>
    <x v="4"/>
    <x v="2"/>
  </r>
  <r>
    <s v="M236347"/>
    <x v="8"/>
    <x v="0"/>
    <n v="272"/>
    <x v="2"/>
    <x v="17"/>
    <x v="0"/>
    <d v="2020-03-27T00:00:00"/>
    <x v="0"/>
    <x v="0"/>
    <x v="0"/>
    <x v="0"/>
    <n v="81545"/>
    <x v="0"/>
    <x v="8"/>
    <x v="0"/>
    <x v="0"/>
    <x v="0"/>
    <x v="0"/>
    <s v="Philip Chabert"/>
    <x v="1"/>
    <x v="1"/>
    <x v="0"/>
    <n v="1984"/>
    <x v="0"/>
    <x v="17"/>
    <s v="Senior employee relations specialist"/>
    <x v="2"/>
    <n v="41"/>
    <x v="1"/>
    <x v="2"/>
    <x v="0"/>
    <x v="0"/>
  </r>
  <r>
    <s v="M237930"/>
    <x v="0"/>
    <x v="24"/>
    <n v="447"/>
    <x v="7"/>
    <x v="0"/>
    <x v="0"/>
    <d v="2014-03-12T00:00:00"/>
    <x v="0"/>
    <x v="0"/>
    <x v="0"/>
    <x v="0"/>
    <n v="548043"/>
    <x v="0"/>
    <x v="0"/>
    <x v="24"/>
    <x v="2"/>
    <x v="0"/>
    <x v="1"/>
    <s v="Josh Alpizar"/>
    <x v="1"/>
    <x v="1"/>
    <x v="2"/>
    <n v="1965"/>
    <x v="6"/>
    <x v="0"/>
    <s v="Sales Manager"/>
    <x v="7"/>
    <n v="60"/>
    <x v="0"/>
    <x v="5"/>
    <x v="4"/>
    <x v="2"/>
  </r>
  <r>
    <s v="M266882"/>
    <x v="0"/>
    <x v="22"/>
    <n v="447"/>
    <x v="0"/>
    <x v="1"/>
    <x v="0"/>
    <d v="2015-12-27T00:00:00"/>
    <x v="0"/>
    <x v="0"/>
    <x v="0"/>
    <x v="0"/>
    <n v="11044"/>
    <x v="0"/>
    <x v="0"/>
    <x v="22"/>
    <x v="2"/>
    <x v="0"/>
    <x v="1"/>
    <s v="Corrina Schilling"/>
    <x v="0"/>
    <x v="1"/>
    <x v="2"/>
    <n v="1977"/>
    <x v="6"/>
    <x v="1"/>
    <s v="Sales Manager"/>
    <x v="7"/>
    <n v="48"/>
    <x v="0"/>
    <x v="1"/>
    <x v="6"/>
    <x v="2"/>
  </r>
  <r>
    <s v="M296403"/>
    <x v="7"/>
    <x v="24"/>
    <n v="602"/>
    <x v="6"/>
    <x v="13"/>
    <x v="0"/>
    <d v="2017-01-07T00:00:00"/>
    <x v="0"/>
    <x v="0"/>
    <x v="0"/>
    <x v="0"/>
    <n v="421291"/>
    <x v="0"/>
    <x v="7"/>
    <x v="24"/>
    <x v="1"/>
    <x v="0"/>
    <x v="1"/>
    <s v="Marinna Kranig"/>
    <x v="0"/>
    <x v="1"/>
    <x v="2"/>
    <n v="1979"/>
    <x v="6"/>
    <x v="13"/>
    <s v="Chief of staff"/>
    <x v="6"/>
    <n v="46"/>
    <x v="0"/>
    <x v="5"/>
    <x v="3"/>
    <x v="1"/>
  </r>
  <r>
    <s v="M300121"/>
    <x v="1"/>
    <x v="0"/>
    <n v="281"/>
    <x v="0"/>
    <x v="2"/>
    <x v="0"/>
    <d v="2021-03-11T00:00:00"/>
    <x v="0"/>
    <x v="0"/>
    <x v="0"/>
    <x v="0"/>
    <n v="93574"/>
    <x v="0"/>
    <x v="1"/>
    <x v="0"/>
    <x v="2"/>
    <x v="0"/>
    <x v="1"/>
    <s v="Charyl Lauzon"/>
    <x v="0"/>
    <x v="1"/>
    <x v="4"/>
    <n v="1987"/>
    <x v="4"/>
    <x v="2"/>
    <s v="Facilities Manager"/>
    <x v="3"/>
    <n v="38"/>
    <x v="1"/>
    <x v="2"/>
    <x v="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8A2176-9ADE-4F0D-BB28-BDC94206992B}"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fieldListSortAscending="1">
  <location ref="D1:E12" firstHeaderRow="1"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1">
        <item sd="0" x="6"/>
        <item sd="0" x="4"/>
        <item sd="0" x="5"/>
        <item sd="0" x="8"/>
        <item sd="0" x="9"/>
        <item sd="0" x="3"/>
        <item sd="0" x="2"/>
        <item sd="0" x="7"/>
        <item sd="0" x="0"/>
        <item sd="0" x="1"/>
        <item t="default" sd="0"/>
      </items>
      <autoSortScope>
        <pivotArea dataOnly="0" outline="0" fieldPosition="0">
          <references count="1">
            <reference field="4294967294" count="1" selected="0">
              <x v="0"/>
            </reference>
          </references>
        </pivotArea>
      </autoSortScope>
    </pivotField>
    <pivotField axis="axisRow" showAll="0" sortType="descending">
      <items count="29">
        <item sd="0" x="2"/>
        <item sd="0" x="17"/>
        <item sd="0" x="11"/>
        <item sd="0" x="19"/>
        <item sd="0" x="9"/>
        <item sd="0" x="21"/>
        <item sd="0" x="3"/>
        <item sd="0" x="12"/>
        <item sd="0" x="1"/>
        <item sd="0" x="27"/>
        <item sd="0" x="7"/>
        <item sd="0" x="8"/>
        <item sd="0" x="23"/>
        <item sd="0" x="25"/>
        <item sd="0" x="5"/>
        <item sd="0" x="13"/>
        <item sd="0" x="0"/>
        <item sd="0" x="16"/>
        <item sd="0" x="15"/>
        <item sd="0" x="26"/>
        <item sd="0" x="6"/>
        <item sd="0" x="22"/>
        <item sd="0" x="4"/>
        <item sd="0" x="18"/>
        <item sd="0" x="10"/>
        <item sd="0" x="14"/>
        <item sd="0" x="20"/>
        <item sd="0" x="24"/>
        <item t="default" sd="0"/>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items count="3">
        <item x="0"/>
        <item x="1"/>
        <item t="default"/>
      </items>
    </pivotField>
    <pivotField showAll="0"/>
    <pivotField showAll="0"/>
    <pivotField showAll="0"/>
    <pivotField showAll="0"/>
    <pivotField showAll="0"/>
    <pivotField showAll="0"/>
    <pivotField showAll="0">
      <items count="9">
        <item x="3"/>
        <item x="5"/>
        <item x="7"/>
        <item x="0"/>
        <item x="1"/>
        <item x="6"/>
        <item x="2"/>
        <item x="4"/>
        <item t="default"/>
      </items>
    </pivotField>
    <pivotField showAll="0"/>
    <pivotField showAll="0"/>
    <pivotField showAll="0"/>
    <pivotField showAll="0"/>
    <pivotField showAll="0"/>
  </pivotFields>
  <rowFields count="2">
    <field x="14"/>
    <field x="15"/>
  </rowFields>
  <rowItems count="11">
    <i>
      <x v="8"/>
    </i>
    <i>
      <x v="5"/>
    </i>
    <i>
      <x v="9"/>
    </i>
    <i>
      <x v="1"/>
    </i>
    <i>
      <x v="6"/>
    </i>
    <i>
      <x v="2"/>
    </i>
    <i>
      <x/>
    </i>
    <i>
      <x v="3"/>
    </i>
    <i>
      <x v="7"/>
    </i>
    <i>
      <x v="4"/>
    </i>
    <i t="grand">
      <x/>
    </i>
  </rowItems>
  <colItems count="1">
    <i/>
  </colItems>
  <dataFields count="1">
    <dataField name="Count of EMPLOYEEID" fld="0" subtotal="count" baseField="13" baseItem="0" numFmtId="41"/>
  </dataField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912177-ECA4-4022-8BF0-E3CDEAE4A455}"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J8:AJ9" firstHeaderRow="1" firstDataRow="1" firstDataCol="0" rowPageCount="6" colPageCount="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1">
        <item x="6"/>
        <item x="4"/>
        <item x="5"/>
        <item x="8"/>
        <item x="9"/>
        <item x="3"/>
        <item x="2"/>
        <item x="7"/>
        <item x="0"/>
        <item x="1"/>
        <item t="default"/>
      </items>
    </pivotField>
    <pivotField axis="axisPage" showAll="0">
      <items count="29">
        <item x="2"/>
        <item x="17"/>
        <item x="11"/>
        <item x="19"/>
        <item x="9"/>
        <item x="21"/>
        <item x="3"/>
        <item x="12"/>
        <item x="1"/>
        <item x="27"/>
        <item x="7"/>
        <item x="8"/>
        <item x="23"/>
        <item x="25"/>
        <item x="5"/>
        <item x="13"/>
        <item x="0"/>
        <item x="16"/>
        <item x="15"/>
        <item x="26"/>
        <item x="6"/>
        <item x="22"/>
        <item x="4"/>
        <item x="18"/>
        <item x="10"/>
        <item x="14"/>
        <item x="20"/>
        <item x="24"/>
        <item t="default"/>
      </items>
    </pivotField>
    <pivotField showAll="0"/>
    <pivotField showAll="0"/>
    <pivotField axis="axisPage" showAll="0">
      <items count="4">
        <item x="0"/>
        <item x="1"/>
        <item x="2"/>
        <item t="default"/>
      </items>
    </pivotField>
    <pivotField showAll="0"/>
    <pivotField axis="axisPage" showAll="0">
      <items count="3">
        <item x="0"/>
        <item x="1"/>
        <item t="default"/>
      </items>
    </pivotField>
    <pivotField showAll="0"/>
    <pivotField showAll="0"/>
    <pivotField showAll="0"/>
    <pivotField showAll="0"/>
    <pivotField showAll="0"/>
    <pivotField showAll="0"/>
    <pivotField axis="axisPage" showAll="0">
      <items count="9">
        <item x="3"/>
        <item x="5"/>
        <item x="7"/>
        <item x="0"/>
        <item x="1"/>
        <item x="6"/>
        <item x="2"/>
        <item x="4"/>
        <item t="default"/>
      </items>
    </pivotField>
    <pivotField showAll="0"/>
    <pivotField axis="axisPage" showAll="0">
      <items count="5">
        <item x="2"/>
        <item x="1"/>
        <item x="0"/>
        <item x="3"/>
        <item t="default"/>
      </items>
    </pivotField>
    <pivotField showAll="0"/>
    <pivotField showAll="0"/>
    <pivotField showAll="0"/>
  </pivotFields>
  <rowItems count="1">
    <i/>
  </rowItems>
  <colItems count="1">
    <i/>
  </colItems>
  <pageFields count="6">
    <pageField fld="18" hier="-1"/>
    <pageField fld="15" hier="-1"/>
    <pageField fld="14" hier="-1"/>
    <pageField fld="27" hier="-1"/>
    <pageField fld="29" hier="-1"/>
    <pageField fld="20" hier="-1"/>
  </pageFields>
  <dataFields count="1">
    <dataField name="Count of EMPLOYEEID" fld="0" subtotal="count" baseField="13" baseItem="0" numFmtId="4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198699-332A-4CBB-A90B-A5C2307ECD08}"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fieldListSortAscending="1">
  <location ref="AC1:AE5" firstHeaderRow="0"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11">
        <item x="6"/>
        <item x="4"/>
        <item x="5"/>
        <item x="8"/>
        <item x="9"/>
        <item x="3"/>
        <item x="2"/>
        <item x="7"/>
        <item x="0"/>
        <item x="1"/>
        <item t="default"/>
      </items>
      <autoSortScope>
        <pivotArea dataOnly="0" outline="0" fieldPosition="0">
          <references count="1">
            <reference field="4294967294" count="1" selected="0">
              <x v="1"/>
            </reference>
          </references>
        </pivotArea>
      </autoSortScope>
    </pivotField>
    <pivotField showAll="0" sortType="descending">
      <items count="29">
        <item x="2"/>
        <item x="17"/>
        <item x="11"/>
        <item x="19"/>
        <item x="9"/>
        <item x="21"/>
        <item x="3"/>
        <item x="12"/>
        <item x="1"/>
        <item x="27"/>
        <item x="7"/>
        <item x="8"/>
        <item x="23"/>
        <item x="25"/>
        <item x="5"/>
        <item x="13"/>
        <item x="0"/>
        <item x="16"/>
        <item x="15"/>
        <item x="26"/>
        <item x="6"/>
        <item x="22"/>
        <item x="4"/>
        <item x="18"/>
        <item x="10"/>
        <item x="14"/>
        <item x="20"/>
        <item x="24"/>
        <item t="default"/>
      </items>
      <autoSortScope>
        <pivotArea dataOnly="0" outline="0" fieldPosition="0">
          <references count="1">
            <reference field="4294967294" count="1" selected="0">
              <x v="1"/>
            </reference>
          </references>
        </pivotArea>
      </autoSortScope>
    </pivotField>
    <pivotField showAll="0"/>
    <pivotField showAll="0"/>
    <pivotField showAll="0">
      <items count="4">
        <item x="0"/>
        <item x="1"/>
        <item x="2"/>
        <item t="default"/>
      </items>
    </pivotField>
    <pivotField showAll="0"/>
    <pivotField showAll="0">
      <items count="3">
        <item x="0"/>
        <item x="1"/>
        <item t="default"/>
      </items>
    </pivotField>
    <pivotField showAll="0"/>
    <pivotField showAll="0"/>
    <pivotField showAll="0"/>
    <pivotField showAll="0"/>
    <pivotField showAll="0"/>
    <pivotField showAll="0"/>
    <pivotField showAll="0">
      <items count="9">
        <item x="3"/>
        <item x="5"/>
        <item x="7"/>
        <item x="0"/>
        <item x="1"/>
        <item x="6"/>
        <item x="2"/>
        <item x="4"/>
        <item t="default"/>
      </items>
    </pivotField>
    <pivotField showAll="0"/>
    <pivotField showAll="0"/>
    <pivotField showAll="0"/>
    <pivotField showAll="0"/>
    <pivotField axis="axisRow" showAll="0">
      <items count="4">
        <item x="2"/>
        <item x="1"/>
        <item x="0"/>
        <item t="default"/>
      </items>
    </pivotField>
  </pivotFields>
  <rowFields count="1">
    <field x="32"/>
  </rowFields>
  <rowItems count="4">
    <i>
      <x/>
    </i>
    <i>
      <x v="1"/>
    </i>
    <i>
      <x v="2"/>
    </i>
    <i t="grand">
      <x/>
    </i>
  </rowItems>
  <colFields count="1">
    <field x="-2"/>
  </colFields>
  <colItems count="2">
    <i>
      <x/>
    </i>
    <i i="1">
      <x v="1"/>
    </i>
  </colItems>
  <dataFields count="2">
    <dataField name="Count of EMPLOYEEID2" fld="0" subtotal="count" showDataAs="percentOfTotal" baseField="32" baseItem="0" numFmtId="164"/>
    <dataField name="Count of EMPLOYEEID" fld="0" subtotal="count" baseField="13" baseItem="0" numFmtId="41"/>
  </dataFields>
  <chartFormats count="4">
    <chartFormat chart="6" format="2" series="1">
      <pivotArea type="data" outline="0" fieldPosition="0">
        <references count="1">
          <reference field="4294967294" count="1" selected="0">
            <x v="1"/>
          </reference>
        </references>
      </pivotArea>
    </chartFormat>
    <chartFormat chart="6"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6E821B-F0CE-46D1-B1F3-0DEB9F5BF3C5}"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fieldListSortAscending="1">
  <location ref="V1:W4" firstHeaderRow="1"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11">
        <item x="6"/>
        <item x="4"/>
        <item x="5"/>
        <item x="8"/>
        <item x="9"/>
        <item x="3"/>
        <item x="2"/>
        <item x="7"/>
        <item x="0"/>
        <item x="1"/>
        <item t="default"/>
      </items>
      <autoSortScope>
        <pivotArea dataOnly="0" outline="0" fieldPosition="0">
          <references count="1">
            <reference field="4294967294" count="1" selected="0">
              <x v="0"/>
            </reference>
          </references>
        </pivotArea>
      </autoSortScope>
    </pivotField>
    <pivotField showAll="0" sortType="descending">
      <items count="29">
        <item x="2"/>
        <item x="17"/>
        <item x="11"/>
        <item x="19"/>
        <item x="9"/>
        <item x="21"/>
        <item x="3"/>
        <item x="12"/>
        <item x="1"/>
        <item x="27"/>
        <item x="7"/>
        <item x="8"/>
        <item x="23"/>
        <item x="25"/>
        <item x="5"/>
        <item x="13"/>
        <item x="0"/>
        <item x="16"/>
        <item x="15"/>
        <item x="26"/>
        <item x="6"/>
        <item x="22"/>
        <item x="4"/>
        <item x="18"/>
        <item x="10"/>
        <item x="14"/>
        <item x="20"/>
        <item x="24"/>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items count="3">
        <item x="0"/>
        <item x="1"/>
        <item t="default"/>
      </items>
    </pivotField>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9">
        <item x="3"/>
        <item x="5"/>
        <item x="7"/>
        <item x="0"/>
        <item x="1"/>
        <item x="6"/>
        <item x="2"/>
        <item x="4"/>
        <item t="default"/>
      </items>
    </pivotField>
    <pivotField showAll="0"/>
    <pivotField showAll="0"/>
    <pivotField showAll="0"/>
    <pivotField showAll="0"/>
    <pivotField showAll="0"/>
  </pivotFields>
  <rowFields count="1">
    <field x="21"/>
  </rowFields>
  <rowItems count="3">
    <i>
      <x v="1"/>
    </i>
    <i>
      <x/>
    </i>
    <i t="grand">
      <x/>
    </i>
  </rowItems>
  <colItems count="1">
    <i/>
  </colItems>
  <dataFields count="1">
    <dataField name="Count of EMPLOYEEID" fld="0" subtotal="count" showDataAs="percentOfTotal" baseField="21" baseItem="1" numFmtId="9"/>
  </dataFields>
  <chartFormats count="6">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21" count="1" selected="0">
            <x v="1"/>
          </reference>
        </references>
      </pivotArea>
    </chartFormat>
    <chartFormat chart="2" format="3">
      <pivotArea type="data" outline="0" fieldPosition="0">
        <references count="2">
          <reference field="4294967294" count="1" selected="0">
            <x v="0"/>
          </reference>
          <reference field="21"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1" count="1" selected="0">
            <x v="1"/>
          </reference>
        </references>
      </pivotArea>
    </chartFormat>
    <chartFormat chart="3" format="7">
      <pivotArea type="data" outline="0" fieldPosition="0">
        <references count="2">
          <reference field="4294967294" count="1" selected="0">
            <x v="0"/>
          </reference>
          <reference field="2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369D6C-CC7A-4965-9E1B-1189EEAAA3D4}"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fieldListSortAscending="1">
  <location ref="Y1:AA8" firstHeaderRow="0"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11">
        <item x="6"/>
        <item x="4"/>
        <item x="5"/>
        <item x="8"/>
        <item x="9"/>
        <item x="3"/>
        <item x="2"/>
        <item x="7"/>
        <item x="0"/>
        <item x="1"/>
        <item t="default"/>
      </items>
      <autoSortScope>
        <pivotArea dataOnly="0" outline="0" fieldPosition="0">
          <references count="1">
            <reference field="4294967294" count="1" selected="0">
              <x v="0"/>
            </reference>
          </references>
        </pivotArea>
      </autoSortScope>
    </pivotField>
    <pivotField showAll="0" sortType="descending">
      <items count="29">
        <item x="2"/>
        <item x="17"/>
        <item x="11"/>
        <item x="19"/>
        <item x="9"/>
        <item x="21"/>
        <item x="3"/>
        <item x="12"/>
        <item x="1"/>
        <item x="27"/>
        <item x="7"/>
        <item x="8"/>
        <item x="23"/>
        <item x="25"/>
        <item x="5"/>
        <item x="13"/>
        <item x="0"/>
        <item x="16"/>
        <item x="15"/>
        <item x="26"/>
        <item x="6"/>
        <item x="22"/>
        <item x="4"/>
        <item x="18"/>
        <item x="10"/>
        <item x="14"/>
        <item x="20"/>
        <item x="24"/>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items count="3">
        <item x="0"/>
        <item x="1"/>
        <item t="default"/>
      </items>
    </pivotField>
    <pivotField showAll="0"/>
    <pivotField showAll="0"/>
    <pivotField showAll="0"/>
    <pivotField showAll="0"/>
    <pivotField showAll="0"/>
    <pivotField showAll="0"/>
    <pivotField showAll="0">
      <items count="9">
        <item x="3"/>
        <item x="5"/>
        <item x="7"/>
        <item x="0"/>
        <item x="1"/>
        <item x="6"/>
        <item x="2"/>
        <item x="4"/>
        <item t="default"/>
      </items>
    </pivotField>
    <pivotField showAll="0"/>
    <pivotField showAll="0"/>
    <pivotField axis="axisRow" showAll="0">
      <items count="7">
        <item x="1"/>
        <item x="2"/>
        <item x="0"/>
        <item x="3"/>
        <item x="4"/>
        <item x="5"/>
        <item t="default"/>
      </items>
    </pivotField>
    <pivotField showAll="0"/>
    <pivotField showAll="0"/>
  </pivotFields>
  <rowFields count="1">
    <field x="30"/>
  </rowFields>
  <rowItems count="7">
    <i>
      <x/>
    </i>
    <i>
      <x v="1"/>
    </i>
    <i>
      <x v="2"/>
    </i>
    <i>
      <x v="3"/>
    </i>
    <i>
      <x v="4"/>
    </i>
    <i>
      <x v="5"/>
    </i>
    <i t="grand">
      <x/>
    </i>
  </rowItems>
  <colFields count="1">
    <field x="-2"/>
  </colFields>
  <colItems count="2">
    <i>
      <x/>
    </i>
    <i i="1">
      <x v="1"/>
    </i>
  </colItems>
  <dataFields count="2">
    <dataField name="Count of EMPLOYEEID" fld="0" subtotal="count" baseField="13" baseItem="0" numFmtId="41"/>
    <dataField name="Count of EMPLOYEEID2" fld="0" subtotal="count" showDataAs="percentOfTotal" baseField="30" baseItem="257" numFmtId="164"/>
  </dataFields>
  <chartFormats count="4">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57CFB1-66A8-4F88-BB97-F43DB3DC49D0}"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fieldListSortAscending="1">
  <location ref="G1:I4" firstHeaderRow="0"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11">
        <item x="6"/>
        <item x="4"/>
        <item x="5"/>
        <item x="8"/>
        <item x="9"/>
        <item x="3"/>
        <item x="2"/>
        <item x="7"/>
        <item x="0"/>
        <item x="1"/>
        <item t="default"/>
      </items>
      <autoSortScope>
        <pivotArea dataOnly="0" outline="0" fieldPosition="0">
          <references count="1">
            <reference field="4294967294" count="1" selected="0">
              <x v="0"/>
            </reference>
          </references>
        </pivotArea>
      </autoSortScope>
    </pivotField>
    <pivotField showAll="0" sortType="descending">
      <items count="29">
        <item x="2"/>
        <item x="17"/>
        <item x="11"/>
        <item x="19"/>
        <item x="9"/>
        <item x="21"/>
        <item x="3"/>
        <item x="12"/>
        <item x="1"/>
        <item x="27"/>
        <item x="7"/>
        <item x="8"/>
        <item x="23"/>
        <item x="25"/>
        <item x="5"/>
        <item x="13"/>
        <item x="0"/>
        <item x="16"/>
        <item x="15"/>
        <item x="26"/>
        <item x="6"/>
        <item x="22"/>
        <item x="4"/>
        <item x="18"/>
        <item x="10"/>
        <item x="14"/>
        <item x="20"/>
        <item x="24"/>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items count="9">
        <item x="3"/>
        <item x="5"/>
        <item x="7"/>
        <item x="0"/>
        <item x="1"/>
        <item x="6"/>
        <item x="2"/>
        <item x="4"/>
        <item t="default"/>
      </items>
    </pivotField>
    <pivotField showAll="0"/>
    <pivotField showAll="0"/>
    <pivotField showAll="0"/>
    <pivotField showAll="0"/>
    <pivotField showAll="0"/>
  </pivotFields>
  <rowFields count="1">
    <field x="20"/>
  </rowFields>
  <rowItems count="3">
    <i>
      <x/>
    </i>
    <i>
      <x v="1"/>
    </i>
    <i t="grand">
      <x/>
    </i>
  </rowItems>
  <colFields count="1">
    <field x="-2"/>
  </colFields>
  <colItems count="2">
    <i>
      <x/>
    </i>
    <i i="1">
      <x v="1"/>
    </i>
  </colItems>
  <dataFields count="2">
    <dataField name="Count of EMPLOYEEID" fld="0" subtotal="count" showDataAs="percentOfTotal" baseField="20" baseItem="0" numFmtId="9"/>
    <dataField name="Count of EMPLOYEEID2" fld="0" subtotal="count" baseField="20" baseItem="0" numFmtId="41"/>
  </dataFields>
  <chartFormats count="6">
    <chartFormat chart="2" format="1"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0" count="1" selected="0">
            <x v="0"/>
          </reference>
        </references>
      </pivotArea>
    </chartFormat>
    <chartFormat chart="2" format="4">
      <pivotArea type="data" outline="0" fieldPosition="0">
        <references count="2">
          <reference field="4294967294" count="1" selected="0">
            <x v="0"/>
          </reference>
          <reference field="20" count="1" selected="0">
            <x v="1"/>
          </reference>
        </references>
      </pivotArea>
    </chartFormat>
    <chartFormat chart="3" format="5"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0" count="1" selected="0">
            <x v="0"/>
          </reference>
        </references>
      </pivotArea>
    </chartFormat>
    <chartFormat chart="3" format="8">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B7AF6F-59BA-42DE-BF95-B8006E80A60F}"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fieldListSortAscending="1">
  <location ref="R1:T10" firstHeaderRow="0"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11">
        <item x="6"/>
        <item x="4"/>
        <item x="5"/>
        <item x="8"/>
        <item x="9"/>
        <item x="3"/>
        <item x="2"/>
        <item x="7"/>
        <item x="0"/>
        <item x="1"/>
        <item t="default"/>
      </items>
      <autoSortScope>
        <pivotArea dataOnly="0" outline="0" fieldPosition="0">
          <references count="1">
            <reference field="4294967294" count="1" selected="0">
              <x v="0"/>
            </reference>
          </references>
        </pivotArea>
      </autoSortScope>
    </pivotField>
    <pivotField showAll="0" sortType="descending">
      <items count="29">
        <item x="2"/>
        <item x="17"/>
        <item x="11"/>
        <item x="19"/>
        <item x="9"/>
        <item x="21"/>
        <item x="3"/>
        <item x="12"/>
        <item x="1"/>
        <item x="27"/>
        <item x="7"/>
        <item x="8"/>
        <item x="23"/>
        <item x="25"/>
        <item x="5"/>
        <item x="13"/>
        <item x="0"/>
        <item x="16"/>
        <item x="15"/>
        <item x="26"/>
        <item x="6"/>
        <item x="22"/>
        <item x="4"/>
        <item x="18"/>
        <item x="10"/>
        <item x="14"/>
        <item x="20"/>
        <item x="24"/>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items count="3">
        <item x="0"/>
        <item x="1"/>
        <item t="default"/>
      </items>
    </pivotField>
    <pivotField showAll="0"/>
    <pivotField showAll="0"/>
    <pivotField showAll="0"/>
    <pivotField showAll="0"/>
    <pivotField showAll="0"/>
    <pivotField showAll="0"/>
    <pivotField axis="axisRow" showAll="0">
      <items count="9">
        <item x="3"/>
        <item x="5"/>
        <item x="7"/>
        <item x="0"/>
        <item x="1"/>
        <item x="6"/>
        <item x="2"/>
        <item x="4"/>
        <item t="default"/>
      </items>
    </pivotField>
    <pivotField showAll="0"/>
    <pivotField showAll="0"/>
    <pivotField showAll="0"/>
    <pivotField showAll="0"/>
    <pivotField showAll="0"/>
  </pivotFields>
  <rowFields count="1">
    <field x="27"/>
  </rowFields>
  <rowItems count="9">
    <i>
      <x/>
    </i>
    <i>
      <x v="1"/>
    </i>
    <i>
      <x v="2"/>
    </i>
    <i>
      <x v="3"/>
    </i>
    <i>
      <x v="4"/>
    </i>
    <i>
      <x v="5"/>
    </i>
    <i>
      <x v="6"/>
    </i>
    <i>
      <x v="7"/>
    </i>
    <i t="grand">
      <x/>
    </i>
  </rowItems>
  <colFields count="1">
    <field x="-2"/>
  </colFields>
  <colItems count="2">
    <i>
      <x/>
    </i>
    <i i="1">
      <x v="1"/>
    </i>
  </colItems>
  <dataFields count="2">
    <dataField name="Count of EMPLOYEEID" fld="0" subtotal="count" baseField="13" baseItem="0" numFmtId="41"/>
    <dataField name="Count of EMPLOYEEID2" fld="0" subtotal="count" showDataAs="percentOfTotal" baseField="27" baseItem="2" numFmtId="164"/>
  </dataFields>
  <chartFormats count="4">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DAE7071-D0CA-4A63-8F46-AEA4FBF933C3}" name="PivotTable5" cacheId="0" applyNumberFormats="0" applyBorderFormats="0" applyFontFormats="0" applyPatternFormats="0" applyAlignmentFormats="0" applyWidthHeightFormats="1" dataCaption="Values" missingCaption="0" updatedVersion="8" minRefreshableVersion="3" itemPrintTitles="1" createdVersion="8" indent="0" outline="1" outlineData="1" multipleFieldFilters="0" chartFormat="12" fieldListSortAscending="1">
  <location ref="O1:P5" firstHeaderRow="1"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11">
        <item x="6"/>
        <item x="4"/>
        <item x="5"/>
        <item x="8"/>
        <item x="9"/>
        <item x="3"/>
        <item x="2"/>
        <item x="7"/>
        <item x="0"/>
        <item x="1"/>
        <item t="default"/>
      </items>
      <autoSortScope>
        <pivotArea dataOnly="0" outline="0" fieldPosition="0">
          <references count="1">
            <reference field="4294967294" count="1" selected="0">
              <x v="0"/>
            </reference>
          </references>
        </pivotArea>
      </autoSortScope>
    </pivotField>
    <pivotField showAll="0" sortType="descending">
      <items count="29">
        <item x="2"/>
        <item x="17"/>
        <item x="11"/>
        <item x="19"/>
        <item x="9"/>
        <item x="21"/>
        <item x="3"/>
        <item x="12"/>
        <item x="1"/>
        <item x="27"/>
        <item x="7"/>
        <item x="8"/>
        <item x="23"/>
        <item x="25"/>
        <item x="5"/>
        <item x="13"/>
        <item x="0"/>
        <item x="16"/>
        <item x="15"/>
        <item x="26"/>
        <item x="6"/>
        <item x="22"/>
        <item x="4"/>
        <item x="18"/>
        <item x="10"/>
        <item x="14"/>
        <item x="20"/>
        <item x="24"/>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showAll="0"/>
    <pivotField showAll="0"/>
    <pivotField showAll="0"/>
    <pivotField showAll="0"/>
    <pivotField showAll="0"/>
    <pivotField showAll="0">
      <items count="9">
        <item x="3"/>
        <item x="5"/>
        <item x="7"/>
        <item x="0"/>
        <item x="1"/>
        <item x="6"/>
        <item x="2"/>
        <item x="4"/>
        <item t="default"/>
      </items>
    </pivotField>
    <pivotField showAll="0"/>
    <pivotField showAll="0"/>
    <pivotField showAll="0"/>
    <pivotField showAll="0"/>
    <pivotField showAll="0"/>
  </pivotFields>
  <rowFields count="1">
    <field x="18"/>
  </rowFields>
  <rowItems count="4">
    <i>
      <x v="2"/>
    </i>
    <i>
      <x/>
    </i>
    <i>
      <x v="1"/>
    </i>
    <i t="grand">
      <x/>
    </i>
  </rowItems>
  <colItems count="1">
    <i/>
  </colItems>
  <dataFields count="1">
    <dataField name="Count of EMPLOYEEID" fld="0" subtotal="count" showDataAs="percentOfTotal" baseField="18" baseItem="3" numFmtId="9"/>
  </dataFields>
  <chartFormats count="12">
    <chartFormat chart="4" format="1"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8" count="1" selected="0">
            <x v="2"/>
          </reference>
        </references>
      </pivotArea>
    </chartFormat>
    <chartFormat chart="4" format="4">
      <pivotArea type="data" outline="0" fieldPosition="0">
        <references count="2">
          <reference field="4294967294" count="1" selected="0">
            <x v="0"/>
          </reference>
          <reference field="18" count="1" selected="0">
            <x v="0"/>
          </reference>
        </references>
      </pivotArea>
    </chartFormat>
    <chartFormat chart="4" format="5">
      <pivotArea type="data" outline="0" fieldPosition="0">
        <references count="2">
          <reference field="4294967294" count="1" selected="0">
            <x v="0"/>
          </reference>
          <reference field="18" count="1" selected="0">
            <x v="1"/>
          </reference>
        </references>
      </pivotArea>
    </chartFormat>
    <chartFormat chart="7" format="11"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8" count="1" selected="0">
            <x v="2"/>
          </reference>
        </references>
      </pivotArea>
    </chartFormat>
    <chartFormat chart="7" format="14">
      <pivotArea type="data" outline="0" fieldPosition="0">
        <references count="2">
          <reference field="4294967294" count="1" selected="0">
            <x v="0"/>
          </reference>
          <reference field="18" count="1" selected="0">
            <x v="0"/>
          </reference>
        </references>
      </pivotArea>
    </chartFormat>
    <chartFormat chart="7" format="15">
      <pivotArea type="data" outline="0" fieldPosition="0">
        <references count="2">
          <reference field="4294967294" count="1" selected="0">
            <x v="0"/>
          </reference>
          <reference field="18" count="1" selected="0">
            <x v="1"/>
          </reference>
        </references>
      </pivotArea>
    </chartFormat>
    <chartFormat chart="10" format="26" series="1">
      <pivotArea type="data" outline="0" fieldPosition="0">
        <references count="1">
          <reference field="4294967294" count="1" selected="0">
            <x v="0"/>
          </reference>
        </references>
      </pivotArea>
    </chartFormat>
    <chartFormat chart="10" format="28">
      <pivotArea type="data" outline="0" fieldPosition="0">
        <references count="2">
          <reference field="4294967294" count="1" selected="0">
            <x v="0"/>
          </reference>
          <reference field="18" count="1" selected="0">
            <x v="2"/>
          </reference>
        </references>
      </pivotArea>
    </chartFormat>
    <chartFormat chart="10" format="29">
      <pivotArea type="data" outline="0" fieldPosition="0">
        <references count="2">
          <reference field="4294967294" count="1" selected="0">
            <x v="0"/>
          </reference>
          <reference field="18" count="1" selected="0">
            <x v="0"/>
          </reference>
        </references>
      </pivotArea>
    </chartFormat>
    <chartFormat chart="10" format="30">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08267E-1FDA-4BC1-8EB5-F3721673E950}"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1:B3" firstHeaderRow="1"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
        <item x="0"/>
        <item t="default"/>
      </items>
    </pivotField>
    <pivotField showAll="0">
      <items count="11">
        <item x="6"/>
        <item x="4"/>
        <item x="5"/>
        <item x="8"/>
        <item x="9"/>
        <item x="3"/>
        <item x="2"/>
        <item x="7"/>
        <item x="0"/>
        <item x="1"/>
        <item t="default"/>
      </items>
    </pivotField>
    <pivotField showAll="0">
      <items count="29">
        <item x="2"/>
        <item x="17"/>
        <item x="11"/>
        <item x="19"/>
        <item x="9"/>
        <item x="21"/>
        <item x="3"/>
        <item x="12"/>
        <item x="1"/>
        <item x="27"/>
        <item x="7"/>
        <item x="8"/>
        <item x="23"/>
        <item x="25"/>
        <item x="5"/>
        <item x="13"/>
        <item x="0"/>
        <item x="16"/>
        <item x="15"/>
        <item x="26"/>
        <item x="6"/>
        <item x="22"/>
        <item x="4"/>
        <item x="18"/>
        <item x="10"/>
        <item x="14"/>
        <item x="20"/>
        <item x="24"/>
        <item t="default"/>
      </items>
    </pivotField>
    <pivotField showAll="0"/>
    <pivotField showAll="0"/>
    <pivotField showAll="0">
      <items count="4">
        <item x="0"/>
        <item x="1"/>
        <item x="2"/>
        <item t="default"/>
      </items>
    </pivotField>
    <pivotField showAll="0"/>
    <pivotField showAll="0">
      <items count="3">
        <item x="0"/>
        <item x="1"/>
        <item t="default"/>
      </items>
    </pivotField>
    <pivotField showAll="0"/>
    <pivotField showAll="0"/>
    <pivotField showAll="0"/>
    <pivotField showAll="0"/>
    <pivotField showAll="0"/>
    <pivotField showAll="0"/>
    <pivotField showAll="0">
      <items count="9">
        <item x="3"/>
        <item x="5"/>
        <item x="7"/>
        <item x="0"/>
        <item x="1"/>
        <item x="6"/>
        <item x="2"/>
        <item x="4"/>
        <item t="default"/>
      </items>
    </pivotField>
    <pivotField showAll="0"/>
    <pivotField showAll="0"/>
    <pivotField showAll="0"/>
    <pivotField showAll="0"/>
    <pivotField showAll="0"/>
  </pivotFields>
  <rowFields count="1">
    <field x="13"/>
  </rowFields>
  <rowItems count="2">
    <i>
      <x/>
    </i>
    <i t="grand">
      <x/>
    </i>
  </rowItems>
  <colItems count="1">
    <i/>
  </colItems>
  <dataFields count="1">
    <dataField name="Count of EMPLOYEEID" fld="0" subtotal="count" baseField="13" baseItem="0" numFmtId="4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02561E-BB2B-4469-8261-7880D989AD4D}"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5" fieldListSortAscending="1">
  <location ref="K1:M6" firstHeaderRow="0"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11">
        <item x="6"/>
        <item x="4"/>
        <item x="5"/>
        <item x="8"/>
        <item x="9"/>
        <item x="3"/>
        <item x="2"/>
        <item x="7"/>
        <item x="0"/>
        <item x="1"/>
        <item t="default"/>
      </items>
      <autoSortScope>
        <pivotArea dataOnly="0" outline="0" fieldPosition="0">
          <references count="1">
            <reference field="4294967294" count="1" selected="0">
              <x v="0"/>
            </reference>
          </references>
        </pivotArea>
      </autoSortScope>
    </pivotField>
    <pivotField showAll="0" sortType="descending">
      <items count="29">
        <item x="2"/>
        <item x="17"/>
        <item x="11"/>
        <item x="19"/>
        <item x="9"/>
        <item x="21"/>
        <item x="3"/>
        <item x="12"/>
        <item x="1"/>
        <item x="27"/>
        <item x="7"/>
        <item x="8"/>
        <item x="23"/>
        <item x="25"/>
        <item x="5"/>
        <item x="13"/>
        <item x="0"/>
        <item x="16"/>
        <item x="15"/>
        <item x="26"/>
        <item x="6"/>
        <item x="22"/>
        <item x="4"/>
        <item x="18"/>
        <item x="10"/>
        <item x="14"/>
        <item x="20"/>
        <item x="24"/>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items count="3">
        <item x="0"/>
        <item x="1"/>
        <item t="default"/>
      </items>
    </pivotField>
    <pivotField showAll="0"/>
    <pivotField showAll="0"/>
    <pivotField showAll="0"/>
    <pivotField showAll="0"/>
    <pivotField showAll="0"/>
    <pivotField showAll="0"/>
    <pivotField showAll="0">
      <items count="9">
        <item x="3"/>
        <item x="5"/>
        <item x="7"/>
        <item x="0"/>
        <item x="1"/>
        <item x="6"/>
        <item x="2"/>
        <item x="4"/>
        <item t="default"/>
      </items>
    </pivotField>
    <pivotField showAll="0"/>
    <pivotField axis="axisRow" showAll="0">
      <items count="5">
        <item x="0"/>
        <item x="1"/>
        <item x="2"/>
        <item x="3"/>
        <item t="default"/>
      </items>
    </pivotField>
    <pivotField showAll="0"/>
    <pivotField showAll="0"/>
    <pivotField showAll="0"/>
  </pivotFields>
  <rowFields count="1">
    <field x="29"/>
  </rowFields>
  <rowItems count="5">
    <i>
      <x/>
    </i>
    <i>
      <x v="1"/>
    </i>
    <i>
      <x v="2"/>
    </i>
    <i>
      <x v="3"/>
    </i>
    <i t="grand">
      <x/>
    </i>
  </rowItems>
  <colFields count="1">
    <field x="-2"/>
  </colFields>
  <colItems count="2">
    <i>
      <x/>
    </i>
    <i i="1">
      <x v="1"/>
    </i>
  </colItems>
  <dataFields count="2">
    <dataField name="Count of EMPLOYEEID" fld="0" subtotal="count" showDataAs="percentOfTotal" baseField="29" baseItem="0" numFmtId="9"/>
    <dataField name="Count of EMPLOYEEID2" fld="0" subtotal="count" baseField="29" baseItem="0" numFmtId="41"/>
  </dataFields>
  <chartFormats count="4">
    <chartFormat chart="5" format="2" series="1">
      <pivotArea type="data" outline="0" fieldPosition="0">
        <references count="1">
          <reference field="4294967294" count="1" selected="0">
            <x v="1"/>
          </reference>
        </references>
      </pivotArea>
    </chartFormat>
    <chartFormat chart="5"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64F44EA-90A6-4869-8FF6-145781221F2A}" name="PivotTable1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G1:AH12" firstHeaderRow="1"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11">
        <item x="6"/>
        <item x="4"/>
        <item x="5"/>
        <item x="8"/>
        <item x="9"/>
        <item x="3"/>
        <item x="2"/>
        <item x="7"/>
        <item x="0"/>
        <item x="1"/>
        <item t="default"/>
      </items>
      <autoSortScope>
        <pivotArea dataOnly="0" outline="0" fieldPosition="0">
          <references count="1">
            <reference field="4294967294" count="1" selected="0">
              <x v="0"/>
            </reference>
          </references>
        </pivotArea>
      </autoSortScope>
    </pivotField>
    <pivotField showAll="0" sortType="descending">
      <items count="29">
        <item x="2"/>
        <item x="17"/>
        <item x="11"/>
        <item x="19"/>
        <item x="9"/>
        <item x="21"/>
        <item x="3"/>
        <item x="12"/>
        <item x="1"/>
        <item x="27"/>
        <item x="7"/>
        <item x="8"/>
        <item x="23"/>
        <item x="25"/>
        <item x="5"/>
        <item x="13"/>
        <item x="0"/>
        <item x="16"/>
        <item x="15"/>
        <item x="26"/>
        <item x="6"/>
        <item x="22"/>
        <item x="4"/>
        <item x="18"/>
        <item x="10"/>
        <item x="14"/>
        <item x="20"/>
        <item x="24"/>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items count="3">
        <item x="0"/>
        <item x="1"/>
        <item t="default"/>
      </items>
    </pivotField>
    <pivotField showAll="0"/>
    <pivotField showAll="0"/>
    <pivotField showAll="0"/>
    <pivotField axis="axisRow" showAll="0">
      <items count="11">
        <item x="1"/>
        <item x="9"/>
        <item x="3"/>
        <item x="5"/>
        <item x="2"/>
        <item x="7"/>
        <item x="4"/>
        <item x="6"/>
        <item x="0"/>
        <item x="8"/>
        <item t="default"/>
      </items>
    </pivotField>
    <pivotField showAll="0"/>
    <pivotField showAll="0"/>
    <pivotField showAll="0">
      <items count="9">
        <item x="3"/>
        <item x="5"/>
        <item x="7"/>
        <item x="0"/>
        <item x="1"/>
        <item x="6"/>
        <item x="2"/>
        <item x="4"/>
        <item t="default"/>
      </items>
    </pivotField>
    <pivotField showAll="0"/>
    <pivotField showAll="0"/>
    <pivotField showAll="0"/>
    <pivotField showAll="0"/>
    <pivotField showAll="0"/>
  </pivotFields>
  <rowFields count="1">
    <field x="24"/>
  </rowFields>
  <rowItems count="11">
    <i>
      <x/>
    </i>
    <i>
      <x v="1"/>
    </i>
    <i>
      <x v="2"/>
    </i>
    <i>
      <x v="3"/>
    </i>
    <i>
      <x v="4"/>
    </i>
    <i>
      <x v="5"/>
    </i>
    <i>
      <x v="6"/>
    </i>
    <i>
      <x v="7"/>
    </i>
    <i>
      <x v="8"/>
    </i>
    <i>
      <x v="9"/>
    </i>
    <i t="grand">
      <x/>
    </i>
  </rowItems>
  <colItems count="1">
    <i/>
  </colItems>
  <dataFields count="1">
    <dataField name="Count of EMPLOYEEID" fld="0" subtotal="count" baseField="13" baseItem="0" numFmtId="4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2AD46FA-7F97-4DC8-A0E2-D8EF4D19A8BA}" name="PivotTable6" cacheId="34"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4">
  <location ref="R1:R2" firstHeaderRow="1" firstDataRow="1" firstDataCol="0"/>
  <pivotFields count="8">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TENURE" fld="0" subtotal="average" baseField="0" baseItem="0" numFmtId="43"/>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TENUR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2E9A46D-EB76-4E68-A1E9-5D501350B42C}" name="PivotTable11" cacheId="46"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5">
  <location ref="AH11:AH12" firstHeaderRow="1" firstDataRow="1" firstDataCol="0" rowPageCount="9" colPageCount="1"/>
  <pivotFields count="1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s>
  <rowItems count="1">
    <i/>
  </rowItems>
  <colItems count="1">
    <i/>
  </colItems>
  <pageFields count="9">
    <pageField fld="0" hier="35" name="[EmployeeAttrition].[YEAR].[All]" cap="All"/>
    <pageField fld="1" hier="34" name="[EmployeeAttrition].[MONTH].[All]" cap="All"/>
    <pageField fld="7" hier="56" name="[EmployeeResign].[COMPANYCODE].[All]" cap="All"/>
    <pageField fld="9" hier="52" name="[EmployeeResign].[DIVISION].[All]" cap="All"/>
    <pageField fld="5" hier="53" name="[EmployeeResign].[DEPARTMENT].[All]" cap="All"/>
    <pageField fld="8" hier="65" name="[EmployeeResign].[JOBCLASSIFICATION].[All]" cap="All"/>
    <pageField fld="2" hier="43" name="[EmployeeResign].[EXITTYPE].[All]" cap="All"/>
    <pageField fld="3" hier="44" name="[EmployeeResign].[EXITREASON].[All]" cap="All"/>
    <pageField fld="4" hier="58" name="[EmployeeResign].[GENDER].[All]" cap="All"/>
  </pageFields>
  <dataFields count="1">
    <dataField name="Count of EMPLOYEEID" fld="6"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CDC521-86FD-4EED-BCC3-0F055A39BF40}" name="PivotTable1" cacheId="16"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5">
  <location ref="A1:C12" firstHeaderRow="1" firstDataRow="2" firstDataCol="1"/>
  <pivotFields count="9">
    <pivotField dataField="1" subtotalTop="0" showAll="0" defaultSubtotal="0"/>
    <pivotField axis="axisRow" allDrilled="1" subtotalTop="0" showAll="0" dataSourceSort="1" defaultSubtotal="0">
      <items count="9">
        <item x="0" e="0"/>
        <item x="1" e="0"/>
        <item x="2" e="0"/>
        <item x="3" e="0"/>
        <item x="4" e="0"/>
        <item x="5" e="0"/>
        <item x="6" e="0"/>
        <item x="7" e="0"/>
        <item x="8" e="0"/>
      </items>
    </pivotField>
    <pivotField axis="axisRow" allDrilled="1" subtotalTop="0" showAll="0" defaultSubtotal="0" defaultAttributeDrillState="1">
      <items count="12">
        <item x="1"/>
        <item x="2"/>
        <item x="3"/>
        <item x="4"/>
        <item x="5"/>
        <item x="6"/>
        <item x="11"/>
        <item x="0"/>
        <item x="7"/>
        <item x="8"/>
        <item x="9"/>
        <item x="10"/>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10">
    <i>
      <x/>
    </i>
    <i>
      <x v="1"/>
    </i>
    <i>
      <x v="2"/>
    </i>
    <i>
      <x v="3"/>
    </i>
    <i>
      <x v="4"/>
    </i>
    <i>
      <x v="5"/>
    </i>
    <i>
      <x v="6"/>
    </i>
    <i>
      <x v="7"/>
    </i>
    <i>
      <x v="8"/>
    </i>
    <i t="grand">
      <x/>
    </i>
  </rowItems>
  <colFields count="1">
    <field x="3"/>
  </colFields>
  <colItems count="2">
    <i>
      <x/>
    </i>
    <i>
      <x v="1"/>
    </i>
  </colItems>
  <dataFields count="1">
    <dataField name="Count of EMPLOYEEID" fld="0" subtotal="count" baseField="1" baseItem="0" numFmtId="41"/>
  </dataFields>
  <chartFormats count="2">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5"/>
    <rowHierarchyUsage hierarchyUsage="34"/>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A03D0E5-261D-4721-A1C3-95D51AF862DD}" name="PivotTable4" cacheId="28"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4">
  <location ref="E1:F4" firstHeaderRow="1" firstDataRow="1" firstDataCol="1"/>
  <pivotFields count="9">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Distinct Count of EMPLOYEEID" fld="1" subtotal="count" baseField="0" baseItem="0">
      <extLst>
        <ext xmlns:x15="http://schemas.microsoft.com/office/spreadsheetml/2010/11/main" uri="{FABC7310-3BB5-11E1-824E-6D434824019B}">
          <x15:dataField isCountDistinct="1"/>
        </ext>
      </extLst>
    </dataField>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D367C1B-0209-48CB-8487-7C30B101D547}" name="PivotTable5" cacheId="31"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10">
  <location ref="O1:P5" firstHeaderRow="1" firstDataRow="1" firstDataCol="1"/>
  <pivotFields count="9">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EMPLOYEEID" fld="1"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219D141-E7FA-46E9-9490-7493AA980E77}" name="PivotTable8" cacheId="40"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10">
  <location ref="T1:V4" firstHeaderRow="0" firstDataRow="1" firstDataCol="1"/>
  <pivotFields count="9">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items count="2">
        <item x="1" e="0"/>
        <item x="0" e="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3">
    <i>
      <x/>
    </i>
    <i>
      <x v="1"/>
    </i>
    <i t="grand">
      <x/>
    </i>
  </rowItems>
  <colFields count="1">
    <field x="-2"/>
  </colFields>
  <colItems count="2">
    <i>
      <x/>
    </i>
    <i i="1">
      <x v="1"/>
    </i>
  </colItems>
  <dataFields count="2">
    <dataField name="Count of EMPLOYEEID" fld="0" subtotal="count" baseField="0" baseItem="0"/>
    <dataField name="Count of EMPLOYEEID2" fld="8" subtotal="count" showDataAs="percentOfTotal" baseField="2" baseItem="0" numFmtId="10">
      <extLst>
        <ext xmlns:x14="http://schemas.microsoft.com/office/spreadsheetml/2009/9/main" uri="{E15A36E0-9728-4e99-A89B-3F7291B0FE68}">
          <x14:dataField sourceField="0" uniqueName="[__Xl2].[Measures].[Count of EMPLOYEEID 2]"/>
        </ext>
      </extLst>
    </dataField>
  </dataFields>
  <chartFormats count="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43"/>
    <rowHierarchyUsage hierarchyUsage="4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045DFE6-BE04-461E-8F58-4CEE74E9658E}" name="PivotTable2" cacheId="22"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4">
  <location ref="H1:I3" firstHeaderRow="1" firstDataRow="1" firstDataCol="1"/>
  <pivotFields count="9">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Count of EMPLOYEEID" fld="1"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67FDAD8-850B-4961-8C12-6DB2837BE280}" name="PivotTable9" cacheId="43"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10">
  <location ref="X1:Y10" firstHeaderRow="1" firstDataRow="1" firstDataCol="1"/>
  <pivotFields count="9">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Count of EMPLOYEEID" fld="0" subtotal="count" baseField="0" baseItem="0"/>
  </dataFields>
  <chartFormats count="1">
    <chartFormat chart="8" format="2" series="1">
      <pivotArea type="data" outline="0" fieldPosition="0">
        <references count="1">
          <reference field="4294967294" count="1" selected="0">
            <x v="0"/>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651C446-A14B-4537-9478-CFDC0375B581}" name="PivotTable10" cacheId="19"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22">
  <location ref="AD1:AF4" firstHeaderRow="0" firstDataRow="1" firstDataCol="1"/>
  <pivotFields count="10">
    <pivotField dataField="1" subtotalTop="0" showAll="0" defaultSubtotal="0"/>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sortType="ascending" defaultSubtotal="0">
      <items count="2">
        <item x="0" e="0"/>
        <item x="1" e="0"/>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3">
    <i>
      <x/>
    </i>
    <i>
      <x v="1"/>
    </i>
    <i t="grand">
      <x/>
    </i>
  </rowItems>
  <colFields count="1">
    <field x="-2"/>
  </colFields>
  <colItems count="2">
    <i>
      <x/>
    </i>
    <i i="1">
      <x v="1"/>
    </i>
  </colItems>
  <dataFields count="2">
    <dataField name="Count of EMPLOYEEID2" fld="0" subtotal="count" showDataAs="percentOfTotal" baseField="2" baseItem="0" numFmtId="164">
      <extLst>
        <ext xmlns:x14="http://schemas.microsoft.com/office/spreadsheetml/2009/9/main" uri="{E15A36E0-9728-4e99-A89B-3F7291B0FE68}">
          <x14:dataField sourceField="0" uniqueName="[__Xl2].[Measures].[Count of EMPLOYEEID 2]"/>
        </ext>
      </extLst>
    </dataField>
    <dataField name="Count of EMPLOYEEID" fld="9" subtotal="count" baseField="0" baseItem="0">
      <extLst>
        <ext xmlns:x14="http://schemas.microsoft.com/office/spreadsheetml/2009/9/main" uri="{E15A36E0-9728-4e99-A89B-3F7291B0FE68}">
          <x14:dataField sourceField="0"/>
        </ext>
      </extLst>
    </dataField>
  </dataFields>
  <chartFormats count="5">
    <chartFormat chart="8" format="2"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1"/>
          </reference>
        </references>
      </pivotArea>
    </chartFormat>
    <chartFormat chart="10" format="1"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53"/>
    <rowHierarchyUsage hierarchyUsage="5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B59B945-4711-41F2-A2FB-DD5B0A690DDF}" name="PivotTable3" cacheId="25"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4">
  <location ref="K1:M4" firstHeaderRow="0" firstDataRow="1" firstDataCol="1"/>
  <pivotFields count="9">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name="Count of EMPLOYEEID" fld="0" subtotal="count" baseField="0" baseItem="0"/>
    <dataField name="Count of EMPLOYEEID2" fld="8" subtotal="count" showDataAs="percentOfTotal" baseField="1" baseItem="1" numFmtId="9">
      <extLst>
        <ext xmlns:x14="http://schemas.microsoft.com/office/spreadsheetml/2009/9/main" uri="{E15A36E0-9728-4e99-A89B-3F7291B0FE68}">
          <x14:dataField sourceField="0" uniqueName="[__Xl2].[Measures].[Count of EMPLOYEEID 2]"/>
        </ext>
      </extLst>
    </dataField>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5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65AB8A6-6E7D-40EE-8739-E0FA182C71E8}" name="PivotTable7" cacheId="37"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15">
  <location ref="AA1:AB5" firstHeaderRow="1" firstDataRow="1" firstDataCol="1"/>
  <pivotFields count="8">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v="1"/>
    </i>
    <i>
      <x/>
    </i>
    <i>
      <x v="2"/>
    </i>
    <i t="grand">
      <x/>
    </i>
  </rowItems>
  <colItems count="1">
    <i/>
  </colItems>
  <dataFields count="1">
    <dataField name="Count of EMPLOYEEID" fld="0" subtotal="count" showDataAs="percentOfTotal" baseField="1" baseItem="0" numFmtId="9"/>
  </dataFields>
  <chartFormats count="6">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1" count="1" selected="0">
            <x v="0"/>
          </reference>
        </references>
      </pivotArea>
    </chartFormat>
    <chartFormat chart="14" format="7">
      <pivotArea type="data" outline="0" fieldPosition="0">
        <references count="2">
          <reference field="4294967294" count="1" selected="0">
            <x v="0"/>
          </reference>
          <reference field="1" count="1" selected="0">
            <x v="1"/>
          </reference>
        </references>
      </pivotArea>
    </chartFormat>
    <chartFormat chart="14" format="8">
      <pivotArea type="data" outline="0" fieldPosition="0">
        <references count="2">
          <reference field="4294967294" count="1" selected="0">
            <x v="0"/>
          </reference>
          <reference field="1" count="1" selected="0">
            <x v="2"/>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DFC69D30-8DAB-4540-B670-17FBB1B9D37E}" autoFormatId="16" applyNumberFormats="0" applyBorderFormats="0" applyFontFormats="0" applyPatternFormats="0" applyAlignmentFormats="0" applyWidthHeightFormats="0">
  <queryTableRefresh nextId="42" unboundColumnsRight="1">
    <queryTableFields count="39">
      <queryTableField id="1" name="EMPLOYEEID" tableColumnId="1"/>
      <queryTableField id="38" dataBound="0" tableColumnId="38"/>
      <queryTableField id="2" name="DIVISIONID" tableColumnId="2"/>
      <queryTableField id="3" name="DEPARTMENTID" tableColumnId="3"/>
      <queryTableField id="4" name="JOBID" tableColumnId="4"/>
      <queryTableField id="5" name="JOBCLASSIFICATIONID" tableColumnId="5"/>
      <queryTableField id="6" name="MANAGERID" tableColumnId="6"/>
      <queryTableField id="40" name="EXITTYPE" tableColumnId="40"/>
      <queryTableField id="7" name="EXITREASON" tableColumnId="7"/>
      <queryTableField id="8" name="DATE" tableColumnId="8"/>
      <queryTableField id="9" name="EXITDATE" tableColumnId="9"/>
      <queryTableField id="10" name="FTE" tableColumnId="10"/>
      <queryTableField id="11" name="STANDARDWEEKLYHOURS" tableColumnId="11"/>
      <queryTableField id="12" name="WORKINGDAYSPERWEEK" tableColumnId="12"/>
      <queryTableField id="13" name="SALARY" tableColumnId="13"/>
      <queryTableField id="14" name="STATUS" tableColumnId="14"/>
      <queryTableField id="15" name="DIVISION" tableColumnId="15"/>
      <queryTableField id="16" name="DEPARTMENT" tableColumnId="16"/>
      <queryTableField id="17" name="PAYGRADEID" tableColumnId="17"/>
      <queryTableField id="18" name="FULLTIME" tableColumnId="18"/>
      <queryTableField id="19" name="COMPANYCODE" tableColumnId="19"/>
      <queryTableField id="20" name="FULLNAME" tableColumnId="20"/>
      <queryTableField id="21" name="GENDER" tableColumnId="21"/>
      <queryTableField id="22" name="MARITALSTATUS" tableColumnId="22"/>
      <queryTableField id="23" name="ETHNICITY" tableColumnId="23"/>
      <queryTableField id="24" name="YEAROFBIRTH" tableColumnId="24"/>
      <queryTableField id="25" name="LOCATION" tableColumnId="25"/>
      <queryTableField id="26" name="HRMANAGER" tableColumnId="26"/>
      <queryTableField id="27" name="JOBDESC" tableColumnId="27"/>
      <queryTableField id="28" name="JOBCLASSIFICATION" tableColumnId="28"/>
      <queryTableField id="29" name="AGE" tableColumnId="29"/>
      <queryTableField id="30" name="AGECATEGORY" tableColumnId="30"/>
      <queryTableField id="31" name="SALARYDISTRIBUTION" tableColumnId="31"/>
      <queryTableField id="32" name="TENURE" tableColumnId="32"/>
      <queryTableField id="33" name="TENURECLASSIFICATION" tableColumnId="33"/>
      <queryTableField id="34" name="PERFORMANCE" tableColumnId="34"/>
      <queryTableField id="35" name="IMPACTOFLOSS" tableColumnId="35"/>
      <queryTableField id="36" name="FUTURELEADER" tableColumnId="36"/>
      <queryTableField id="39" dataBound="0" tableColumnId="39"/>
    </queryTableFields>
  </queryTableRefresh>
</queryTable>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5</v>
  </rv>
  <rv s="0">
    <v>1</v>
    <v>5</v>
  </rv>
  <rv s="0">
    <v>1</v>
    <v>4</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CODE" xr10:uid="{298DBEB6-E574-4E7D-B342-8BD4BF0A44F6}" sourceName="COMPANYCODE">
  <pivotTables>
    <pivotTable tabId="3" name="PivotTable8"/>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9"/>
  </pivotTables>
  <data>
    <tabular pivotCacheId="1986424062">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707C5E1-F70A-4928-A20F-522FEBE1D94A}" sourceName="DEPARTMENT">
  <pivotTables>
    <pivotTable tabId="3" name="PivotTable8"/>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9"/>
  </pivotTables>
  <data>
    <tabular pivotCacheId="1986424062">
      <items count="28">
        <i x="2" s="1"/>
        <i x="17" s="1"/>
        <i x="11" s="1"/>
        <i x="19" s="1"/>
        <i x="9" s="1"/>
        <i x="21" s="1"/>
        <i x="3" s="1"/>
        <i x="12" s="1"/>
        <i x="1" s="1"/>
        <i x="27" s="1"/>
        <i x="7" s="1"/>
        <i x="8" s="1"/>
        <i x="23" s="1"/>
        <i x="25" s="1"/>
        <i x="5" s="1"/>
        <i x="13" s="1"/>
        <i x="0" s="1"/>
        <i x="16" s="1"/>
        <i x="15" s="1"/>
        <i x="26" s="1"/>
        <i x="6" s="1"/>
        <i x="22" s="1"/>
        <i x="4" s="1"/>
        <i x="18" s="1"/>
        <i x="10" s="1"/>
        <i x="14" s="1"/>
        <i x="20" s="1"/>
        <i x="24"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VISION" xr10:uid="{0E6B61FB-568B-4D91-966F-BF080772FD3B}" sourceName="DIVISION">
  <pivotTables>
    <pivotTable tabId="3" name="PivotTable8"/>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9"/>
  </pivotTables>
  <data>
    <tabular pivotCacheId="1986424062">
      <items count="10">
        <i x="6" s="1"/>
        <i x="4" s="1"/>
        <i x="5" s="1"/>
        <i x="8" s="1"/>
        <i x="9" s="1"/>
        <i x="3" s="1"/>
        <i x="2" s="1"/>
        <i x="7" s="1"/>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7BCF526-6AEA-4CB4-9345-9E91C9A691ED}" sourceName="GENDER">
  <pivotTables>
    <pivotTable tabId="3" name="PivotTable8"/>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9"/>
  </pivotTables>
  <data>
    <tabular pivotCacheId="1986424062">
      <items count="2">
        <i x="0" s="1"/>
        <i x="1"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CLASSIFICATION" xr10:uid="{068AF40E-4316-4BEC-981A-718788F244D8}" sourceName="JOBCLASSIFICATION">
  <pivotTables>
    <pivotTable tabId="3" name="PivotTable8"/>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9"/>
  </pivotTables>
  <data>
    <tabular pivotCacheId="1986424062">
      <items count="8">
        <i x="3" s="1"/>
        <i x="5" s="1"/>
        <i x="7" s="1"/>
        <i x="0" s="1"/>
        <i x="1" s="1"/>
        <i x="6" s="1"/>
        <i x="2" s="1"/>
        <i x="4"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3E7B3A7-2212-4BC9-8525-AA223E253114}" sourceName="[EmployeeAttrition].[YEAR]">
  <pivotTables>
    <pivotTable tabId="6" name="PivotTable11"/>
    <pivotTable tabId="6" name="PivotTable1"/>
    <pivotTable tabId="6" name="PivotTable10"/>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data>
    <olap pivotCacheId="1876162792">
      <levels count="2">
        <level uniqueName="[EmployeeAttrition].[YEAR].[(All)]" sourceCaption="(All)" count="0"/>
        <level uniqueName="[EmployeeAttrition].[YEAR].[YEAR]" sourceCaption="YEAR" count="9" sortOrder="descending">
          <ranges>
            <range startItem="0">
              <i n="[EmployeeAttrition].[YEAR].&amp;[2021]" c="2021"/>
              <i n="[EmployeeAttrition].[YEAR].&amp;[2020]" c="2020"/>
              <i n="[EmployeeAttrition].[YEAR].&amp;[2019]" c="2019"/>
              <i n="[EmployeeAttrition].[YEAR].&amp;[2018]" c="2018"/>
              <i n="[EmployeeAttrition].[YEAR].&amp;[2017]" c="2017"/>
              <i n="[EmployeeAttrition].[YEAR].&amp;[2016]" c="2016"/>
              <i n="[EmployeeAttrition].[YEAR].&amp;[2015]" c="2015"/>
              <i n="[EmployeeAttrition].[YEAR].&amp;[2014]" c="2014"/>
              <i n="[EmployeeAttrition].[YEAR].&amp;[2013]" c="2013"/>
            </range>
          </ranges>
        </level>
      </levels>
      <selections count="1">
        <selection n="[EmployeeAttrition].[YEAR].[All]"/>
      </selections>
    </olap>
  </data>
  <extLst>
    <x:ext xmlns:x15="http://schemas.microsoft.com/office/spreadsheetml/2010/11/main" uri="{470722E0-AACD-4C17-9CDC-17EF765DBC7E}">
      <x15:slicerCacheHideItemsWithNoData count="1">
        <x15:slicerCacheOlapLevelName uniqueName="[EmployeeAttrition].[YEAR].[YEAR]"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C3EB1D3-339D-4CCF-81A2-67DC64514005}" sourceName="[EmployeeAttrition].[MONTH]">
  <pivotTables>
    <pivotTable tabId="6" name="PivotTable11"/>
    <pivotTable tabId="6" name="PivotTable1"/>
    <pivotTable tabId="6" name="PivotTable10"/>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data>
    <olap pivotCacheId="1876162792">
      <levels count="2">
        <level uniqueName="[EmployeeAttrition].[MONTH].[(All)]" sourceCaption="(All)" count="0"/>
        <level uniqueName="[EmployeeAttrition].[MONTH].[MONTH]" sourceCaption="MONTH" count="12">
          <ranges>
            <range startItem="0">
              <i n="[EmployeeAttrition].[MONTH].&amp;[01. Jan]" c="01. Jan"/>
              <i n="[EmployeeAttrition].[MONTH].&amp;[02. Feb]" c="02. Feb"/>
              <i n="[EmployeeAttrition].[MONTH].&amp;[03. Mar]" c="03. Mar"/>
              <i n="[EmployeeAttrition].[MONTH].&amp;[04. Apr]" c="04. Apr"/>
              <i n="[EmployeeAttrition].[MONTH].&amp;[05. May]" c="05. May"/>
              <i n="[EmployeeAttrition].[MONTH].&amp;[06. Jun]" c="06. Jun"/>
              <i n="[EmployeeAttrition].[MONTH].&amp;[07. Jul]" c="07. Jul"/>
              <i n="[EmployeeAttrition].[MONTH].&amp;[08. Aug]" c="08. Aug"/>
              <i n="[EmployeeAttrition].[MONTH].&amp;[09. Sep]" c="09. Sep"/>
              <i n="[EmployeeAttrition].[MONTH].&amp;[10. Oct]" c="10. Oct"/>
              <i n="[EmployeeAttrition].[MONTH].&amp;[11. Nov]" c="11. Nov"/>
              <i n="[EmployeeAttrition].[MONTH].&amp;[12. Dec]" c="12. Dec"/>
            </range>
          </ranges>
        </level>
      </levels>
      <selections count="1">
        <selection n="[EmployeeAttrition].[MONTH].[All]"/>
      </selections>
    </olap>
  </data>
  <extLst>
    <x:ext xmlns:x15="http://schemas.microsoft.com/office/spreadsheetml/2010/11/main" uri="{470722E0-AACD-4C17-9CDC-17EF765DBC7E}">
      <x15:slicerCacheHideItemsWithNoData count="1">
        <x15:slicerCacheOlapLevelName uniqueName="[EmployeeAttrition].[MONTH].[MONTH]" count="0"/>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ITREASON" xr10:uid="{A9AF4D77-4A6D-4E59-A718-CBF8C8FFDBBC}" sourceName="[EmployeeResign].[EXITREASON]">
  <pivotTables>
    <pivotTable tabId="6" name="PivotTable11"/>
    <pivotTable tabId="6" name="PivotTable1"/>
    <pivotTable tabId="6" name="PivotTable10"/>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data>
    <olap pivotCacheId="1876162792">
      <levels count="2">
        <level uniqueName="[EmployeeResign].[EXITREASON].[(All)]" sourceCaption="(All)" count="0"/>
        <level uniqueName="[EmployeeResign].[EXITREASON].[EXITREASON]" sourceCaption="EXITREASON" count="7">
          <ranges>
            <range startItem="0">
              <i n="[EmployeeResign].[EXITREASON].&amp;[Career Development]" c="Career Development"/>
              <i n="[EmployeeResign].[EXITREASON].&amp;[Compensation]" c="Compensation"/>
              <i n="[EmployeeResign].[EXITREASON].&amp;[Early Retirement]" c="Early Retirement"/>
              <i n="[EmployeeResign].[EXITREASON].&amp;[Involuntary]" c="Involuntary"/>
              <i n="[EmployeeResign].[EXITREASON].&amp;[Personal Reason]" c="Personal Reason"/>
              <i n="[EmployeeResign].[EXITREASON].&amp;[Worklife Balance]" c="Worklife Balance"/>
              <i n="[EmployeeResign].[EXITREASON].&amp;" c="(blank)"/>
            </range>
          </ranges>
        </level>
      </levels>
      <selections count="1">
        <selection n="[EmployeeResign].[EXITREASON].[All]"/>
      </selections>
    </olap>
  </data>
  <extLst>
    <x:ext xmlns:x15="http://schemas.microsoft.com/office/spreadsheetml/2010/11/main" uri="{470722E0-AACD-4C17-9CDC-17EF765DBC7E}">
      <x15:slicerCacheHideItemsWithNoData count="1">
        <x15:slicerCacheOlapLevelName uniqueName="[EmployeeResign].[EXITREASON].[EXITREASON]" count="0"/>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ITTYPE" xr10:uid="{A48D0C78-DB8A-464D-831D-86A017B62D91}" sourceName="[EmployeeResign].[EXITTYPE]">
  <pivotTables>
    <pivotTable tabId="6" name="PivotTable11"/>
    <pivotTable tabId="6" name="PivotTable1"/>
    <pivotTable tabId="6" name="PivotTable10"/>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data>
    <olap pivotCacheId="1876162792">
      <levels count="2">
        <level uniqueName="[EmployeeResign].[EXITTYPE].[(All)]" sourceCaption="(All)" count="0"/>
        <level uniqueName="[EmployeeResign].[EXITTYPE].[EXITTYPE]" sourceCaption="EXITTYPE" count="3">
          <ranges>
            <range startItem="0">
              <i n="[EmployeeResign].[EXITTYPE].&amp;[Involuntary]" c="Involuntary"/>
              <i n="[EmployeeResign].[EXITTYPE].&amp;[Voluntary]" c="Voluntary"/>
              <i n="[EmployeeResign].[EXITTYPE].&amp;" c="(blank)"/>
            </range>
          </ranges>
        </level>
      </levels>
      <selections count="1">
        <selection n="[EmployeeResign].[EXITTYPE].[All]"/>
      </selections>
    </olap>
  </data>
  <extLst>
    <x:ext xmlns:x15="http://schemas.microsoft.com/office/spreadsheetml/2010/11/main" uri="{470722E0-AACD-4C17-9CDC-17EF765DBC7E}">
      <x15:slicerCacheHideItemsWithNoData count="1">
        <x15:slicerCacheOlapLevelName uniqueName="[EmployeeResign].[EXITTYPE].[EXITTYPE]" count="0"/>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CODE2" xr10:uid="{29EA9E5E-F9F8-4094-B3B3-8135E8210A9C}" sourceName="[EmployeeResign].[COMPANYCODE]">
  <pivotTables>
    <pivotTable tabId="6" name="PivotTable11"/>
    <pivotTable tabId="6" name="PivotTable1"/>
    <pivotTable tabId="6" name="PivotTable10"/>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data>
    <olap pivotCacheId="1876162792">
      <levels count="2">
        <level uniqueName="[EmployeeResign].[COMPANYCODE].[(All)]" sourceCaption="(All)" count="0"/>
        <level uniqueName="[EmployeeResign].[COMPANYCODE].[COMPANYCODE]" sourceCaption="COMPANYCODE" count="4">
          <ranges>
            <range startItem="0">
              <i n="[EmployeeResign].[COMPANYCODE].&amp;[ACME LA Corp.]" c="ACME LA Corp."/>
              <i n="[EmployeeResign].[COMPANYCODE].&amp;[ACME NA Corp.]" c="ACME NA Corp."/>
              <i n="[EmployeeResign].[COMPANYCODE].&amp;[ACME Western EU SE]" c="ACME Western EU SE"/>
              <i n="[EmployeeResign].[COMPANYCODE].&amp;" c="(blank)"/>
            </range>
          </ranges>
        </level>
      </levels>
      <selections count="1">
        <selection n="[EmployeeResign].[COMPANYCODE].[All]"/>
      </selections>
    </olap>
  </data>
  <extLst>
    <x:ext xmlns:x15="http://schemas.microsoft.com/office/spreadsheetml/2010/11/main" uri="{470722E0-AACD-4C17-9CDC-17EF765DBC7E}">
      <x15:slicerCacheHideItemsWithNoData count="1">
        <x15:slicerCacheOlapLevelName uniqueName="[EmployeeResign].[COMPANYCODE].[COMPANYCODE]" count="0"/>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D95CE453-C33B-4F6A-9EAA-AA72CA4220A2}" sourceName="[EmployeeResign].[DEPARTMENT]">
  <pivotTables>
    <pivotTable tabId="6" name="PivotTable11"/>
    <pivotTable tabId="6" name="PivotTable1"/>
    <pivotTable tabId="6" name="PivotTable10"/>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data>
    <olap pivotCacheId="1876162792">
      <levels count="2">
        <level uniqueName="[EmployeeResign].[DEPARTMENT].[(All)]" sourceCaption="(All)" count="0"/>
        <level uniqueName="[EmployeeResign].[DEPARTMENT].[DEPARTMENT]" sourceCaption="DEPARTMENT" count="3">
          <ranges>
            <range startItem="0">
              <i n="[EmployeeResign].[DEPARTMENT].&amp;[Outbound]" c="Outbound"/>
              <i n="[EmployeeResign].[DEPARTMENT].&amp;[Production]" c="Production"/>
              <i n="[EmployeeResign].[DEPARTMENT].&amp;" c="(blank)"/>
            </range>
          </ranges>
        </level>
      </levels>
      <selections count="1">
        <selection n="[EmployeeResign].[DEPARTMENT].[All]"/>
      </selections>
    </olap>
  </data>
  <extLst>
    <x:ext xmlns:x15="http://schemas.microsoft.com/office/spreadsheetml/2010/11/main" uri="{470722E0-AACD-4C17-9CDC-17EF765DBC7E}">
      <x15:slicerCacheHideItemsWithNoData count="1">
        <x15:slicerCacheOlapLevelName uniqueName="[EmployeeResign].[DEPARTMENT].[DEPARTMENT]" count="0"/>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1241498B-13E3-414A-BC3B-9AA9755182FB}" sourceName="[EmployeeResign].[GENDER]">
  <pivotTables>
    <pivotTable tabId="6" name="PivotTable11"/>
    <pivotTable tabId="6" name="PivotTable1"/>
    <pivotTable tabId="6" name="PivotTable10"/>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data>
    <olap pivotCacheId="1876162792">
      <levels count="2">
        <level uniqueName="[EmployeeResign].[GENDER].[(All)]" sourceCaption="(All)" count="0"/>
        <level uniqueName="[EmployeeResign].[GENDER].[GENDER]" sourceCaption="GENDER" count="3">
          <ranges>
            <range startItem="0">
              <i n="[EmployeeResign].[GENDER].&amp;[Female]" c="Female"/>
              <i n="[EmployeeResign].[GENDER].&amp;[Male]" c="Male"/>
              <i n="[EmployeeResign].[GENDER].&amp;" c="(blank)"/>
            </range>
          </ranges>
        </level>
      </levels>
      <selections count="1">
        <selection n="[EmployeeResign].[GENDER].[All]"/>
      </selections>
    </olap>
  </data>
  <extLst>
    <x:ext xmlns:x15="http://schemas.microsoft.com/office/spreadsheetml/2010/11/main" uri="{470722E0-AACD-4C17-9CDC-17EF765DBC7E}">
      <x15:slicerCacheHideItemsWithNoData count="1">
        <x15:slicerCacheOlapLevelName uniqueName="[EmployeeResign].[GENDER].[GENDE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CODE" xr10:uid="{11FBA3B2-971B-444C-A65B-E06F5F671956}" cache="Slicer_COMPANYCODE" caption="COMPANYCODE" style="SlicerStyleDark1 2 2" rowHeight="247650"/>
  <slicer name="DEPARTMENT" xr10:uid="{837952B5-D7A9-496B-B27C-5380BB9E5A04}" cache="Slicer_DEPARTMENT" caption="DEPARTMENT" columnCount="2" style="SlicerStyleDark1 2 2" rowHeight="247650"/>
  <slicer name="DIVISION" xr10:uid="{D212491B-AB0A-4018-BECA-38FC0E31225B}" cache="Slicer_DIVISION" caption="DIVISION" columnCount="2" style="SlicerStyleDark1 2 2" rowHeight="247650"/>
  <slicer name="GENDER" xr10:uid="{23C5491C-744C-4389-9200-480B72A152DA}" cache="Slicer_GENDER" caption="GENDER" columnCount="2" style="SlicerStyleDark1 2 2" rowHeight="247650"/>
  <slicer name="JOBCLASSIFICATION" xr10:uid="{DA18E73F-56AA-4045-B631-BA04A88407F3}" cache="Slicer_JOBCLASSIFICATION" caption="JOBCLASSIFICATION" columnCount="2" style="SlicerStyleDark1 2 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0794F67-C0CB-482B-B39E-753765F07F69}" cache="Slicer_YEAR" caption="Year-TurnOver" columnCount="4" level="1" style="SlicerStyleDark1 2 2" lockedPosition="1" rowHeight="247650"/>
  <slicer name="MONTH" xr10:uid="{FC54442D-E445-49A4-9EDB-94E5FCC3E221}" cache="Slicer_MONTH" caption="Month-TurnOver" startItem="3" columnCount="3" level="1" style="SlicerStyleDark1 2 2" lockedPosition="1" rowHeight="247650"/>
  <slicer name="EXITREASON" xr10:uid="{A464FB66-A9C3-43D5-A880-399881BAB4A1}" cache="Slicer_EXITREASON" caption="Reason" startItem="2" columnCount="2" level="1" style="SlicerStyleDark1 2 2" lockedPosition="1" rowHeight="247650"/>
  <slicer name="EXITTYPE" xr10:uid="{BBF8110A-3B9E-4045-8481-0B15ADC3D377}" cache="Slicer_EXITTYPE" caption="Type" columnCount="2" level="1" style="SlicerStyleDark1 2 2" lockedPosition="1" rowHeight="247650"/>
  <slicer name="COMPANYCODE 2" xr10:uid="{3C0A328F-BEA3-4CB3-BF0C-C56BFA776283}" cache="Slicer_COMPANYCODE2" caption="Company" level="1" style="SlicerStyleDark1 2 2" lockedPosition="1" rowHeight="247650"/>
  <slicer name="DEPARTMENT 1" xr10:uid="{A699D113-DE54-4D4F-8276-67BCDCF57506}" cache="Slicer_DEPARTMENT1" caption="Departement" columnCount="2" level="1" style="SlicerStyleDark1 2 2" lockedPosition="1" rowHeight="247650"/>
  <slicer name="GENDER 2" xr10:uid="{E03A4E0A-0385-4DAB-9B57-5A4C738C66D5}" cache="Slicer_GENDER2" caption="Gender" columnCount="2" level="1" style="SlicerStyleDark1 2 2" lockedPosition="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686122-1A4D-4EE3-BC78-EF5A310AE64E}" name="EmployeeData" displayName="EmployeeData" ref="A1:AM1828" tableType="queryTable" totalsRowShown="0">
  <autoFilter ref="A1:AM1828" xr:uid="{C1686122-1A4D-4EE3-BC78-EF5A310AE64E}"/>
  <tableColumns count="39">
    <tableColumn id="1" xr3:uid="{0FB0D8F7-2176-4CDA-B417-28D874C42242}" uniqueName="1" name="EMPLOYEEID" queryTableFieldId="1" dataDxfId="24"/>
    <tableColumn id="38" xr3:uid="{A32AE79E-E584-4ABA-8A07-432738D16CC9}" uniqueName="38" name="Name" queryTableFieldId="38" dataDxfId="23">
      <calculatedColumnFormula>EmployeeData[[#This Row],[FULLNAME]]</calculatedColumnFormula>
    </tableColumn>
    <tableColumn id="2" xr3:uid="{5E68D26C-07BD-4516-BA47-0BF2DE159F07}" uniqueName="2" name="DIVISIONID" queryTableFieldId="2" dataDxfId="22"/>
    <tableColumn id="3" xr3:uid="{217D7FD6-04C6-4B7E-8E53-0280817759E2}" uniqueName="3" name="DEPARTMENTID" queryTableFieldId="3" dataDxfId="21"/>
    <tableColumn id="4" xr3:uid="{2C4B88BD-C180-4886-9409-F8757382A1EE}" uniqueName="4" name="JOBID" queryTableFieldId="4"/>
    <tableColumn id="5" xr3:uid="{B142B30C-93A0-4E1D-8919-804ACEA9FD19}" uniqueName="5" name="JOBCLASSIFICATIONID" queryTableFieldId="5" dataDxfId="20"/>
    <tableColumn id="6" xr3:uid="{CCFC27D0-60C0-41B5-ABAE-63EE4FA308A0}" uniqueName="6" name="MANAGERID" queryTableFieldId="6" dataDxfId="19"/>
    <tableColumn id="40" xr3:uid="{90055394-437E-49EF-8C93-6A71BDE79E06}" uniqueName="40" name="EXITTYPE" queryTableFieldId="40"/>
    <tableColumn id="7" xr3:uid="{D4FC1238-AC99-427A-B792-1D740653E278}" uniqueName="7" name="EXITREASON" queryTableFieldId="7"/>
    <tableColumn id="8" xr3:uid="{5E1C49F8-D65D-4D3C-935F-31FFC2CF0B28}" uniqueName="8" name="DATE" queryTableFieldId="8"/>
    <tableColumn id="9" xr3:uid="{44D82024-CBF7-4EDA-8A93-8DD5BC9F617C}" uniqueName="9" name="EXITDATE" queryTableFieldId="9"/>
    <tableColumn id="10" xr3:uid="{09DA468E-5CE8-484F-BD85-77C0ADF158F7}" uniqueName="10" name="FTE" queryTableFieldId="10"/>
    <tableColumn id="11" xr3:uid="{D1664BEB-D2E7-4410-BF36-A09D541DCDC3}" uniqueName="11" name="STANDARDWEEKLYHOURS" queryTableFieldId="11"/>
    <tableColumn id="12" xr3:uid="{C8B8A9A7-E03C-40B4-B52B-26CF0B4E3005}" uniqueName="12" name="WORKINGDAYSPERWEEK" queryTableFieldId="12"/>
    <tableColumn id="13" xr3:uid="{37103438-01B2-4021-AA64-691CF24FE17E}" uniqueName="13" name="SALARY" queryTableFieldId="13"/>
    <tableColumn id="14" xr3:uid="{EC851342-FF01-443A-AD40-A13AC79AD41C}" uniqueName="14" name="STATUS" queryTableFieldId="14"/>
    <tableColumn id="15" xr3:uid="{C625C886-0E8A-407A-B317-518099A6A9B9}" uniqueName="15" name="DIVISION" queryTableFieldId="15" dataDxfId="18"/>
    <tableColumn id="16" xr3:uid="{C04FC1B2-CA33-4CBA-A55A-9C25B60F07B7}" uniqueName="16" name="DEPARTMENT" queryTableFieldId="16" dataDxfId="17"/>
    <tableColumn id="17" xr3:uid="{6DF32529-1B0F-4877-9C17-9A36245F8423}" uniqueName="17" name="PAYGRADEID" queryTableFieldId="17" dataDxfId="16"/>
    <tableColumn id="18" xr3:uid="{1EF3906E-6101-485E-892D-96BE8B8FE2DA}" uniqueName="18" name="FULLTIME" queryTableFieldId="18"/>
    <tableColumn id="19" xr3:uid="{C28A4EAB-3194-4C27-B785-47A76C938946}" uniqueName="19" name="COMPANYCODE" queryTableFieldId="19" dataDxfId="15"/>
    <tableColumn id="20" xr3:uid="{0ED6AEFA-69F9-49FC-B128-7E153EF2F1C3}" uniqueName="20" name="FULLNAME" queryTableFieldId="20" dataDxfId="14"/>
    <tableColumn id="21" xr3:uid="{D951F08E-C855-41EC-8A83-D4129E8B9CEC}" uniqueName="21" name="GENDER" queryTableFieldId="21"/>
    <tableColumn id="22" xr3:uid="{D842C1FC-1506-4C72-AC72-207178D27673}" uniqueName="22" name="MARITALSTATUS" queryTableFieldId="22" dataDxfId="13"/>
    <tableColumn id="23" xr3:uid="{C86DA1DC-0483-46B9-8129-A8292135E277}" uniqueName="23" name="ETHNICITY" queryTableFieldId="23" dataDxfId="12"/>
    <tableColumn id="24" xr3:uid="{7F25A96B-33F7-4258-85AF-4F1049AFE146}" uniqueName="24" name="YEAROFBIRTH" queryTableFieldId="24"/>
    <tableColumn id="25" xr3:uid="{02A8E980-0AFF-4A70-959B-64E4000F9965}" uniqueName="25" name="LOCATION" queryTableFieldId="25" dataDxfId="11"/>
    <tableColumn id="26" xr3:uid="{891167EC-001E-4482-A6FD-5D9507357322}" uniqueName="26" name="HRMANAGER" queryTableFieldId="26" dataDxfId="10"/>
    <tableColumn id="27" xr3:uid="{7D13CE95-811C-455C-94BB-2D3545811530}" uniqueName="27" name="JOBDESC" queryTableFieldId="27" dataDxfId="9"/>
    <tableColumn id="28" xr3:uid="{039207A1-0E03-48D1-B3EB-4D5D9E15613D}" uniqueName="28" name="JOBCLASSIFICATION" queryTableFieldId="28" dataDxfId="8"/>
    <tableColumn id="29" xr3:uid="{637D2EA6-0456-40A2-8471-77960692C082}" uniqueName="29" name="AGE" queryTableFieldId="29"/>
    <tableColumn id="30" xr3:uid="{65815554-B192-4A5B-9BB6-1DEB62CF8498}" uniqueName="30" name="AGECATEGORY" queryTableFieldId="30"/>
    <tableColumn id="31" xr3:uid="{ACEA0BB2-4B9D-403D-BCE7-7C37B294E422}" uniqueName="31" name="SALARYDISTRIBUTION" queryTableFieldId="31"/>
    <tableColumn id="32" xr3:uid="{1851C706-B859-484C-BA08-0F01191411F8}" uniqueName="32" name="TENURE" queryTableFieldId="32"/>
    <tableColumn id="33" xr3:uid="{9BD25903-F389-429C-A3CF-C7AB89ED87FF}" uniqueName="33" name="TENURECLASSIFICATION" queryTableFieldId="33"/>
    <tableColumn id="34" xr3:uid="{32227815-C88B-43EA-B75B-3BD4F7078CB6}" uniqueName="34" name="PERFORMANCE" queryTableFieldId="34" dataDxfId="7"/>
    <tableColumn id="35" xr3:uid="{56638ABB-8D0C-4797-91A7-C8C8637045D2}" uniqueName="35" name="IMPACTOFLOSS" queryTableFieldId="35" dataDxfId="6"/>
    <tableColumn id="36" xr3:uid="{0E9C3E58-328D-4441-9266-A2ED4F52CDE4}" uniqueName="36" name="FUTURELEADER" queryTableFieldId="36"/>
    <tableColumn id="39" xr3:uid="{984B87BA-B8B5-48DE-8E14-843769F6D00C}" uniqueName="39" name="EMPLOYEE_ID" queryTableFieldId="39" dataDxfId="25">
      <calculatedColumnFormula>EmployeeData[[#This Row],[EMPLOYEEID]]</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56254-BAAD-4D42-9DF9-8ADD704B9D38}">
  <dimension ref="A1:AO12"/>
  <sheetViews>
    <sheetView topLeftCell="AB1" zoomScaleNormal="100" workbookViewId="0">
      <selection activeCell="AJ1" sqref="AJ1:AJ6"/>
    </sheetView>
  </sheetViews>
  <sheetFormatPr defaultColWidth="13.7109375" defaultRowHeight="22.15" customHeight="1" x14ac:dyDescent="0.25"/>
  <cols>
    <col min="1" max="1" width="13.7109375" customWidth="1"/>
    <col min="11" max="11" width="17.5703125" bestFit="1" customWidth="1"/>
    <col min="15" max="15" width="20.7109375" bestFit="1" customWidth="1"/>
    <col min="25" max="25" width="13.7109375" customWidth="1"/>
  </cols>
  <sheetData>
    <row r="1" spans="1:41" ht="22.15" customHeight="1" x14ac:dyDescent="0.25">
      <c r="A1" s="1" t="s">
        <v>0</v>
      </c>
      <c r="B1" t="s">
        <v>3</v>
      </c>
      <c r="D1" s="1" t="s">
        <v>0</v>
      </c>
      <c r="E1" t="s">
        <v>3</v>
      </c>
      <c r="G1" s="1" t="s">
        <v>0</v>
      </c>
      <c r="H1" t="s">
        <v>3</v>
      </c>
      <c r="I1" t="s">
        <v>29</v>
      </c>
      <c r="K1" s="1" t="s">
        <v>0</v>
      </c>
      <c r="L1" t="s">
        <v>3</v>
      </c>
      <c r="M1" t="s">
        <v>29</v>
      </c>
      <c r="O1" s="1" t="s">
        <v>0</v>
      </c>
      <c r="P1" t="s">
        <v>3</v>
      </c>
      <c r="R1" s="1" t="s">
        <v>0</v>
      </c>
      <c r="S1" t="s">
        <v>3</v>
      </c>
      <c r="T1" t="s">
        <v>29</v>
      </c>
      <c r="V1" s="1" t="s">
        <v>0</v>
      </c>
      <c r="W1" t="s">
        <v>3</v>
      </c>
      <c r="Y1" s="1" t="s">
        <v>0</v>
      </c>
      <c r="Z1" t="s">
        <v>3</v>
      </c>
      <c r="AA1" t="s">
        <v>29</v>
      </c>
      <c r="AC1" s="1" t="s">
        <v>0</v>
      </c>
      <c r="AD1" t="s">
        <v>29</v>
      </c>
      <c r="AE1" t="s">
        <v>3</v>
      </c>
      <c r="AG1" s="1" t="s">
        <v>0</v>
      </c>
      <c r="AH1" t="s">
        <v>3</v>
      </c>
      <c r="AJ1" s="1" t="s">
        <v>18</v>
      </c>
      <c r="AK1" t="s">
        <v>17</v>
      </c>
      <c r="AL1" t="s">
        <v>23</v>
      </c>
      <c r="AM1" s="5" t="str">
        <f>IF(AK1="(All)","",IF(AK1="(Multiple Items)","Selected  "&amp;AL1,AK1))</f>
        <v/>
      </c>
      <c r="AO1" s="4" t="s">
        <v>16</v>
      </c>
    </row>
    <row r="2" spans="1:41" ht="22.15" customHeight="1" x14ac:dyDescent="0.25">
      <c r="A2" s="2" t="s">
        <v>2</v>
      </c>
      <c r="B2" s="3">
        <v>1169</v>
      </c>
      <c r="D2" s="2" t="s">
        <v>54</v>
      </c>
      <c r="E2" s="3">
        <v>476</v>
      </c>
      <c r="G2" s="2" t="s">
        <v>35</v>
      </c>
      <c r="H2" s="7">
        <v>0.25320786997433703</v>
      </c>
      <c r="I2" s="3">
        <v>296</v>
      </c>
      <c r="K2" s="2" t="s">
        <v>37</v>
      </c>
      <c r="L2" s="7">
        <v>0.41146278870829767</v>
      </c>
      <c r="M2" s="3">
        <v>481</v>
      </c>
      <c r="O2" s="2" t="s">
        <v>8</v>
      </c>
      <c r="P2" s="7">
        <v>0.272027373823781</v>
      </c>
      <c r="R2" s="2" t="s">
        <v>9</v>
      </c>
      <c r="S2" s="3">
        <v>188</v>
      </c>
      <c r="T2" s="6">
        <v>0.16082121471343028</v>
      </c>
      <c r="V2" s="2" t="s">
        <v>10</v>
      </c>
      <c r="W2" s="7">
        <v>0.80752780153977755</v>
      </c>
      <c r="Y2" s="2" t="s">
        <v>11</v>
      </c>
      <c r="Z2" s="3">
        <v>182</v>
      </c>
      <c r="AA2" s="6">
        <v>0.15568862275449102</v>
      </c>
      <c r="AC2" s="2" t="s">
        <v>14</v>
      </c>
      <c r="AD2" s="6">
        <v>0.40290846877673225</v>
      </c>
      <c r="AE2" s="3">
        <v>471</v>
      </c>
      <c r="AG2" s="2" t="s">
        <v>31</v>
      </c>
      <c r="AH2" s="3">
        <v>61</v>
      </c>
      <c r="AJ2" s="1" t="s">
        <v>22</v>
      </c>
      <c r="AK2" t="s">
        <v>17</v>
      </c>
      <c r="AL2" t="s">
        <v>24</v>
      </c>
      <c r="AM2" s="5" t="str">
        <f t="shared" ref="AM2:AM3" si="0">IF(AK2="(All)","",IF(AK2="(Multiple Items)","Selected  "&amp;AL2,AK2))</f>
        <v/>
      </c>
      <c r="AO2" t="str">
        <f>IF($AM$1&lt;&gt;"",$AM$1&amp;" ","")&amp;IF($AM$4&lt;&gt;"",$AM$4&amp;" ","")&amp;IF($AM$2&lt;&gt;"",$AM$2&amp;" ","")&amp;IF(AND($AM$2&lt;&gt;"",$AM$3&lt;&gt;""),"- "&amp;$AM$3&amp;" ",IF($AM$3&lt;&gt;"",$AM$3&amp;" ",""))&amp;IF($AM$6&lt;&gt;"",$AM$6&amp;" ","")&amp;IF($AM$5&lt;&gt;"","("&amp;$AM$5&amp;") ","")&amp;"Active Employee"</f>
        <v>Active Employee</v>
      </c>
    </row>
    <row r="3" spans="1:41" ht="22.15" customHeight="1" x14ac:dyDescent="0.25">
      <c r="A3" s="2" t="s">
        <v>1</v>
      </c>
      <c r="B3" s="3">
        <v>1169</v>
      </c>
      <c r="D3" s="2" t="s">
        <v>55</v>
      </c>
      <c r="E3" s="3">
        <v>435</v>
      </c>
      <c r="G3" s="2" t="s">
        <v>5</v>
      </c>
      <c r="H3" s="7">
        <v>0.74679213002566291</v>
      </c>
      <c r="I3" s="3">
        <v>873</v>
      </c>
      <c r="K3" s="2" t="s">
        <v>36</v>
      </c>
      <c r="L3" s="7">
        <v>0.31308810949529514</v>
      </c>
      <c r="M3" s="3">
        <v>366</v>
      </c>
      <c r="O3" s="2" t="s">
        <v>38</v>
      </c>
      <c r="P3" s="7">
        <v>0.28913601368691189</v>
      </c>
      <c r="R3" s="2" t="s">
        <v>39</v>
      </c>
      <c r="S3" s="3">
        <v>38</v>
      </c>
      <c r="T3" s="6">
        <v>3.2506415739948676E-2</v>
      </c>
      <c r="V3" s="2" t="s">
        <v>45</v>
      </c>
      <c r="W3" s="7">
        <v>0.1924721984602224</v>
      </c>
      <c r="Y3" s="2" t="s">
        <v>12</v>
      </c>
      <c r="Z3" s="3">
        <v>538</v>
      </c>
      <c r="AA3" s="6">
        <v>0.4602224123182207</v>
      </c>
      <c r="AC3" s="2" t="s">
        <v>13</v>
      </c>
      <c r="AD3" s="6">
        <v>0.39520958083832336</v>
      </c>
      <c r="AE3" s="3">
        <v>462</v>
      </c>
      <c r="AG3" s="2" t="s">
        <v>49</v>
      </c>
      <c r="AH3" s="3">
        <v>3</v>
      </c>
      <c r="AJ3" s="1" t="s">
        <v>21</v>
      </c>
      <c r="AK3" t="s">
        <v>17</v>
      </c>
      <c r="AL3" t="s">
        <v>25</v>
      </c>
      <c r="AM3" s="5" t="str">
        <f t="shared" si="0"/>
        <v/>
      </c>
      <c r="AO3" t="str">
        <f>IF($AM$1&lt;&gt;"","% "&amp;$AM$1&amp;" ","")&amp;IF($AM$4&lt;&gt;"",$AM$4&amp;" ","")&amp;IF($AM$2&lt;&gt;"",$AM$2&amp;" ","")&amp;IF(AND($AM$2&lt;&gt;"",$AM$3&lt;&gt;""),"- "&amp;$AM$3&amp;" ",IF($AM$3&lt;&gt;"",$AM$3&amp;" ",""))&amp;IF($AM$6&lt;&gt;"",$AM$6&amp;" ","")&amp;IF($AM$5&lt;&gt;"","("&amp;$AM$5&amp;") ","")&amp;IF($AM$1="","%Company","")</f>
        <v>%Company</v>
      </c>
    </row>
    <row r="4" spans="1:41" ht="22.15" customHeight="1" x14ac:dyDescent="0.25">
      <c r="D4" s="2" t="s">
        <v>56</v>
      </c>
      <c r="E4" s="3">
        <v>101</v>
      </c>
      <c r="G4" s="2" t="s">
        <v>1</v>
      </c>
      <c r="H4" s="7">
        <v>1</v>
      </c>
      <c r="I4" s="3">
        <v>1169</v>
      </c>
      <c r="K4" s="2" t="s">
        <v>6</v>
      </c>
      <c r="L4" s="7">
        <v>0.2352437981180496</v>
      </c>
      <c r="M4" s="3">
        <v>275</v>
      </c>
      <c r="O4" s="2" t="s">
        <v>7</v>
      </c>
      <c r="P4" s="7">
        <v>0.43883661248930711</v>
      </c>
      <c r="R4" s="2" t="s">
        <v>64</v>
      </c>
      <c r="S4" s="3">
        <v>9</v>
      </c>
      <c r="T4" s="6">
        <v>7.6988879384088963E-3</v>
      </c>
      <c r="V4" s="2" t="s">
        <v>1</v>
      </c>
      <c r="W4" s="7">
        <v>1</v>
      </c>
      <c r="Y4" s="2" t="s">
        <v>46</v>
      </c>
      <c r="Z4" s="3">
        <v>228</v>
      </c>
      <c r="AA4" s="6">
        <v>0.19503849443969204</v>
      </c>
      <c r="AC4" s="2" t="s">
        <v>30</v>
      </c>
      <c r="AD4" s="6">
        <v>0.20188195038494439</v>
      </c>
      <c r="AE4" s="3">
        <v>236</v>
      </c>
      <c r="AG4" s="2" t="s">
        <v>50</v>
      </c>
      <c r="AH4" s="3">
        <v>14</v>
      </c>
      <c r="AJ4" s="1" t="s">
        <v>27</v>
      </c>
      <c r="AK4" t="s">
        <v>17</v>
      </c>
      <c r="AL4" t="s">
        <v>28</v>
      </c>
      <c r="AM4" s="5" t="str">
        <f>IF(AK4="(All)","",IF(AK4="(Multiple Items)","Selected  "&amp;AL4,AK4))</f>
        <v/>
      </c>
      <c r="AO4" t="str">
        <f>IF($AM$1&lt;&gt;"",$AM$1&amp;" ","")&amp;IF($AM$4&lt;&gt;"",$AM$4&amp;" ","")&amp;IF($AM$2&lt;&gt;"",$AM$2&amp;" ","")&amp;IF(AND($AM$2&lt;&gt;"",$AM$3&lt;&gt;""),"- "&amp;$AM$3&amp;" ",IF($AM$3&lt;&gt;"",$AM$3&amp;" ",""))&amp;IF($AM$6&lt;&gt;"",$AM$6&amp;" ","")&amp;IF($AM$5&lt;&gt;"","("&amp;$AM$5&amp;") ","")&amp;IF($AM$4="","Level","")</f>
        <v>Level</v>
      </c>
    </row>
    <row r="5" spans="1:41" ht="22.15" customHeight="1" x14ac:dyDescent="0.25">
      <c r="A5" t="s">
        <v>2</v>
      </c>
      <c r="B5" s="9">
        <f>IFERROR(GETPIVOTDATA("EMPLOYEEID",$A$1,"STATUS","Active"),0)</f>
        <v>1169</v>
      </c>
      <c r="D5" s="2" t="s">
        <v>57</v>
      </c>
      <c r="E5" s="3">
        <v>49</v>
      </c>
      <c r="K5" s="2" t="s">
        <v>63</v>
      </c>
      <c r="L5" s="7">
        <v>4.0205303678357569E-2</v>
      </c>
      <c r="M5" s="3">
        <v>47</v>
      </c>
      <c r="O5" s="2" t="s">
        <v>1</v>
      </c>
      <c r="P5" s="7">
        <v>1</v>
      </c>
      <c r="R5" s="2" t="s">
        <v>40</v>
      </c>
      <c r="S5" s="3">
        <v>183</v>
      </c>
      <c r="T5" s="6">
        <v>0.15654405474764757</v>
      </c>
      <c r="Y5" s="2" t="s">
        <v>47</v>
      </c>
      <c r="Z5" s="3">
        <v>168</v>
      </c>
      <c r="AA5" s="6">
        <v>0.1437125748502994</v>
      </c>
      <c r="AC5" s="2" t="s">
        <v>1</v>
      </c>
      <c r="AD5" s="6">
        <v>1</v>
      </c>
      <c r="AE5" s="3">
        <v>1169</v>
      </c>
      <c r="AG5" s="2" t="s">
        <v>32</v>
      </c>
      <c r="AH5" s="3">
        <v>121</v>
      </c>
      <c r="AJ5" s="1" t="s">
        <v>19</v>
      </c>
      <c r="AK5" t="s">
        <v>17</v>
      </c>
      <c r="AL5" t="s">
        <v>26</v>
      </c>
      <c r="AM5" s="5" t="str">
        <f t="shared" ref="AM5:AM6" si="1">IF(AK5="(All)","",IF(AK5="(Multiple Items)","Selected  "&amp;AL5,AK5))</f>
        <v/>
      </c>
      <c r="AO5" t="str">
        <f>IF($AM$1&lt;&gt;"",$AM$1&amp;" ","")&amp;IF($AM$4&lt;&gt;"",$AM$4&amp;" ","")&amp;IF($AM$2&lt;&gt;"",$AM$2&amp;" ","Departement ")&amp;IF(AND($AM$2&lt;&gt;"",$AM$3&lt;&gt;""),"- "&amp;$AM$3&amp;" ",IF($AM$3&lt;&gt;"",$AM$3&amp;" ","- Division"))&amp;IF($AM$6&lt;&gt;"",$AM$6&amp;" ","")&amp;IF($AM$5&lt;&gt;"","("&amp;$AM$5&amp;") ","")</f>
        <v>Departement - Division</v>
      </c>
    </row>
    <row r="6" spans="1:41" ht="22.15" customHeight="1" x14ac:dyDescent="0.25">
      <c r="D6" s="2" t="s">
        <v>58</v>
      </c>
      <c r="E6" s="3">
        <v>41</v>
      </c>
      <c r="K6" s="2" t="s">
        <v>1</v>
      </c>
      <c r="L6" s="7">
        <v>1</v>
      </c>
      <c r="M6" s="3">
        <v>1169</v>
      </c>
      <c r="R6" s="2" t="s">
        <v>41</v>
      </c>
      <c r="S6" s="3">
        <v>172</v>
      </c>
      <c r="T6" s="6">
        <v>0.14713430282292558</v>
      </c>
      <c r="Y6" s="2" t="s">
        <v>65</v>
      </c>
      <c r="Z6" s="3">
        <v>26</v>
      </c>
      <c r="AA6" s="6">
        <v>2.2241231822070145E-2</v>
      </c>
      <c r="AG6" s="2" t="s">
        <v>51</v>
      </c>
      <c r="AH6" s="3">
        <v>177</v>
      </c>
      <c r="AJ6" s="1" t="s">
        <v>20</v>
      </c>
      <c r="AK6" t="s">
        <v>17</v>
      </c>
      <c r="AM6" s="5" t="str">
        <f t="shared" si="1"/>
        <v/>
      </c>
      <c r="AO6" t="str">
        <f>IF($AM$1&lt;&gt;"",$AM$1&amp;" ","")&amp;IF($AM$4&lt;&gt;"",$AM$4&amp;" ","")&amp;IF($AM$2&lt;&gt;"",$AM$2&amp;" ","")&amp;IF(AND($AM$2&lt;&gt;"",$AM$3&lt;&gt;""),"- "&amp;$AM$3&amp;" ",IF($AM$3&lt;&gt;"",$AM$3&amp;" ",""))&amp;IF($AM$6&lt;&gt;"",$AM$6&amp;" ","%Gender ")&amp;IF($AM$5&lt;&gt;"","("&amp;$AM$5&amp;") ","")</f>
        <v xml:space="preserve">%Gender </v>
      </c>
    </row>
    <row r="7" spans="1:41" ht="22.15" customHeight="1" x14ac:dyDescent="0.25">
      <c r="D7" s="2" t="s">
        <v>4</v>
      </c>
      <c r="E7" s="3">
        <v>28</v>
      </c>
      <c r="G7" s="2" t="s">
        <v>35</v>
      </c>
      <c r="H7" s="8">
        <f>IFERROR(GETPIVOTDATA("Count of EMPLOYEEID",$G$1,"GENDER",$G7),0)</f>
        <v>0.25320786997433703</v>
      </c>
      <c r="I7" s="9">
        <f>IFERROR(GETPIVOTDATA("Count of EMPLOYEEID2",$G$1,"GENDER",$G7),0)</f>
        <v>296</v>
      </c>
      <c r="R7" s="2" t="s">
        <v>42</v>
      </c>
      <c r="S7" s="3">
        <v>8</v>
      </c>
      <c r="T7" s="6">
        <v>6.8434559452523521E-3</v>
      </c>
      <c r="Y7" s="2" t="s">
        <v>48</v>
      </c>
      <c r="Z7" s="3">
        <v>27</v>
      </c>
      <c r="AA7" s="6">
        <v>2.3096663815226688E-2</v>
      </c>
      <c r="AG7" s="2" t="s">
        <v>52</v>
      </c>
      <c r="AH7" s="3">
        <v>8</v>
      </c>
      <c r="AO7" t="str">
        <f>IF($AM$1&lt;&gt;"",$AM$1&amp;" ","")&amp;IF($AM$4&lt;&gt;"",$AM$4&amp;" ","")&amp;IF($AM$2&lt;&gt;"",$AM$2&amp;" ","")&amp;IF(AND($AM$2&lt;&gt;"",$AM$3&lt;&gt;""),"- "&amp;$AM$3&amp;" ",IF($AM$3&lt;&gt;"",$AM$3&amp;" ",""))&amp;IF($AM$6&lt;&gt;"",$AM$6&amp;" ","")&amp;IF($AM$5&lt;&gt;"","("&amp;$AM$5&amp;") ","Age Category")</f>
        <v>Age Category</v>
      </c>
    </row>
    <row r="8" spans="1:41" ht="22.15" customHeight="1" x14ac:dyDescent="0.25">
      <c r="D8" s="2" t="s">
        <v>59</v>
      </c>
      <c r="E8" s="3">
        <v>18</v>
      </c>
      <c r="G8" s="2" t="s">
        <v>5</v>
      </c>
      <c r="H8" s="8">
        <f>IFERROR(GETPIVOTDATA("Count of EMPLOYEEID",$G$1,"GENDER",$G8),0)</f>
        <v>0.74679213002566291</v>
      </c>
      <c r="I8" s="9">
        <f>IFERROR(GETPIVOTDATA("Count of EMPLOYEEID2",$G$1,"GENDER",$G8),0)</f>
        <v>873</v>
      </c>
      <c r="R8" s="2" t="s">
        <v>43</v>
      </c>
      <c r="S8" s="3">
        <v>363</v>
      </c>
      <c r="T8" s="6">
        <v>0.31052181351582547</v>
      </c>
      <c r="Y8" s="2" t="s">
        <v>1</v>
      </c>
      <c r="Z8" s="3">
        <v>1169</v>
      </c>
      <c r="AA8" s="6">
        <v>1</v>
      </c>
      <c r="AG8" s="2" t="s">
        <v>15</v>
      </c>
      <c r="AH8" s="3">
        <v>329</v>
      </c>
      <c r="AJ8" t="s">
        <v>3</v>
      </c>
      <c r="AO8" t="str">
        <f>IF($AM$1&lt;&gt;"",$AM$1&amp;" ","")&amp;IF($AM$4&lt;&gt;"",$AM$4&amp;" ","")&amp;IF($AM$2&lt;&gt;"",$AM$2&amp;" ","")&amp;IF(AND($AM$2&lt;&gt;"",$AM$3&lt;&gt;""),"- "&amp;$AM$3&amp;" ",IF($AM$3&lt;&gt;"",$AM$3&amp;" ",""))&amp;IF($AM$6&lt;&gt;"",$AM$6&amp;" ","")&amp;IF($AM$5&lt;&gt;"","("&amp;$AM$5&amp;") ","")&amp;"Marital Status"</f>
        <v>Marital Status</v>
      </c>
    </row>
    <row r="9" spans="1:41" ht="22.15" customHeight="1" x14ac:dyDescent="0.25">
      <c r="D9" s="2" t="s">
        <v>60</v>
      </c>
      <c r="E9" s="3">
        <v>15</v>
      </c>
      <c r="R9" s="2" t="s">
        <v>44</v>
      </c>
      <c r="S9" s="3">
        <v>208</v>
      </c>
      <c r="T9" s="6">
        <v>0.17792985457656116</v>
      </c>
      <c r="AG9" s="2" t="s">
        <v>33</v>
      </c>
      <c r="AH9" s="3">
        <v>257</v>
      </c>
      <c r="AJ9" s="3">
        <v>1169</v>
      </c>
      <c r="AO9" t="str">
        <f>IF($AM$1&lt;&gt;"",$AM$1&amp;" ","")&amp;IF($AM$4&lt;&gt;"",$AM$4&amp;" ","")&amp;IF($AM$2&lt;&gt;"",$AM$2&amp;" ","")&amp;IF(AND($AM$2&lt;&gt;"",$AM$3&lt;&gt;""),"- "&amp;$AM$3&amp;" ",IF($AM$3&lt;&gt;"",$AM$3&amp;" ",""))&amp;IF($AM$6&lt;&gt;"",$AM$6&amp;" ","")&amp;IF($AM$5&lt;&gt;"","("&amp;$AM$5&amp;") ","")&amp;"Range Salary"</f>
        <v>Range Salary</v>
      </c>
    </row>
    <row r="10" spans="1:41" ht="22.15" customHeight="1" x14ac:dyDescent="0.25">
      <c r="D10" s="2" t="s">
        <v>61</v>
      </c>
      <c r="E10" s="3">
        <v>3</v>
      </c>
      <c r="R10" s="2" t="s">
        <v>1</v>
      </c>
      <c r="S10" s="3">
        <v>1169</v>
      </c>
      <c r="T10" s="6">
        <v>1</v>
      </c>
      <c r="AG10" s="2" t="s">
        <v>34</v>
      </c>
      <c r="AH10" s="3">
        <v>193</v>
      </c>
      <c r="AO10" t="str">
        <f>IF($AM$1&lt;&gt;"",$AM$1&amp;" ","")&amp;IF($AM$4&lt;&gt;"",$AM$4&amp;" ","")&amp;IF($AM$2&lt;&gt;"",$AM$2&amp;" ","")&amp;IF(AND($AM$2&lt;&gt;"",$AM$3&lt;&gt;""),"- "&amp;$AM$3&amp;" ",IF($AM$3&lt;&gt;"",$AM$3&amp;" ",""))&amp;IF($AM$6&lt;&gt;"",$AM$6&amp;" ","")&amp;IF($AM$5&lt;&gt;"","("&amp;$AM$5&amp;") ","")&amp;"Year of Experience"</f>
        <v>Year of Experience</v>
      </c>
    </row>
    <row r="11" spans="1:41" ht="22.15" customHeight="1" x14ac:dyDescent="0.25">
      <c r="D11" s="2" t="s">
        <v>62</v>
      </c>
      <c r="E11" s="3">
        <v>3</v>
      </c>
      <c r="AG11" s="2" t="s">
        <v>53</v>
      </c>
      <c r="AH11" s="3">
        <v>6</v>
      </c>
    </row>
    <row r="12" spans="1:41" ht="22.15" customHeight="1" x14ac:dyDescent="0.25">
      <c r="D12" s="2" t="s">
        <v>1</v>
      </c>
      <c r="E12" s="3">
        <v>1169</v>
      </c>
      <c r="AG12" s="2" t="s">
        <v>1</v>
      </c>
      <c r="AH12" s="3">
        <v>1169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B631D-0763-46EA-B10E-AEEF1EA5B902}">
  <dimension ref="A1:AM12"/>
  <sheetViews>
    <sheetView topLeftCell="AC1" workbookViewId="0">
      <selection activeCell="AM7" sqref="AM7"/>
    </sheetView>
  </sheetViews>
  <sheetFormatPr defaultColWidth="13.7109375" defaultRowHeight="22.15" customHeight="1" x14ac:dyDescent="0.25"/>
  <cols>
    <col min="1" max="7" width="13.7109375" customWidth="1"/>
    <col min="20" max="20" width="36.85546875" bestFit="1" customWidth="1"/>
  </cols>
  <sheetData>
    <row r="1" spans="1:39" ht="22.15" customHeight="1" x14ac:dyDescent="0.25">
      <c r="A1" s="1" t="s">
        <v>3</v>
      </c>
      <c r="B1" s="1" t="s">
        <v>75</v>
      </c>
      <c r="E1" s="1" t="s">
        <v>0</v>
      </c>
      <c r="F1" t="s">
        <v>77</v>
      </c>
      <c r="H1" s="1" t="s">
        <v>0</v>
      </c>
      <c r="I1" t="s">
        <v>3</v>
      </c>
      <c r="K1" s="1" t="s">
        <v>0</v>
      </c>
      <c r="L1" t="s">
        <v>3</v>
      </c>
      <c r="M1" t="s">
        <v>29</v>
      </c>
      <c r="O1" s="1" t="s">
        <v>0</v>
      </c>
      <c r="P1" t="s">
        <v>3</v>
      </c>
      <c r="R1" t="s">
        <v>79</v>
      </c>
      <c r="T1" s="1" t="s">
        <v>0</v>
      </c>
      <c r="U1" t="s">
        <v>3</v>
      </c>
      <c r="V1" t="s">
        <v>29</v>
      </c>
      <c r="X1" s="1" t="s">
        <v>0</v>
      </c>
      <c r="Y1" t="s">
        <v>3</v>
      </c>
      <c r="AA1" s="1" t="s">
        <v>0</v>
      </c>
      <c r="AB1" t="s">
        <v>3</v>
      </c>
      <c r="AD1" s="1" t="s">
        <v>0</v>
      </c>
      <c r="AE1" t="s">
        <v>29</v>
      </c>
      <c r="AF1" t="s">
        <v>3</v>
      </c>
      <c r="AH1" s="1" t="s">
        <v>84</v>
      </c>
      <c r="AI1" t="s" vm="1">
        <v>85</v>
      </c>
      <c r="AJ1" t="s">
        <v>89</v>
      </c>
      <c r="AK1" t="str">
        <f>IF($AI1="All","",IF($AI1="(Multiple Items)","Selected "&amp;AJ1,AI1))</f>
        <v/>
      </c>
      <c r="AM1" t="str">
        <f>IF(AK1="","",AK1&amp;" ")&amp;IF(AK2="","",AK2&amp;" ")&amp;IF(AK3="","",AK3&amp;" ")&amp;IF(AK6="","",AK6&amp;" ")&amp;IF(AND(AK4&lt;&gt;"",AK5&lt;&gt;""),AK4&amp;" -"&amp;AK5,IF(AK4&lt;&gt;"",AK4&amp;" ",IF(AK5&lt;&gt;"",AK5&amp;" ","")))&amp;IF(AK9="","",AK9&amp;" ")&amp;"Turn Over"</f>
        <v>Turn Over</v>
      </c>
    </row>
    <row r="2" spans="1:39" ht="22.15" customHeight="1" x14ac:dyDescent="0.25">
      <c r="A2" s="1" t="s">
        <v>0</v>
      </c>
      <c r="B2" t="s">
        <v>93</v>
      </c>
      <c r="C2" t="s">
        <v>94</v>
      </c>
      <c r="E2" s="2" t="s">
        <v>2</v>
      </c>
      <c r="F2" s="13">
        <v>1169</v>
      </c>
      <c r="H2" s="2" t="s">
        <v>76</v>
      </c>
      <c r="I2" s="13">
        <v>658</v>
      </c>
      <c r="K2" s="2" t="s">
        <v>35</v>
      </c>
      <c r="L2" s="13">
        <v>246</v>
      </c>
      <c r="M2" s="7">
        <v>0.37386018237082069</v>
      </c>
      <c r="O2" s="2" t="s">
        <v>78</v>
      </c>
      <c r="P2" s="13">
        <v>243</v>
      </c>
      <c r="R2" s="10">
        <v>3.572948328267477</v>
      </c>
      <c r="T2" s="2" t="s">
        <v>81</v>
      </c>
      <c r="U2" s="13">
        <v>618</v>
      </c>
      <c r="V2" s="11">
        <v>0.93920972644376899</v>
      </c>
      <c r="X2" s="2" t="s">
        <v>9</v>
      </c>
      <c r="Y2" s="13">
        <v>79</v>
      </c>
      <c r="AA2" s="2" t="s">
        <v>7</v>
      </c>
      <c r="AB2" s="7">
        <v>0.46960486322188449</v>
      </c>
      <c r="AD2" s="2" t="s">
        <v>82</v>
      </c>
      <c r="AE2" s="6">
        <v>6.5349544072948323E-2</v>
      </c>
      <c r="AF2" s="13">
        <v>43</v>
      </c>
      <c r="AH2" s="1" t="s">
        <v>86</v>
      </c>
      <c r="AI2" t="s" vm="2">
        <v>85</v>
      </c>
      <c r="AJ2" t="s">
        <v>90</v>
      </c>
      <c r="AK2" t="str">
        <f t="shared" ref="AK2:AK6" si="0">IF($AI2="All","",IF($AI2="(Multiple Items)","Selected "&amp;AJ2,AI2))</f>
        <v/>
      </c>
      <c r="AM2" t="str">
        <f>IF(AK1="","",AK1&amp;" ")&amp;IF(AK2="","",AK2&amp;" ")&amp;IF(AK3="","",AK3&amp;" ")&amp;IF(AK6="","",AK6&amp;" ")&amp;IF(AND(AK4&lt;&gt;"",AK5&lt;&gt;""),AK4&amp;" -"&amp;AK5,IF(AK4&lt;&gt;"",AK4&amp;" ",IF(AK5&lt;&gt;"",AK5&amp;" ","")))&amp;IF(AK9="","",AK9)&amp;"Tenure"</f>
        <v>Tenure</v>
      </c>
    </row>
    <row r="3" spans="1:39" ht="22.15" customHeight="1" x14ac:dyDescent="0.25">
      <c r="A3" s="2" t="s">
        <v>66</v>
      </c>
      <c r="B3" s="3">
        <v>8</v>
      </c>
      <c r="C3" s="3"/>
      <c r="E3" s="2" t="s">
        <v>76</v>
      </c>
      <c r="F3" s="13">
        <v>658</v>
      </c>
      <c r="H3" s="2" t="s">
        <v>1</v>
      </c>
      <c r="I3" s="13">
        <v>658</v>
      </c>
      <c r="K3" s="2" t="s">
        <v>5</v>
      </c>
      <c r="L3" s="13">
        <v>412</v>
      </c>
      <c r="M3" s="7">
        <v>0.62613981762917936</v>
      </c>
      <c r="O3" s="2" t="s">
        <v>30</v>
      </c>
      <c r="P3" s="13">
        <v>262</v>
      </c>
      <c r="T3" s="2" t="s">
        <v>80</v>
      </c>
      <c r="U3" s="13">
        <v>40</v>
      </c>
      <c r="V3" s="11">
        <v>6.0790273556231005E-2</v>
      </c>
      <c r="X3" s="2" t="s">
        <v>39</v>
      </c>
      <c r="Y3" s="13">
        <v>25</v>
      </c>
      <c r="AA3" s="2" t="s">
        <v>38</v>
      </c>
      <c r="AB3" s="7">
        <v>0.27811550151975684</v>
      </c>
      <c r="AD3" s="2" t="s">
        <v>83</v>
      </c>
      <c r="AE3" s="6">
        <v>0.93465045592705165</v>
      </c>
      <c r="AF3" s="13">
        <v>615</v>
      </c>
      <c r="AH3" s="1" t="s">
        <v>18</v>
      </c>
      <c r="AI3" t="s" vm="7">
        <v>85</v>
      </c>
      <c r="AJ3" t="s">
        <v>23</v>
      </c>
      <c r="AK3" t="str">
        <f t="shared" si="0"/>
        <v/>
      </c>
      <c r="AM3" t="str">
        <f>IF(AK1="","",AK1&amp;" ")&amp;IF(AK2="","",AK2&amp;" ")&amp;IF(AK3="","",AK3&amp;" ")&amp;IF(AK6="","",AK6&amp;" ")&amp;IF(AND(AK4&lt;&gt;"",AK5&lt;&gt;""),AK4&amp;" -"&amp;AK5,IF(AK4&lt;&gt;"",AK4&amp;" ",IF(AK5&lt;&gt;"",AK5&amp;" ","")))&amp;IF(AK9="","",AK9)&amp;"Average Tenure"</f>
        <v>Average Tenure</v>
      </c>
    </row>
    <row r="4" spans="1:39" ht="22.15" customHeight="1" x14ac:dyDescent="0.25">
      <c r="A4" s="2" t="s">
        <v>67</v>
      </c>
      <c r="B4" s="3">
        <v>878</v>
      </c>
      <c r="C4" s="3">
        <v>28</v>
      </c>
      <c r="E4" s="2" t="s">
        <v>1</v>
      </c>
      <c r="F4" s="13">
        <v>1827</v>
      </c>
      <c r="K4" s="2" t="s">
        <v>1</v>
      </c>
      <c r="L4" s="13">
        <v>658</v>
      </c>
      <c r="M4" s="7">
        <v>1</v>
      </c>
      <c r="O4" s="2" t="s">
        <v>13</v>
      </c>
      <c r="P4" s="13">
        <v>153</v>
      </c>
      <c r="R4" s="12" t="str">
        <f>IFERROR(ROUND(GETPIVOTDATA("[Measures].[Average of TENURE]",$R$1),2),0)&amp;" Years"</f>
        <v>3,57 Years</v>
      </c>
      <c r="T4" s="2" t="s">
        <v>1</v>
      </c>
      <c r="U4" s="13">
        <v>658</v>
      </c>
      <c r="V4" s="11">
        <v>1</v>
      </c>
      <c r="X4" s="2" t="s">
        <v>64</v>
      </c>
      <c r="Y4" s="13">
        <v>7</v>
      </c>
      <c r="AA4" s="2" t="s">
        <v>8</v>
      </c>
      <c r="AB4" s="7">
        <v>0.25227963525835867</v>
      </c>
      <c r="AD4" s="2" t="s">
        <v>1</v>
      </c>
      <c r="AE4" s="6">
        <v>1</v>
      </c>
      <c r="AF4" s="13">
        <v>658</v>
      </c>
      <c r="AH4" s="1" t="s">
        <v>21</v>
      </c>
      <c r="AI4" t="s" vm="9">
        <v>85</v>
      </c>
      <c r="AJ4" t="s">
        <v>91</v>
      </c>
      <c r="AK4" t="str">
        <f t="shared" si="0"/>
        <v/>
      </c>
      <c r="AM4" t="str">
        <f>IF(AK1="","",AK1&amp;" ")&amp;IF(AK2="","",AK2&amp;" ")&amp;IF(AK3="","",AK3&amp;" ")&amp;IF(AK6="","",AK6&amp;" ")&amp;IF(AND(AK4&lt;&gt;"",AK5&lt;&gt;""),AK4&amp;" -"&amp;AK5,IF(AK4&lt;&gt;"",AK4&amp;" ",IF(AK5&lt;&gt;"",AK5&amp;" ","")))&amp;IF(AK9="","",AK9)&amp;"TurnOver vs Retention"</f>
        <v>TurnOver vs Retention</v>
      </c>
    </row>
    <row r="5" spans="1:39" ht="22.15" customHeight="1" x14ac:dyDescent="0.25">
      <c r="A5" s="2" t="s">
        <v>68</v>
      </c>
      <c r="B5" s="3">
        <v>104</v>
      </c>
      <c r="C5" s="3">
        <v>103</v>
      </c>
      <c r="O5" s="2" t="s">
        <v>1</v>
      </c>
      <c r="P5" s="13">
        <v>658</v>
      </c>
      <c r="X5" s="2" t="s">
        <v>40</v>
      </c>
      <c r="Y5" s="13">
        <v>119</v>
      </c>
      <c r="AA5" s="2" t="s">
        <v>1</v>
      </c>
      <c r="AB5" s="7">
        <v>1</v>
      </c>
      <c r="AH5" s="1" t="s">
        <v>22</v>
      </c>
      <c r="AI5" t="s" vm="6">
        <v>85</v>
      </c>
      <c r="AJ5" t="s">
        <v>92</v>
      </c>
      <c r="AK5" t="str">
        <f t="shared" si="0"/>
        <v/>
      </c>
      <c r="AM5" t="str">
        <f>IF(AK1="","",AK1&amp;" ")&amp;IF(AK2="","",AK2&amp;" ")&amp;IF(AK3="","",AK3&amp;" ")&amp;IF(AK6="","",AK6&amp;" ")&amp;IF(AND(AK4&lt;&gt;"",AK5&lt;&gt;""),AK4&amp;" -"&amp;AK5,IF(AK4&lt;&gt;"",AK4&amp;" ",IF(AK5&lt;&gt;"",AK5&amp;" ","")))&amp;IF(AK9="","",AK9)&amp;"TurnOver Type"</f>
        <v>TurnOver Type</v>
      </c>
    </row>
    <row r="6" spans="1:39" ht="22.15" customHeight="1" x14ac:dyDescent="0.25">
      <c r="A6" s="2" t="s">
        <v>69</v>
      </c>
      <c r="B6" s="3">
        <v>89</v>
      </c>
      <c r="C6" s="3">
        <v>73</v>
      </c>
      <c r="K6" t="s">
        <v>35</v>
      </c>
      <c r="L6" s="9">
        <f>IFERROR(GETPIVOTDATA("[Measures].[Count of EMPLOYEEID 2]",$K$1,"[EmployeeResign].[GENDER]","[EmployeeResign].[GENDER].&amp;[Female]"),0)</f>
        <v>246</v>
      </c>
      <c r="M6" s="8">
        <f>GETPIVOTDATA("[__Xl2].[Measures].[Count of EMPLOYEEID 2]",$K$1,"[EmployeeResign].[GENDER]","[EmployeeResign].[GENDER].&amp;[Female]")</f>
        <v>0.37386018237082069</v>
      </c>
      <c r="X6" s="2" t="s">
        <v>41</v>
      </c>
      <c r="Y6" s="13">
        <v>113</v>
      </c>
      <c r="AH6" s="1" t="s">
        <v>27</v>
      </c>
      <c r="AI6" t="s" vm="8">
        <v>85</v>
      </c>
      <c r="AJ6" t="s">
        <v>28</v>
      </c>
      <c r="AK6" t="str">
        <f t="shared" si="0"/>
        <v/>
      </c>
      <c r="AM6" t="str">
        <f>IF(AK1="","",AK1&amp;" ")&amp;IF(AK2="","",AK2&amp;" ")&amp;IF(AK3="","",AK3&amp;" ")&amp;IF(AK6="","",AK6&amp;" ")&amp;IF(AND(AK4&lt;&gt;"",AK5&lt;&gt;""),AK4&amp;" -"&amp;AK5,IF(AK4&lt;&gt;"",AK4&amp;" ",IF(AK5&lt;&gt;"",AK5&amp;" ","Departement")))&amp;IF(AK9="","",AK9)</f>
        <v>Departement</v>
      </c>
    </row>
    <row r="7" spans="1:39" ht="22.15" customHeight="1" x14ac:dyDescent="0.25">
      <c r="A7" s="2" t="s">
        <v>70</v>
      </c>
      <c r="B7" s="3">
        <v>134</v>
      </c>
      <c r="C7" s="3">
        <v>74</v>
      </c>
      <c r="K7" t="s">
        <v>5</v>
      </c>
      <c r="L7" s="9">
        <f>GETPIVOTDATA("[Measures].[Count of EMPLOYEEID 2]",$K$1,"[EmployeeResign].[GENDER]","[EmployeeResign].[GENDER].&amp;[Male]")</f>
        <v>412</v>
      </c>
      <c r="M7" s="8">
        <f>GETPIVOTDATA("[__Xl2].[Measures].[Count of EMPLOYEEID 2]",$K$1,"[EmployeeResign].[GENDER]","[EmployeeResign].[GENDER].&amp;[Male]")</f>
        <v>0.62613981762917936</v>
      </c>
      <c r="X7" s="2" t="s">
        <v>42</v>
      </c>
      <c r="Y7" s="13">
        <v>2</v>
      </c>
      <c r="AH7" s="1" t="s">
        <v>87</v>
      </c>
      <c r="AI7" t="s" vm="3">
        <v>85</v>
      </c>
      <c r="AK7" t="str">
        <f>IF($AI7="All","",IF($AI7="(Multiple Items)","",AI7))</f>
        <v/>
      </c>
      <c r="AM7" t="str">
        <f>IF(AK1="","",AK1&amp;" ")&amp;IF(AK2="","",AK2&amp;" ")&amp;IF(AK3="","",AK3&amp;" ")&amp;IF(AND(AK4&lt;&gt;"",AK5&lt;&gt;""),AK4&amp;" -"&amp;AK5,IF(AK4&lt;&gt;"",AK4&amp;" ",IF(AK5&lt;&gt;"",AK5&amp;" ","")))&amp;IF(AK9="","",AK9)&amp;"Level"</f>
        <v>Level</v>
      </c>
    </row>
    <row r="8" spans="1:39" ht="22.15" customHeight="1" x14ac:dyDescent="0.25">
      <c r="A8" s="2" t="s">
        <v>71</v>
      </c>
      <c r="B8" s="3">
        <v>177</v>
      </c>
      <c r="C8" s="3">
        <v>89</v>
      </c>
      <c r="X8" s="2" t="s">
        <v>43</v>
      </c>
      <c r="Y8" s="13">
        <v>207</v>
      </c>
      <c r="AH8" s="1" t="s">
        <v>88</v>
      </c>
      <c r="AI8" t="s" vm="4">
        <v>85</v>
      </c>
      <c r="AK8" t="str">
        <f t="shared" ref="AK8:AK9" si="1">IF($AI8="All","",IF($AI8="(Multiple Items)","",AI8))</f>
        <v/>
      </c>
    </row>
    <row r="9" spans="1:39" ht="22.15" customHeight="1" x14ac:dyDescent="0.25">
      <c r="A9" s="2" t="s">
        <v>72</v>
      </c>
      <c r="B9" s="3">
        <v>196</v>
      </c>
      <c r="C9" s="3">
        <v>72</v>
      </c>
      <c r="X9" s="2" t="s">
        <v>44</v>
      </c>
      <c r="Y9" s="13">
        <v>106</v>
      </c>
      <c r="AH9" s="1" t="s">
        <v>20</v>
      </c>
      <c r="AI9" t="s" vm="5">
        <v>85</v>
      </c>
      <c r="AK9" t="str">
        <f t="shared" si="1"/>
        <v/>
      </c>
    </row>
    <row r="10" spans="1:39" ht="22.15" customHeight="1" x14ac:dyDescent="0.25">
      <c r="A10" s="2" t="s">
        <v>73</v>
      </c>
      <c r="B10" s="3">
        <v>179</v>
      </c>
      <c r="C10" s="3">
        <v>110</v>
      </c>
      <c r="X10" s="2" t="s">
        <v>1</v>
      </c>
      <c r="Y10" s="13">
        <v>658</v>
      </c>
    </row>
    <row r="11" spans="1:39" ht="22.15" customHeight="1" x14ac:dyDescent="0.25">
      <c r="A11" s="2" t="s">
        <v>74</v>
      </c>
      <c r="B11" s="3">
        <v>62</v>
      </c>
      <c r="C11" s="3">
        <v>109</v>
      </c>
      <c r="T11" s="4"/>
      <c r="AH11" t="s">
        <v>3</v>
      </c>
    </row>
    <row r="12" spans="1:39" ht="22.15" customHeight="1" x14ac:dyDescent="0.25">
      <c r="A12" s="2" t="s">
        <v>1</v>
      </c>
      <c r="B12" s="3">
        <v>1827</v>
      </c>
      <c r="C12" s="3">
        <v>658</v>
      </c>
      <c r="AH12" s="13">
        <v>658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0929A-7314-4102-9D46-EE4AD7229D60}">
  <dimension ref="A1:AO1828"/>
  <sheetViews>
    <sheetView topLeftCell="I1" workbookViewId="0">
      <selection activeCell="W2" sqref="W2"/>
    </sheetView>
  </sheetViews>
  <sheetFormatPr defaultColWidth="13.7109375" defaultRowHeight="21.95" customHeight="1" x14ac:dyDescent="0.25"/>
  <cols>
    <col min="1" max="1" width="15" bestFit="1" customWidth="1"/>
    <col min="2" max="2" width="25" bestFit="1" customWidth="1"/>
    <col min="3" max="3" width="13.5703125" bestFit="1" customWidth="1"/>
    <col min="4" max="4" width="17.7109375" bestFit="1" customWidth="1"/>
    <col min="5" max="5" width="8.5703125" bestFit="1" customWidth="1"/>
    <col min="6" max="6" width="24" bestFit="1" customWidth="1"/>
    <col min="7" max="7" width="14.42578125" bestFit="1" customWidth="1"/>
    <col min="8" max="8" width="11.5703125" bestFit="1" customWidth="1"/>
    <col min="9" max="9" width="18.85546875" bestFit="1" customWidth="1"/>
    <col min="10" max="10" width="8" bestFit="1" customWidth="1"/>
    <col min="11" max="11" width="11.85546875" bestFit="1" customWidth="1"/>
    <col min="12" max="12" width="6.42578125" bestFit="1" customWidth="1"/>
    <col min="13" max="13" width="27.85546875" bestFit="1" customWidth="1"/>
    <col min="14" max="14" width="26.5703125" bestFit="1" customWidth="1"/>
    <col min="15" max="15" width="10.140625" bestFit="1" customWidth="1"/>
    <col min="16" max="16" width="10" bestFit="1" customWidth="1"/>
    <col min="17" max="17" width="14.42578125" bestFit="1" customWidth="1"/>
    <col min="18" max="18" width="24.42578125" bestFit="1" customWidth="1"/>
    <col min="19" max="19" width="15.140625" bestFit="1" customWidth="1"/>
    <col min="20" max="20" width="11.85546875" bestFit="1" customWidth="1"/>
    <col min="21" max="21" width="18.85546875" bestFit="1" customWidth="1"/>
    <col min="22" max="22" width="25" bestFit="1" customWidth="1"/>
    <col min="23" max="23" width="11.140625" bestFit="1" customWidth="1"/>
    <col min="24" max="24" width="17.85546875" bestFit="1" customWidth="1"/>
    <col min="25" max="25" width="13.5703125" bestFit="1" customWidth="1"/>
    <col min="26" max="26" width="16" bestFit="1" customWidth="1"/>
    <col min="27" max="27" width="13.5703125" bestFit="1" customWidth="1"/>
    <col min="28" max="28" width="17.5703125" bestFit="1" customWidth="1"/>
    <col min="29" max="29" width="36.7109375" bestFit="1" customWidth="1"/>
    <col min="30" max="30" width="21.85546875" bestFit="1" customWidth="1"/>
    <col min="31" max="31" width="7" bestFit="1" customWidth="1"/>
    <col min="32" max="32" width="19" bestFit="1" customWidth="1"/>
    <col min="33" max="33" width="23.28515625" bestFit="1" customWidth="1"/>
    <col min="34" max="34" width="10.5703125" bestFit="1" customWidth="1"/>
    <col min="35" max="35" width="26" bestFit="1" customWidth="1"/>
    <col min="36" max="37" width="17.42578125" bestFit="1" customWidth="1"/>
    <col min="38" max="38" width="17.5703125" customWidth="1"/>
    <col min="39" max="39" width="16" bestFit="1" customWidth="1"/>
  </cols>
  <sheetData>
    <row r="1" spans="1:41" ht="15" x14ac:dyDescent="0.25">
      <c r="A1" t="s">
        <v>95</v>
      </c>
      <c r="B1" t="s">
        <v>3950</v>
      </c>
      <c r="C1" t="s">
        <v>96</v>
      </c>
      <c r="D1" t="s">
        <v>97</v>
      </c>
      <c r="E1" t="s">
        <v>98</v>
      </c>
      <c r="F1" t="s">
        <v>99</v>
      </c>
      <c r="G1" t="s">
        <v>100</v>
      </c>
      <c r="H1" t="s">
        <v>87</v>
      </c>
      <c r="I1" t="s">
        <v>88</v>
      </c>
      <c r="J1" t="s">
        <v>101</v>
      </c>
      <c r="K1" t="s">
        <v>102</v>
      </c>
      <c r="L1" t="s">
        <v>103</v>
      </c>
      <c r="M1" t="s">
        <v>104</v>
      </c>
      <c r="N1" t="s">
        <v>105</v>
      </c>
      <c r="O1" t="s">
        <v>106</v>
      </c>
      <c r="P1" t="s">
        <v>107</v>
      </c>
      <c r="Q1" t="s">
        <v>21</v>
      </c>
      <c r="R1" t="s">
        <v>22</v>
      </c>
      <c r="S1" t="s">
        <v>108</v>
      </c>
      <c r="T1" t="s">
        <v>109</v>
      </c>
      <c r="U1" t="s">
        <v>18</v>
      </c>
      <c r="V1" t="s">
        <v>110</v>
      </c>
      <c r="W1" t="s">
        <v>20</v>
      </c>
      <c r="X1" t="s">
        <v>111</v>
      </c>
      <c r="Y1" t="s">
        <v>112</v>
      </c>
      <c r="Z1" t="s">
        <v>113</v>
      </c>
      <c r="AA1" t="s">
        <v>114</v>
      </c>
      <c r="AB1" t="s">
        <v>115</v>
      </c>
      <c r="AC1" t="s">
        <v>116</v>
      </c>
      <c r="AD1" t="s">
        <v>27</v>
      </c>
      <c r="AE1" t="s">
        <v>117</v>
      </c>
      <c r="AF1" t="s">
        <v>19</v>
      </c>
      <c r="AG1" t="s">
        <v>118</v>
      </c>
      <c r="AH1" t="s">
        <v>119</v>
      </c>
      <c r="AI1" t="s">
        <v>120</v>
      </c>
      <c r="AJ1" t="s">
        <v>121</v>
      </c>
      <c r="AK1" t="s">
        <v>122</v>
      </c>
      <c r="AL1" t="s">
        <v>123</v>
      </c>
      <c r="AM1" t="s">
        <v>3972</v>
      </c>
    </row>
    <row r="2" spans="1:41" ht="15" x14ac:dyDescent="0.25">
      <c r="A2" s="13" t="s">
        <v>124</v>
      </c>
      <c r="B2" s="13" t="str">
        <f>EmployeeData[[#This Row],[FULLNAME]]</f>
        <v>Aakash Zuko</v>
      </c>
      <c r="C2" s="13" t="s">
        <v>125</v>
      </c>
      <c r="D2" s="13" t="s">
        <v>126</v>
      </c>
      <c r="E2">
        <v>444</v>
      </c>
      <c r="F2" s="13" t="s">
        <v>127</v>
      </c>
      <c r="G2" s="13" t="s">
        <v>128</v>
      </c>
      <c r="J2">
        <v>43857</v>
      </c>
      <c r="L2">
        <v>1</v>
      </c>
      <c r="M2">
        <v>40</v>
      </c>
      <c r="N2">
        <v>5</v>
      </c>
      <c r="O2">
        <v>107866</v>
      </c>
      <c r="P2" t="s">
        <v>2</v>
      </c>
      <c r="Q2" s="13" t="s">
        <v>54</v>
      </c>
      <c r="R2" s="13" t="s">
        <v>82</v>
      </c>
      <c r="S2" s="13" t="s">
        <v>129</v>
      </c>
      <c r="T2" t="b">
        <v>1</v>
      </c>
      <c r="U2" s="13" t="s">
        <v>38</v>
      </c>
      <c r="V2" s="13" t="s">
        <v>130</v>
      </c>
      <c r="W2" t="s">
        <v>35</v>
      </c>
      <c r="X2" s="13" t="s">
        <v>10</v>
      </c>
      <c r="Y2" s="13" t="s">
        <v>131</v>
      </c>
      <c r="Z2">
        <v>1968</v>
      </c>
      <c r="AA2" s="13" t="s">
        <v>34</v>
      </c>
      <c r="AB2" s="13" t="s">
        <v>132</v>
      </c>
      <c r="AC2" s="13" t="s">
        <v>133</v>
      </c>
      <c r="AD2" s="13" t="s">
        <v>40</v>
      </c>
      <c r="AE2">
        <v>57</v>
      </c>
      <c r="AF2" t="s">
        <v>37</v>
      </c>
      <c r="AG2" t="s">
        <v>46</v>
      </c>
      <c r="AH2">
        <v>5</v>
      </c>
      <c r="AI2" t="s">
        <v>30</v>
      </c>
      <c r="AJ2" s="13" t="s">
        <v>134</v>
      </c>
      <c r="AK2" s="13" t="s">
        <v>135</v>
      </c>
      <c r="AL2" t="s">
        <v>136</v>
      </c>
      <c r="AM2" t="str">
        <f>EmployeeData[[#This Row],[EMPLOYEEID]]</f>
        <v>E000094</v>
      </c>
      <c r="AO2" s="18"/>
    </row>
    <row r="3" spans="1:41" ht="15" x14ac:dyDescent="0.25">
      <c r="A3" s="13" t="s">
        <v>137</v>
      </c>
      <c r="B3" s="13" t="str">
        <f>EmployeeData[[#This Row],[FULLNAME]]</f>
        <v>Adrian Ren</v>
      </c>
      <c r="C3" s="13" t="s">
        <v>125</v>
      </c>
      <c r="D3" s="13" t="s">
        <v>138</v>
      </c>
      <c r="E3">
        <v>444</v>
      </c>
      <c r="F3" s="13" t="s">
        <v>127</v>
      </c>
      <c r="G3" s="13" t="s">
        <v>128</v>
      </c>
      <c r="J3">
        <v>43728</v>
      </c>
      <c r="L3">
        <v>1</v>
      </c>
      <c r="M3">
        <v>40</v>
      </c>
      <c r="N3">
        <v>5</v>
      </c>
      <c r="O3">
        <v>111066</v>
      </c>
      <c r="P3" t="s">
        <v>2</v>
      </c>
      <c r="Q3" s="13" t="s">
        <v>54</v>
      </c>
      <c r="R3" s="13" t="s">
        <v>139</v>
      </c>
      <c r="S3" s="13" t="s">
        <v>140</v>
      </c>
      <c r="T3" t="b">
        <v>1</v>
      </c>
      <c r="U3" s="13" t="s">
        <v>7</v>
      </c>
      <c r="V3" s="13" t="s">
        <v>141</v>
      </c>
      <c r="W3" t="s">
        <v>35</v>
      </c>
      <c r="X3" s="13" t="s">
        <v>10</v>
      </c>
      <c r="Y3" s="13" t="s">
        <v>131</v>
      </c>
      <c r="Z3">
        <v>1987</v>
      </c>
      <c r="AA3" s="13" t="s">
        <v>31</v>
      </c>
      <c r="AB3" s="13" t="s">
        <v>132</v>
      </c>
      <c r="AC3" s="13" t="s">
        <v>133</v>
      </c>
      <c r="AD3" s="13" t="s">
        <v>40</v>
      </c>
      <c r="AE3">
        <v>38</v>
      </c>
      <c r="AF3" t="s">
        <v>36</v>
      </c>
      <c r="AG3" t="s">
        <v>46</v>
      </c>
      <c r="AH3">
        <v>6</v>
      </c>
      <c r="AI3" t="s">
        <v>13</v>
      </c>
      <c r="AJ3" s="13" t="s">
        <v>134</v>
      </c>
      <c r="AK3" s="13" t="s">
        <v>135</v>
      </c>
      <c r="AL3" t="s">
        <v>136</v>
      </c>
      <c r="AM3" t="str">
        <f>EmployeeData[[#This Row],[EMPLOYEEID]]</f>
        <v>E006070</v>
      </c>
    </row>
    <row r="4" spans="1:41" ht="15" x14ac:dyDescent="0.25">
      <c r="A4" s="13" t="s">
        <v>142</v>
      </c>
      <c r="B4" s="13" t="str">
        <f>EmployeeData[[#This Row],[FULLNAME]]</f>
        <v>Aakash Zhang</v>
      </c>
      <c r="C4" s="13" t="s">
        <v>125</v>
      </c>
      <c r="D4" s="13" t="s">
        <v>126</v>
      </c>
      <c r="E4">
        <v>252</v>
      </c>
      <c r="F4" s="13" t="s">
        <v>143</v>
      </c>
      <c r="G4" s="13" t="s">
        <v>144</v>
      </c>
      <c r="J4">
        <v>43713</v>
      </c>
      <c r="L4">
        <v>1</v>
      </c>
      <c r="M4">
        <v>40</v>
      </c>
      <c r="N4">
        <v>5</v>
      </c>
      <c r="O4">
        <v>47482</v>
      </c>
      <c r="P4" t="s">
        <v>2</v>
      </c>
      <c r="Q4" s="13" t="s">
        <v>54</v>
      </c>
      <c r="R4" s="13" t="s">
        <v>82</v>
      </c>
      <c r="S4" s="13" t="s">
        <v>140</v>
      </c>
      <c r="T4" t="b">
        <v>1</v>
      </c>
      <c r="U4" s="13" t="s">
        <v>8</v>
      </c>
      <c r="V4" s="13" t="s">
        <v>145</v>
      </c>
      <c r="W4" t="s">
        <v>5</v>
      </c>
      <c r="X4" s="13" t="s">
        <v>10</v>
      </c>
      <c r="Y4" s="13" t="s">
        <v>146</v>
      </c>
      <c r="Z4">
        <v>1962</v>
      </c>
      <c r="AA4" s="13" t="s">
        <v>15</v>
      </c>
      <c r="AB4" s="13" t="s">
        <v>147</v>
      </c>
      <c r="AC4" s="13" t="s">
        <v>148</v>
      </c>
      <c r="AD4" s="13" t="s">
        <v>44</v>
      </c>
      <c r="AE4">
        <v>63</v>
      </c>
      <c r="AF4" t="s">
        <v>37</v>
      </c>
      <c r="AG4" t="s">
        <v>11</v>
      </c>
      <c r="AH4">
        <v>6</v>
      </c>
      <c r="AI4" t="s">
        <v>13</v>
      </c>
      <c r="AJ4" s="13" t="s">
        <v>149</v>
      </c>
      <c r="AK4" s="13" t="s">
        <v>150</v>
      </c>
      <c r="AL4" t="s">
        <v>136</v>
      </c>
      <c r="AM4" t="str">
        <f>EmployeeData[[#This Row],[EMPLOYEEID]]</f>
        <v>E000245</v>
      </c>
    </row>
    <row r="5" spans="1:41" ht="15" x14ac:dyDescent="0.25">
      <c r="A5" s="13" t="s">
        <v>151</v>
      </c>
      <c r="B5" s="13" t="str">
        <f>EmployeeData[[#This Row],[FULLNAME]]</f>
        <v>Adhiran Streight</v>
      </c>
      <c r="C5" s="13" t="s">
        <v>125</v>
      </c>
      <c r="D5" s="13" t="s">
        <v>138</v>
      </c>
      <c r="E5">
        <v>444</v>
      </c>
      <c r="F5" s="13" t="s">
        <v>127</v>
      </c>
      <c r="G5" s="13" t="s">
        <v>144</v>
      </c>
      <c r="J5">
        <v>43749</v>
      </c>
      <c r="L5">
        <v>1</v>
      </c>
      <c r="M5">
        <v>40</v>
      </c>
      <c r="N5">
        <v>5</v>
      </c>
      <c r="O5">
        <v>31528</v>
      </c>
      <c r="P5" t="s">
        <v>2</v>
      </c>
      <c r="Q5" s="13" t="s">
        <v>54</v>
      </c>
      <c r="R5" s="13" t="s">
        <v>139</v>
      </c>
      <c r="S5" s="13" t="s">
        <v>140</v>
      </c>
      <c r="T5" t="b">
        <v>1</v>
      </c>
      <c r="U5" s="13" t="s">
        <v>8</v>
      </c>
      <c r="V5" s="13" t="s">
        <v>152</v>
      </c>
      <c r="W5" t="s">
        <v>5</v>
      </c>
      <c r="X5" s="13" t="s">
        <v>45</v>
      </c>
      <c r="Y5" s="13" t="s">
        <v>153</v>
      </c>
      <c r="Z5">
        <v>1983</v>
      </c>
      <c r="AA5" s="13" t="s">
        <v>51</v>
      </c>
      <c r="AB5" s="13" t="s">
        <v>147</v>
      </c>
      <c r="AC5" s="13" t="s">
        <v>133</v>
      </c>
      <c r="AD5" s="13" t="s">
        <v>40</v>
      </c>
      <c r="AE5">
        <v>42</v>
      </c>
      <c r="AF5" t="s">
        <v>36</v>
      </c>
      <c r="AG5" t="s">
        <v>11</v>
      </c>
      <c r="AH5">
        <v>6</v>
      </c>
      <c r="AI5" t="s">
        <v>13</v>
      </c>
      <c r="AJ5" s="13" t="s">
        <v>154</v>
      </c>
      <c r="AK5" s="13" t="s">
        <v>135</v>
      </c>
      <c r="AL5" t="s">
        <v>136</v>
      </c>
      <c r="AM5" t="str">
        <f>EmployeeData[[#This Row],[EMPLOYEEID]]</f>
        <v>E003139</v>
      </c>
    </row>
    <row r="6" spans="1:41" ht="15" x14ac:dyDescent="0.25">
      <c r="A6" s="13" t="s">
        <v>155</v>
      </c>
      <c r="B6" s="13" t="str">
        <f>EmployeeData[[#This Row],[FULLNAME]]</f>
        <v>Aaron Zakeri</v>
      </c>
      <c r="C6" s="13" t="s">
        <v>156</v>
      </c>
      <c r="D6" s="13" t="s">
        <v>126</v>
      </c>
      <c r="E6">
        <v>443</v>
      </c>
      <c r="F6" s="13" t="s">
        <v>157</v>
      </c>
      <c r="G6" s="13" t="s">
        <v>158</v>
      </c>
      <c r="J6">
        <v>43773</v>
      </c>
      <c r="L6">
        <v>1</v>
      </c>
      <c r="M6">
        <v>40</v>
      </c>
      <c r="N6">
        <v>5</v>
      </c>
      <c r="O6">
        <v>52349</v>
      </c>
      <c r="P6" t="s">
        <v>2</v>
      </c>
      <c r="Q6" s="13" t="s">
        <v>56</v>
      </c>
      <c r="R6" s="13" t="s">
        <v>82</v>
      </c>
      <c r="S6" s="13" t="s">
        <v>159</v>
      </c>
      <c r="T6" t="b">
        <v>1</v>
      </c>
      <c r="U6" s="13" t="s">
        <v>8</v>
      </c>
      <c r="V6" s="13" t="s">
        <v>160</v>
      </c>
      <c r="W6" t="s">
        <v>5</v>
      </c>
      <c r="X6" s="13" t="s">
        <v>10</v>
      </c>
      <c r="Y6" s="13" t="s">
        <v>146</v>
      </c>
      <c r="Z6">
        <v>1962</v>
      </c>
      <c r="AA6" s="13" t="s">
        <v>51</v>
      </c>
      <c r="AB6" s="13" t="s">
        <v>161</v>
      </c>
      <c r="AC6" s="13" t="s">
        <v>162</v>
      </c>
      <c r="AD6" s="13" t="s">
        <v>43</v>
      </c>
      <c r="AE6">
        <v>63</v>
      </c>
      <c r="AF6" t="s">
        <v>37</v>
      </c>
      <c r="AG6" t="s">
        <v>12</v>
      </c>
      <c r="AH6">
        <v>6</v>
      </c>
      <c r="AI6" t="s">
        <v>13</v>
      </c>
      <c r="AJ6" s="13" t="s">
        <v>154</v>
      </c>
      <c r="AK6" s="13" t="s">
        <v>150</v>
      </c>
      <c r="AL6" t="b">
        <v>0</v>
      </c>
      <c r="AM6" t="str">
        <f>EmployeeData[[#This Row],[EMPLOYEEID]]</f>
        <v>E000249</v>
      </c>
    </row>
    <row r="7" spans="1:41" ht="15" x14ac:dyDescent="0.25">
      <c r="A7" s="13" t="s">
        <v>163</v>
      </c>
      <c r="B7" s="13" t="str">
        <f>EmployeeData[[#This Row],[FULLNAME]]</f>
        <v>Abassin Wu</v>
      </c>
      <c r="C7" s="13" t="s">
        <v>156</v>
      </c>
      <c r="D7" s="13" t="s">
        <v>164</v>
      </c>
      <c r="E7">
        <v>444</v>
      </c>
      <c r="F7" s="13" t="s">
        <v>127</v>
      </c>
      <c r="G7" s="13" t="s">
        <v>158</v>
      </c>
      <c r="J7">
        <v>43795</v>
      </c>
      <c r="L7">
        <v>1</v>
      </c>
      <c r="M7">
        <v>40</v>
      </c>
      <c r="N7">
        <v>5</v>
      </c>
      <c r="O7">
        <v>54777</v>
      </c>
      <c r="P7" t="s">
        <v>2</v>
      </c>
      <c r="Q7" s="13" t="s">
        <v>56</v>
      </c>
      <c r="R7" s="13" t="s">
        <v>165</v>
      </c>
      <c r="S7" s="13" t="s">
        <v>159</v>
      </c>
      <c r="T7" t="b">
        <v>1</v>
      </c>
      <c r="U7" s="13" t="s">
        <v>7</v>
      </c>
      <c r="V7" s="13" t="s">
        <v>166</v>
      </c>
      <c r="W7" t="s">
        <v>35</v>
      </c>
      <c r="X7" s="13" t="s">
        <v>10</v>
      </c>
      <c r="Y7" s="13" t="s">
        <v>146</v>
      </c>
      <c r="Z7">
        <v>1970</v>
      </c>
      <c r="AA7" s="13" t="s">
        <v>31</v>
      </c>
      <c r="AB7" s="13" t="s">
        <v>161</v>
      </c>
      <c r="AC7" s="13" t="s">
        <v>133</v>
      </c>
      <c r="AD7" s="13" t="s">
        <v>40</v>
      </c>
      <c r="AE7">
        <v>55</v>
      </c>
      <c r="AF7" t="s">
        <v>37</v>
      </c>
      <c r="AG7" t="s">
        <v>12</v>
      </c>
      <c r="AH7">
        <v>6</v>
      </c>
      <c r="AI7" t="s">
        <v>13</v>
      </c>
      <c r="AJ7" s="13" t="s">
        <v>167</v>
      </c>
      <c r="AK7" s="13" t="s">
        <v>150</v>
      </c>
      <c r="AL7" t="b">
        <v>1</v>
      </c>
      <c r="AM7" t="str">
        <f>EmployeeData[[#This Row],[EMPLOYEEID]]</f>
        <v>E000928</v>
      </c>
    </row>
    <row r="8" spans="1:41" ht="15" x14ac:dyDescent="0.25">
      <c r="A8" s="13" t="s">
        <v>168</v>
      </c>
      <c r="B8" s="13" t="str">
        <f>EmployeeData[[#This Row],[FULLNAME]]</f>
        <v>Aaron Yoo</v>
      </c>
      <c r="C8" s="13" t="s">
        <v>125</v>
      </c>
      <c r="D8" s="13" t="s">
        <v>126</v>
      </c>
      <c r="E8">
        <v>445</v>
      </c>
      <c r="F8" s="13" t="s">
        <v>169</v>
      </c>
      <c r="G8" s="13" t="s">
        <v>128</v>
      </c>
      <c r="J8">
        <v>43804</v>
      </c>
      <c r="L8">
        <v>1</v>
      </c>
      <c r="M8">
        <v>40</v>
      </c>
      <c r="N8">
        <v>5</v>
      </c>
      <c r="O8">
        <v>81716</v>
      </c>
      <c r="P8" t="s">
        <v>2</v>
      </c>
      <c r="Q8" s="13" t="s">
        <v>54</v>
      </c>
      <c r="R8" s="13" t="s">
        <v>82</v>
      </c>
      <c r="S8" s="13" t="s">
        <v>140</v>
      </c>
      <c r="T8" t="b">
        <v>1</v>
      </c>
      <c r="U8" s="13" t="s">
        <v>8</v>
      </c>
      <c r="V8" s="13" t="s">
        <v>170</v>
      </c>
      <c r="W8" t="s">
        <v>35</v>
      </c>
      <c r="X8" s="13" t="s">
        <v>10</v>
      </c>
      <c r="Y8" s="13" t="s">
        <v>146</v>
      </c>
      <c r="Z8">
        <v>1962</v>
      </c>
      <c r="AA8" s="13" t="s">
        <v>34</v>
      </c>
      <c r="AB8" s="13" t="s">
        <v>132</v>
      </c>
      <c r="AC8" s="13" t="s">
        <v>171</v>
      </c>
      <c r="AD8" s="13" t="s">
        <v>41</v>
      </c>
      <c r="AE8">
        <v>63</v>
      </c>
      <c r="AF8" t="s">
        <v>37</v>
      </c>
      <c r="AG8" t="s">
        <v>12</v>
      </c>
      <c r="AH8">
        <v>6</v>
      </c>
      <c r="AI8" t="s">
        <v>13</v>
      </c>
      <c r="AJ8" s="13" t="s">
        <v>154</v>
      </c>
      <c r="AK8" s="13" t="s">
        <v>135</v>
      </c>
      <c r="AL8" t="s">
        <v>136</v>
      </c>
      <c r="AM8" t="str">
        <f>EmployeeData[[#This Row],[EMPLOYEEID]]</f>
        <v>E000392</v>
      </c>
    </row>
    <row r="9" spans="1:41" ht="15" x14ac:dyDescent="0.25">
      <c r="A9" s="13" t="s">
        <v>172</v>
      </c>
      <c r="B9" s="13" t="str">
        <f>EmployeeData[[#This Row],[FULLNAME]]</f>
        <v>Albert Mak</v>
      </c>
      <c r="C9" s="13" t="s">
        <v>125</v>
      </c>
      <c r="D9" s="13" t="s">
        <v>173</v>
      </c>
      <c r="E9">
        <v>444</v>
      </c>
      <c r="F9" s="13" t="s">
        <v>127</v>
      </c>
      <c r="G9" s="13" t="s">
        <v>128</v>
      </c>
      <c r="J9">
        <v>43734</v>
      </c>
      <c r="L9">
        <v>1</v>
      </c>
      <c r="M9">
        <v>40</v>
      </c>
      <c r="N9">
        <v>5</v>
      </c>
      <c r="O9">
        <v>43322</v>
      </c>
      <c r="P9" t="s">
        <v>2</v>
      </c>
      <c r="Q9" s="13" t="s">
        <v>54</v>
      </c>
      <c r="R9" s="13" t="s">
        <v>174</v>
      </c>
      <c r="S9" s="13" t="s">
        <v>140</v>
      </c>
      <c r="T9" t="b">
        <v>1</v>
      </c>
      <c r="U9" s="13" t="s">
        <v>7</v>
      </c>
      <c r="V9" s="13" t="s">
        <v>175</v>
      </c>
      <c r="W9" t="s">
        <v>5</v>
      </c>
      <c r="X9" s="13" t="s">
        <v>10</v>
      </c>
      <c r="Y9" s="13" t="s">
        <v>131</v>
      </c>
      <c r="Z9">
        <v>1986</v>
      </c>
      <c r="AA9" s="13" t="s">
        <v>50</v>
      </c>
      <c r="AB9" s="13" t="s">
        <v>132</v>
      </c>
      <c r="AC9" s="13" t="s">
        <v>133</v>
      </c>
      <c r="AD9" s="13" t="s">
        <v>40</v>
      </c>
      <c r="AE9">
        <v>39</v>
      </c>
      <c r="AF9" t="s">
        <v>36</v>
      </c>
      <c r="AG9" t="s">
        <v>11</v>
      </c>
      <c r="AH9">
        <v>6</v>
      </c>
      <c r="AI9" t="s">
        <v>13</v>
      </c>
      <c r="AJ9" s="13" t="s">
        <v>176</v>
      </c>
      <c r="AK9" s="13" t="s">
        <v>135</v>
      </c>
      <c r="AL9" t="s">
        <v>136</v>
      </c>
      <c r="AM9" t="str">
        <f>EmployeeData[[#This Row],[EMPLOYEEID]]</f>
        <v>E010127</v>
      </c>
    </row>
    <row r="10" spans="1:41" ht="15" x14ac:dyDescent="0.25">
      <c r="A10" s="13" t="s">
        <v>177</v>
      </c>
      <c r="B10" s="13" t="str">
        <f>EmployeeData[[#This Row],[FULLNAME]]</f>
        <v>Aaron Yau</v>
      </c>
      <c r="C10" s="13" t="s">
        <v>125</v>
      </c>
      <c r="D10" s="13" t="s">
        <v>164</v>
      </c>
      <c r="E10">
        <v>442</v>
      </c>
      <c r="F10" s="13" t="s">
        <v>143</v>
      </c>
      <c r="G10" s="13" t="s">
        <v>128</v>
      </c>
      <c r="J10">
        <v>43734</v>
      </c>
      <c r="L10">
        <v>1</v>
      </c>
      <c r="M10">
        <v>40</v>
      </c>
      <c r="N10">
        <v>5</v>
      </c>
      <c r="O10">
        <v>266525</v>
      </c>
      <c r="P10" t="s">
        <v>2</v>
      </c>
      <c r="Q10" s="13" t="s">
        <v>54</v>
      </c>
      <c r="R10" s="13" t="s">
        <v>165</v>
      </c>
      <c r="S10" s="13" t="s">
        <v>159</v>
      </c>
      <c r="T10" t="b">
        <v>1</v>
      </c>
      <c r="U10" s="13" t="s">
        <v>38</v>
      </c>
      <c r="V10" s="13" t="s">
        <v>178</v>
      </c>
      <c r="W10" t="s">
        <v>5</v>
      </c>
      <c r="X10" s="13" t="s">
        <v>10</v>
      </c>
      <c r="Y10" s="13" t="s">
        <v>131</v>
      </c>
      <c r="Z10">
        <v>1967</v>
      </c>
      <c r="AA10" s="13" t="s">
        <v>15</v>
      </c>
      <c r="AB10" s="13" t="s">
        <v>132</v>
      </c>
      <c r="AC10" s="13" t="s">
        <v>179</v>
      </c>
      <c r="AD10" s="13" t="s">
        <v>44</v>
      </c>
      <c r="AE10">
        <v>58</v>
      </c>
      <c r="AF10" t="s">
        <v>37</v>
      </c>
      <c r="AG10" t="s">
        <v>47</v>
      </c>
      <c r="AH10">
        <v>6</v>
      </c>
      <c r="AI10" t="s">
        <v>13</v>
      </c>
      <c r="AJ10" s="13" t="s">
        <v>149</v>
      </c>
      <c r="AK10" s="13" t="s">
        <v>150</v>
      </c>
      <c r="AL10" t="b">
        <v>0</v>
      </c>
      <c r="AM10" t="str">
        <f>EmployeeData[[#This Row],[EMPLOYEEID]]</f>
        <v>E000707</v>
      </c>
    </row>
    <row r="11" spans="1:41" ht="15" x14ac:dyDescent="0.25">
      <c r="A11" s="13" t="s">
        <v>180</v>
      </c>
      <c r="B11" s="13" t="str">
        <f>EmployeeData[[#This Row],[FULLNAME]]</f>
        <v>Alex Imani</v>
      </c>
      <c r="C11" s="13" t="s">
        <v>156</v>
      </c>
      <c r="D11" s="13" t="s">
        <v>181</v>
      </c>
      <c r="E11">
        <v>444</v>
      </c>
      <c r="F11" s="13" t="s">
        <v>127</v>
      </c>
      <c r="G11" s="13" t="s">
        <v>158</v>
      </c>
      <c r="J11">
        <v>43814</v>
      </c>
      <c r="L11">
        <v>1</v>
      </c>
      <c r="M11">
        <v>40</v>
      </c>
      <c r="N11">
        <v>5</v>
      </c>
      <c r="O11">
        <v>42538</v>
      </c>
      <c r="P11" t="s">
        <v>2</v>
      </c>
      <c r="Q11" s="13" t="s">
        <v>56</v>
      </c>
      <c r="R11" s="13" t="s">
        <v>182</v>
      </c>
      <c r="S11" s="13" t="s">
        <v>159</v>
      </c>
      <c r="T11" t="b">
        <v>1</v>
      </c>
      <c r="U11" s="13" t="s">
        <v>7</v>
      </c>
      <c r="V11" s="13" t="s">
        <v>183</v>
      </c>
      <c r="W11" t="s">
        <v>5</v>
      </c>
      <c r="X11" s="13" t="s">
        <v>45</v>
      </c>
      <c r="Y11" s="13" t="s">
        <v>153</v>
      </c>
      <c r="Z11">
        <v>1989</v>
      </c>
      <c r="AA11" s="13" t="s">
        <v>15</v>
      </c>
      <c r="AB11" s="13" t="s">
        <v>161</v>
      </c>
      <c r="AC11" s="13" t="s">
        <v>133</v>
      </c>
      <c r="AD11" s="13" t="s">
        <v>40</v>
      </c>
      <c r="AE11">
        <v>36</v>
      </c>
      <c r="AF11" t="s">
        <v>36</v>
      </c>
      <c r="AG11" t="s">
        <v>11</v>
      </c>
      <c r="AH11">
        <v>6</v>
      </c>
      <c r="AI11" t="s">
        <v>13</v>
      </c>
      <c r="AJ11" s="13" t="s">
        <v>154</v>
      </c>
      <c r="AK11" s="13" t="s">
        <v>184</v>
      </c>
      <c r="AL11" t="b">
        <v>1</v>
      </c>
      <c r="AM11" t="str">
        <f>EmployeeData[[#This Row],[EMPLOYEEID]]</f>
        <v>E014311</v>
      </c>
    </row>
    <row r="12" spans="1:41" ht="15" x14ac:dyDescent="0.25">
      <c r="A12" s="13" t="s">
        <v>185</v>
      </c>
      <c r="B12" s="13" t="str">
        <f>EmployeeData[[#This Row],[FULLNAME]]</f>
        <v>Abassin Yang</v>
      </c>
      <c r="C12" s="13" t="s">
        <v>125</v>
      </c>
      <c r="D12" s="13" t="s">
        <v>164</v>
      </c>
      <c r="E12">
        <v>443</v>
      </c>
      <c r="F12" s="13" t="s">
        <v>157</v>
      </c>
      <c r="G12" s="13" t="s">
        <v>128</v>
      </c>
      <c r="J12">
        <v>43720</v>
      </c>
      <c r="L12">
        <v>1</v>
      </c>
      <c r="M12">
        <v>40</v>
      </c>
      <c r="N12">
        <v>5</v>
      </c>
      <c r="O12">
        <v>56755</v>
      </c>
      <c r="P12" t="s">
        <v>2</v>
      </c>
      <c r="Q12" s="13" t="s">
        <v>54</v>
      </c>
      <c r="R12" s="13" t="s">
        <v>165</v>
      </c>
      <c r="S12" s="13" t="s">
        <v>159</v>
      </c>
      <c r="T12" t="b">
        <v>1</v>
      </c>
      <c r="U12" s="13" t="s">
        <v>38</v>
      </c>
      <c r="V12" s="13" t="s">
        <v>186</v>
      </c>
      <c r="W12" t="s">
        <v>35</v>
      </c>
      <c r="X12" s="13" t="s">
        <v>10</v>
      </c>
      <c r="Y12" s="13" t="s">
        <v>146</v>
      </c>
      <c r="Z12">
        <v>1963</v>
      </c>
      <c r="AA12" s="13" t="s">
        <v>51</v>
      </c>
      <c r="AB12" s="13" t="s">
        <v>132</v>
      </c>
      <c r="AC12" s="13" t="s">
        <v>162</v>
      </c>
      <c r="AD12" s="13" t="s">
        <v>43</v>
      </c>
      <c r="AE12">
        <v>62</v>
      </c>
      <c r="AF12" t="s">
        <v>37</v>
      </c>
      <c r="AG12" t="s">
        <v>12</v>
      </c>
      <c r="AH12">
        <v>6</v>
      </c>
      <c r="AI12" t="s">
        <v>13</v>
      </c>
      <c r="AJ12" s="13" t="s">
        <v>149</v>
      </c>
      <c r="AK12" s="13" t="s">
        <v>135</v>
      </c>
      <c r="AL12" t="b">
        <v>1</v>
      </c>
      <c r="AM12" t="str">
        <f>EmployeeData[[#This Row],[EMPLOYEEID]]</f>
        <v>E000849</v>
      </c>
    </row>
    <row r="13" spans="1:41" ht="15" x14ac:dyDescent="0.25">
      <c r="A13" s="13" t="s">
        <v>187</v>
      </c>
      <c r="B13" s="13" t="str">
        <f>EmployeeData[[#This Row],[FULLNAME]]</f>
        <v>Anthony Labouze</v>
      </c>
      <c r="C13" s="13" t="s">
        <v>125</v>
      </c>
      <c r="D13" s="13" t="s">
        <v>181</v>
      </c>
      <c r="E13">
        <v>444</v>
      </c>
      <c r="F13" s="13" t="s">
        <v>127</v>
      </c>
      <c r="G13" s="13" t="s">
        <v>128</v>
      </c>
      <c r="J13">
        <v>43103</v>
      </c>
      <c r="L13">
        <v>1</v>
      </c>
      <c r="M13">
        <v>40</v>
      </c>
      <c r="N13">
        <v>5</v>
      </c>
      <c r="O13">
        <v>70647</v>
      </c>
      <c r="P13" t="s">
        <v>2</v>
      </c>
      <c r="Q13" s="13" t="s">
        <v>54</v>
      </c>
      <c r="R13" s="13" t="s">
        <v>182</v>
      </c>
      <c r="S13" s="13" t="s">
        <v>140</v>
      </c>
      <c r="T13" t="b">
        <v>1</v>
      </c>
      <c r="U13" s="13" t="s">
        <v>7</v>
      </c>
      <c r="V13" s="13" t="s">
        <v>188</v>
      </c>
      <c r="W13" t="s">
        <v>5</v>
      </c>
      <c r="X13" s="13" t="s">
        <v>10</v>
      </c>
      <c r="Y13" s="13" t="s">
        <v>131</v>
      </c>
      <c r="Z13">
        <v>1988</v>
      </c>
      <c r="AA13" s="13" t="s">
        <v>51</v>
      </c>
      <c r="AB13" s="13" t="s">
        <v>132</v>
      </c>
      <c r="AC13" s="13" t="s">
        <v>133</v>
      </c>
      <c r="AD13" s="13" t="s">
        <v>40</v>
      </c>
      <c r="AE13">
        <v>37</v>
      </c>
      <c r="AF13" t="s">
        <v>36</v>
      </c>
      <c r="AG13" t="s">
        <v>12</v>
      </c>
      <c r="AH13">
        <v>7</v>
      </c>
      <c r="AI13" t="s">
        <v>13</v>
      </c>
      <c r="AJ13" s="13" t="s">
        <v>176</v>
      </c>
      <c r="AK13" s="13" t="s">
        <v>135</v>
      </c>
      <c r="AL13" t="s">
        <v>136</v>
      </c>
      <c r="AM13" t="str">
        <f>EmployeeData[[#This Row],[EMPLOYEEID]]</f>
        <v>E032510</v>
      </c>
    </row>
    <row r="14" spans="1:41" ht="15" x14ac:dyDescent="0.25">
      <c r="A14" s="13" t="s">
        <v>189</v>
      </c>
      <c r="B14" s="13" t="str">
        <f>EmployeeData[[#This Row],[FULLNAME]]</f>
        <v>Abassin Xu</v>
      </c>
      <c r="C14" s="13" t="s">
        <v>125</v>
      </c>
      <c r="D14" s="13" t="s">
        <v>164</v>
      </c>
      <c r="E14">
        <v>252</v>
      </c>
      <c r="F14" s="13" t="s">
        <v>143</v>
      </c>
      <c r="G14" s="13" t="s">
        <v>128</v>
      </c>
      <c r="J14">
        <v>43824</v>
      </c>
      <c r="L14">
        <v>1</v>
      </c>
      <c r="M14">
        <v>40</v>
      </c>
      <c r="N14">
        <v>5</v>
      </c>
      <c r="O14">
        <v>69909</v>
      </c>
      <c r="P14" t="s">
        <v>2</v>
      </c>
      <c r="Q14" s="13" t="s">
        <v>54</v>
      </c>
      <c r="R14" s="13" t="s">
        <v>165</v>
      </c>
      <c r="S14" s="13" t="s">
        <v>190</v>
      </c>
      <c r="T14" t="b">
        <v>1</v>
      </c>
      <c r="U14" s="13" t="s">
        <v>38</v>
      </c>
      <c r="V14" s="13" t="s">
        <v>191</v>
      </c>
      <c r="W14" t="s">
        <v>35</v>
      </c>
      <c r="X14" s="13" t="s">
        <v>10</v>
      </c>
      <c r="Y14" s="13" t="s">
        <v>146</v>
      </c>
      <c r="Z14">
        <v>1989</v>
      </c>
      <c r="AA14" s="13" t="s">
        <v>51</v>
      </c>
      <c r="AB14" s="13" t="s">
        <v>132</v>
      </c>
      <c r="AC14" s="13" t="s">
        <v>148</v>
      </c>
      <c r="AD14" s="13" t="s">
        <v>44</v>
      </c>
      <c r="AE14">
        <v>36</v>
      </c>
      <c r="AF14" t="s">
        <v>36</v>
      </c>
      <c r="AG14" t="s">
        <v>12</v>
      </c>
      <c r="AH14">
        <v>6</v>
      </c>
      <c r="AI14" t="s">
        <v>13</v>
      </c>
      <c r="AJ14" s="13" t="s">
        <v>154</v>
      </c>
      <c r="AK14" s="13" t="s">
        <v>135</v>
      </c>
      <c r="AL14" t="b">
        <v>0</v>
      </c>
      <c r="AM14" t="str">
        <f>EmployeeData[[#This Row],[EMPLOYEEID]]</f>
        <v>E000899</v>
      </c>
    </row>
    <row r="15" spans="1:41" ht="15" x14ac:dyDescent="0.25">
      <c r="A15" s="13" t="s">
        <v>192</v>
      </c>
      <c r="B15" s="13" t="str">
        <f>EmployeeData[[#This Row],[FULLNAME]]</f>
        <v>Ariel Ho</v>
      </c>
      <c r="C15" s="13" t="s">
        <v>193</v>
      </c>
      <c r="D15" s="13" t="s">
        <v>181</v>
      </c>
      <c r="E15">
        <v>444</v>
      </c>
      <c r="F15" s="13" t="s">
        <v>127</v>
      </c>
      <c r="G15" s="13" t="s">
        <v>194</v>
      </c>
      <c r="J15">
        <v>43103</v>
      </c>
      <c r="L15">
        <v>1</v>
      </c>
      <c r="M15">
        <v>40</v>
      </c>
      <c r="N15">
        <v>5</v>
      </c>
      <c r="O15">
        <v>71554</v>
      </c>
      <c r="P15" t="s">
        <v>2</v>
      </c>
      <c r="Q15" s="13" t="s">
        <v>58</v>
      </c>
      <c r="R15" s="13" t="s">
        <v>182</v>
      </c>
      <c r="S15" s="13" t="s">
        <v>159</v>
      </c>
      <c r="T15" t="b">
        <v>1</v>
      </c>
      <c r="U15" s="13" t="s">
        <v>7</v>
      </c>
      <c r="V15" s="13" t="s">
        <v>195</v>
      </c>
      <c r="W15" t="s">
        <v>5</v>
      </c>
      <c r="X15" s="13" t="s">
        <v>10</v>
      </c>
      <c r="Y15" s="13" t="s">
        <v>146</v>
      </c>
      <c r="Z15">
        <v>1971</v>
      </c>
      <c r="AA15" s="13" t="s">
        <v>51</v>
      </c>
      <c r="AB15" s="13" t="s">
        <v>196</v>
      </c>
      <c r="AC15" s="13" t="s">
        <v>133</v>
      </c>
      <c r="AD15" s="13" t="s">
        <v>40</v>
      </c>
      <c r="AE15">
        <v>54</v>
      </c>
      <c r="AF15" t="s">
        <v>37</v>
      </c>
      <c r="AG15" t="s">
        <v>12</v>
      </c>
      <c r="AH15">
        <v>7</v>
      </c>
      <c r="AI15" t="s">
        <v>13</v>
      </c>
      <c r="AJ15" s="13" t="s">
        <v>134</v>
      </c>
      <c r="AK15" s="13" t="s">
        <v>150</v>
      </c>
      <c r="AL15" t="b">
        <v>1</v>
      </c>
      <c r="AM15" t="str">
        <f>EmployeeData[[#This Row],[EMPLOYEEID]]</f>
        <v>E034854</v>
      </c>
    </row>
    <row r="16" spans="1:41" ht="15" x14ac:dyDescent="0.25">
      <c r="A16" s="13" t="s">
        <v>197</v>
      </c>
      <c r="B16" s="13" t="str">
        <f>EmployeeData[[#This Row],[FULLNAME]]</f>
        <v>Abdellatif Wong</v>
      </c>
      <c r="C16" s="13" t="s">
        <v>125</v>
      </c>
      <c r="D16" s="13" t="s">
        <v>164</v>
      </c>
      <c r="E16">
        <v>452</v>
      </c>
      <c r="F16" s="13" t="s">
        <v>157</v>
      </c>
      <c r="G16" s="13" t="s">
        <v>128</v>
      </c>
      <c r="J16">
        <v>43801</v>
      </c>
      <c r="L16">
        <v>1</v>
      </c>
      <c r="M16">
        <v>40</v>
      </c>
      <c r="N16">
        <v>5</v>
      </c>
      <c r="O16">
        <v>112650</v>
      </c>
      <c r="P16" t="s">
        <v>2</v>
      </c>
      <c r="Q16" s="13" t="s">
        <v>54</v>
      </c>
      <c r="R16" s="13" t="s">
        <v>165</v>
      </c>
      <c r="S16" s="13" t="s">
        <v>129</v>
      </c>
      <c r="T16" t="b">
        <v>1</v>
      </c>
      <c r="U16" s="13" t="s">
        <v>38</v>
      </c>
      <c r="V16" s="13" t="s">
        <v>198</v>
      </c>
      <c r="W16" t="s">
        <v>35</v>
      </c>
      <c r="X16" s="13" t="s">
        <v>10</v>
      </c>
      <c r="Y16" s="13" t="s">
        <v>131</v>
      </c>
      <c r="Z16">
        <v>1964</v>
      </c>
      <c r="AA16" s="13" t="s">
        <v>34</v>
      </c>
      <c r="AB16" s="13" t="s">
        <v>132</v>
      </c>
      <c r="AC16" s="13" t="s">
        <v>199</v>
      </c>
      <c r="AD16" s="13" t="s">
        <v>43</v>
      </c>
      <c r="AE16">
        <v>61</v>
      </c>
      <c r="AF16" t="s">
        <v>37</v>
      </c>
      <c r="AG16" t="s">
        <v>46</v>
      </c>
      <c r="AH16">
        <v>6</v>
      </c>
      <c r="AI16" t="s">
        <v>13</v>
      </c>
      <c r="AJ16" s="13" t="s">
        <v>134</v>
      </c>
      <c r="AK16" s="13" t="s">
        <v>135</v>
      </c>
      <c r="AL16" t="s">
        <v>136</v>
      </c>
      <c r="AM16" t="str">
        <f>EmployeeData[[#This Row],[EMPLOYEEID]]</f>
        <v>E001085</v>
      </c>
    </row>
    <row r="17" spans="1:39" ht="15" x14ac:dyDescent="0.25">
      <c r="A17" s="13" t="s">
        <v>200</v>
      </c>
      <c r="B17" s="13" t="str">
        <f>EmployeeData[[#This Row],[FULLNAME]]</f>
        <v>Adrian Roy</v>
      </c>
      <c r="C17" s="13" t="s">
        <v>125</v>
      </c>
      <c r="D17" s="13" t="s">
        <v>138</v>
      </c>
      <c r="E17">
        <v>445</v>
      </c>
      <c r="F17" s="13" t="s">
        <v>169</v>
      </c>
      <c r="G17" s="13" t="s">
        <v>128</v>
      </c>
      <c r="J17">
        <v>43679</v>
      </c>
      <c r="L17">
        <v>1</v>
      </c>
      <c r="M17">
        <v>40</v>
      </c>
      <c r="N17">
        <v>5</v>
      </c>
      <c r="O17">
        <v>266579</v>
      </c>
      <c r="P17" t="s">
        <v>2</v>
      </c>
      <c r="Q17" s="13" t="s">
        <v>54</v>
      </c>
      <c r="R17" s="13" t="s">
        <v>139</v>
      </c>
      <c r="S17" s="13" t="s">
        <v>129</v>
      </c>
      <c r="T17" t="b">
        <v>1</v>
      </c>
      <c r="U17" s="13" t="s">
        <v>38</v>
      </c>
      <c r="V17" s="13" t="s">
        <v>201</v>
      </c>
      <c r="W17" t="s">
        <v>5</v>
      </c>
      <c r="X17" s="13" t="s">
        <v>10</v>
      </c>
      <c r="Y17" s="13" t="s">
        <v>131</v>
      </c>
      <c r="Z17">
        <v>1978</v>
      </c>
      <c r="AA17" s="13" t="s">
        <v>31</v>
      </c>
      <c r="AB17" s="13" t="s">
        <v>132</v>
      </c>
      <c r="AC17" s="13" t="s">
        <v>171</v>
      </c>
      <c r="AD17" s="13" t="s">
        <v>41</v>
      </c>
      <c r="AE17">
        <v>47</v>
      </c>
      <c r="AF17" t="s">
        <v>37</v>
      </c>
      <c r="AG17" t="s">
        <v>47</v>
      </c>
      <c r="AH17">
        <v>6</v>
      </c>
      <c r="AI17" t="s">
        <v>13</v>
      </c>
      <c r="AJ17" s="13" t="s">
        <v>149</v>
      </c>
      <c r="AK17" s="13" t="s">
        <v>135</v>
      </c>
      <c r="AL17" t="b">
        <v>0</v>
      </c>
      <c r="AM17" t="str">
        <f>EmployeeData[[#This Row],[EMPLOYEEID]]</f>
        <v>E005935</v>
      </c>
    </row>
    <row r="18" spans="1:39" ht="15" x14ac:dyDescent="0.25">
      <c r="A18" s="13" t="s">
        <v>202</v>
      </c>
      <c r="B18" s="13" t="str">
        <f>EmployeeData[[#This Row],[FULLNAME]]</f>
        <v>Abdellatif Wilson</v>
      </c>
      <c r="C18" s="13" t="s">
        <v>203</v>
      </c>
      <c r="D18" s="13" t="s">
        <v>164</v>
      </c>
      <c r="E18">
        <v>445</v>
      </c>
      <c r="F18" s="13" t="s">
        <v>169</v>
      </c>
      <c r="G18" s="13" t="s">
        <v>204</v>
      </c>
      <c r="J18">
        <v>42738</v>
      </c>
      <c r="L18">
        <v>1</v>
      </c>
      <c r="M18">
        <v>40</v>
      </c>
      <c r="N18">
        <v>5</v>
      </c>
      <c r="O18">
        <v>93234</v>
      </c>
      <c r="P18" t="s">
        <v>2</v>
      </c>
      <c r="Q18" s="13" t="s">
        <v>55</v>
      </c>
      <c r="R18" s="13" t="s">
        <v>165</v>
      </c>
      <c r="S18" s="13" t="s">
        <v>159</v>
      </c>
      <c r="T18" t="b">
        <v>1</v>
      </c>
      <c r="U18" s="13" t="s">
        <v>7</v>
      </c>
      <c r="V18" s="13" t="s">
        <v>205</v>
      </c>
      <c r="W18" t="s">
        <v>35</v>
      </c>
      <c r="X18" s="13" t="s">
        <v>10</v>
      </c>
      <c r="Y18" s="13" t="s">
        <v>146</v>
      </c>
      <c r="Z18">
        <v>1970</v>
      </c>
      <c r="AA18" s="13" t="s">
        <v>32</v>
      </c>
      <c r="AB18" s="13" t="s">
        <v>206</v>
      </c>
      <c r="AC18" s="13" t="s">
        <v>171</v>
      </c>
      <c r="AD18" s="13" t="s">
        <v>41</v>
      </c>
      <c r="AE18">
        <v>55</v>
      </c>
      <c r="AF18" t="s">
        <v>37</v>
      </c>
      <c r="AG18" t="s">
        <v>12</v>
      </c>
      <c r="AH18">
        <v>8</v>
      </c>
      <c r="AI18" t="s">
        <v>13</v>
      </c>
      <c r="AJ18" s="13" t="s">
        <v>149</v>
      </c>
      <c r="AK18" s="13" t="s">
        <v>184</v>
      </c>
      <c r="AL18" t="b">
        <v>1</v>
      </c>
      <c r="AM18" t="str">
        <f>EmployeeData[[#This Row],[EMPLOYEEID]]</f>
        <v>E001516</v>
      </c>
    </row>
    <row r="19" spans="1:39" ht="15" x14ac:dyDescent="0.25">
      <c r="A19" s="13" t="s">
        <v>207</v>
      </c>
      <c r="B19" s="13" t="str">
        <f>EmployeeData[[#This Row],[FULLNAME]]</f>
        <v>Abdellatif Wcislo</v>
      </c>
      <c r="C19" s="13" t="s">
        <v>125</v>
      </c>
      <c r="D19" s="13" t="s">
        <v>164</v>
      </c>
      <c r="E19">
        <v>321</v>
      </c>
      <c r="F19" s="13" t="s">
        <v>143</v>
      </c>
      <c r="G19" s="13" t="s">
        <v>128</v>
      </c>
      <c r="J19">
        <v>43588</v>
      </c>
      <c r="L19">
        <v>1</v>
      </c>
      <c r="M19">
        <v>40</v>
      </c>
      <c r="N19">
        <v>5</v>
      </c>
      <c r="O19">
        <v>251818</v>
      </c>
      <c r="P19" t="s">
        <v>2</v>
      </c>
      <c r="Q19" s="13" t="s">
        <v>54</v>
      </c>
      <c r="R19" s="13" t="s">
        <v>165</v>
      </c>
      <c r="S19" s="13" t="s">
        <v>129</v>
      </c>
      <c r="T19" t="b">
        <v>1</v>
      </c>
      <c r="U19" s="13" t="s">
        <v>38</v>
      </c>
      <c r="V19" s="13" t="s">
        <v>208</v>
      </c>
      <c r="W19" t="s">
        <v>5</v>
      </c>
      <c r="X19" s="13" t="s">
        <v>10</v>
      </c>
      <c r="Y19" s="13" t="s">
        <v>131</v>
      </c>
      <c r="Z19">
        <v>1974</v>
      </c>
      <c r="AA19" s="13" t="s">
        <v>51</v>
      </c>
      <c r="AB19" s="13" t="s">
        <v>132</v>
      </c>
      <c r="AC19" s="13" t="s">
        <v>209</v>
      </c>
      <c r="AD19" s="13" t="s">
        <v>44</v>
      </c>
      <c r="AE19">
        <v>51</v>
      </c>
      <c r="AF19" t="s">
        <v>37</v>
      </c>
      <c r="AG19" t="s">
        <v>47</v>
      </c>
      <c r="AH19">
        <v>6</v>
      </c>
      <c r="AI19" t="s">
        <v>13</v>
      </c>
      <c r="AJ19" s="13" t="s">
        <v>134</v>
      </c>
      <c r="AK19" s="13" t="s">
        <v>135</v>
      </c>
      <c r="AL19" t="b">
        <v>0</v>
      </c>
      <c r="AM19" t="str">
        <f>EmployeeData[[#This Row],[EMPLOYEEID]]</f>
        <v>E001724</v>
      </c>
    </row>
    <row r="20" spans="1:39" ht="15" x14ac:dyDescent="0.25">
      <c r="A20" s="13" t="s">
        <v>210</v>
      </c>
      <c r="B20" s="13" t="str">
        <f>EmployeeData[[#This Row],[FULLNAME]]</f>
        <v>Aidan Narayan</v>
      </c>
      <c r="C20" s="13" t="s">
        <v>203</v>
      </c>
      <c r="D20" s="13" t="s">
        <v>138</v>
      </c>
      <c r="E20">
        <v>445</v>
      </c>
      <c r="F20" s="13" t="s">
        <v>169</v>
      </c>
      <c r="G20" s="13" t="s">
        <v>204</v>
      </c>
      <c r="J20">
        <v>43574</v>
      </c>
      <c r="L20">
        <v>1</v>
      </c>
      <c r="M20">
        <v>40</v>
      </c>
      <c r="N20">
        <v>5</v>
      </c>
      <c r="O20">
        <v>283613</v>
      </c>
      <c r="P20" t="s">
        <v>2</v>
      </c>
      <c r="Q20" s="13" t="s">
        <v>55</v>
      </c>
      <c r="R20" s="13" t="s">
        <v>139</v>
      </c>
      <c r="S20" s="13" t="s">
        <v>211</v>
      </c>
      <c r="T20" t="b">
        <v>1</v>
      </c>
      <c r="U20" s="13" t="s">
        <v>38</v>
      </c>
      <c r="V20" s="13" t="s">
        <v>212</v>
      </c>
      <c r="W20" t="s">
        <v>35</v>
      </c>
      <c r="X20" s="13" t="s">
        <v>10</v>
      </c>
      <c r="Y20" s="13" t="s">
        <v>146</v>
      </c>
      <c r="Z20">
        <v>1974</v>
      </c>
      <c r="AA20" s="13" t="s">
        <v>34</v>
      </c>
      <c r="AB20" s="13" t="s">
        <v>206</v>
      </c>
      <c r="AC20" s="13" t="s">
        <v>171</v>
      </c>
      <c r="AD20" s="13" t="s">
        <v>41</v>
      </c>
      <c r="AE20">
        <v>51</v>
      </c>
      <c r="AF20" t="s">
        <v>37</v>
      </c>
      <c r="AG20" t="s">
        <v>47</v>
      </c>
      <c r="AH20">
        <v>6</v>
      </c>
      <c r="AI20" t="s">
        <v>13</v>
      </c>
      <c r="AJ20" s="13" t="s">
        <v>149</v>
      </c>
      <c r="AK20" s="13" t="s">
        <v>135</v>
      </c>
      <c r="AL20" t="b">
        <v>1</v>
      </c>
      <c r="AM20" t="str">
        <f>EmployeeData[[#This Row],[EMPLOYEEID]]</f>
        <v>E009099</v>
      </c>
    </row>
    <row r="21" spans="1:39" ht="15" x14ac:dyDescent="0.25">
      <c r="A21" s="13" t="s">
        <v>213</v>
      </c>
      <c r="B21" s="13" t="str">
        <f>EmployeeData[[#This Row],[FULLNAME]]</f>
        <v>Ada Wang</v>
      </c>
      <c r="C21" s="13" t="s">
        <v>193</v>
      </c>
      <c r="D21" s="13" t="s">
        <v>164</v>
      </c>
      <c r="E21">
        <v>443</v>
      </c>
      <c r="F21" s="13" t="s">
        <v>157</v>
      </c>
      <c r="G21" s="13" t="s">
        <v>214</v>
      </c>
      <c r="J21">
        <v>43719</v>
      </c>
      <c r="L21">
        <v>1</v>
      </c>
      <c r="M21">
        <v>40</v>
      </c>
      <c r="N21">
        <v>5</v>
      </c>
      <c r="O21">
        <v>56204</v>
      </c>
      <c r="P21" t="s">
        <v>2</v>
      </c>
      <c r="Q21" s="13" t="s">
        <v>58</v>
      </c>
      <c r="R21" s="13" t="s">
        <v>165</v>
      </c>
      <c r="S21" s="13" t="s">
        <v>215</v>
      </c>
      <c r="T21" t="b">
        <v>1</v>
      </c>
      <c r="U21" s="13" t="s">
        <v>7</v>
      </c>
      <c r="V21" s="13" t="s">
        <v>216</v>
      </c>
      <c r="W21" t="s">
        <v>35</v>
      </c>
      <c r="X21" s="13" t="s">
        <v>45</v>
      </c>
      <c r="Y21" s="13" t="s">
        <v>146</v>
      </c>
      <c r="Z21">
        <v>1973</v>
      </c>
      <c r="AA21" s="13" t="s">
        <v>51</v>
      </c>
      <c r="AB21" s="13" t="s">
        <v>217</v>
      </c>
      <c r="AC21" s="13" t="s">
        <v>162</v>
      </c>
      <c r="AD21" s="13" t="s">
        <v>43</v>
      </c>
      <c r="AE21">
        <v>52</v>
      </c>
      <c r="AF21" t="s">
        <v>37</v>
      </c>
      <c r="AG21" t="s">
        <v>12</v>
      </c>
      <c r="AH21">
        <v>6</v>
      </c>
      <c r="AI21" t="s">
        <v>13</v>
      </c>
      <c r="AJ21" s="13" t="s">
        <v>149</v>
      </c>
      <c r="AK21" s="13" t="s">
        <v>184</v>
      </c>
      <c r="AL21" t="s">
        <v>136</v>
      </c>
      <c r="AM21" t="str">
        <f>EmployeeData[[#This Row],[EMPLOYEEID]]</f>
        <v>E001747</v>
      </c>
    </row>
    <row r="22" spans="1:39" ht="15" x14ac:dyDescent="0.25">
      <c r="A22" s="13" t="s">
        <v>218</v>
      </c>
      <c r="B22" s="13" t="str">
        <f>EmployeeData[[#This Row],[FULLNAME]]</f>
        <v>Albert Longia</v>
      </c>
      <c r="C22" s="13" t="s">
        <v>125</v>
      </c>
      <c r="D22" s="13" t="s">
        <v>173</v>
      </c>
      <c r="E22">
        <v>445</v>
      </c>
      <c r="F22" s="13" t="s">
        <v>169</v>
      </c>
      <c r="G22" s="13" t="s">
        <v>128</v>
      </c>
      <c r="J22">
        <v>43643</v>
      </c>
      <c r="L22">
        <v>1</v>
      </c>
      <c r="M22">
        <v>40</v>
      </c>
      <c r="N22">
        <v>5</v>
      </c>
      <c r="O22">
        <v>52243</v>
      </c>
      <c r="P22" t="s">
        <v>2</v>
      </c>
      <c r="Q22" s="13" t="s">
        <v>54</v>
      </c>
      <c r="R22" s="13" t="s">
        <v>174</v>
      </c>
      <c r="S22" s="13" t="s">
        <v>159</v>
      </c>
      <c r="T22" t="b">
        <v>1</v>
      </c>
      <c r="U22" s="13" t="s">
        <v>7</v>
      </c>
      <c r="V22" s="13" t="s">
        <v>219</v>
      </c>
      <c r="W22" t="s">
        <v>35</v>
      </c>
      <c r="X22" s="13" t="s">
        <v>10</v>
      </c>
      <c r="Y22" s="13" t="s">
        <v>146</v>
      </c>
      <c r="Z22">
        <v>1987</v>
      </c>
      <c r="AA22" s="13" t="s">
        <v>51</v>
      </c>
      <c r="AB22" s="13" t="s">
        <v>132</v>
      </c>
      <c r="AC22" s="13" t="s">
        <v>171</v>
      </c>
      <c r="AD22" s="13" t="s">
        <v>41</v>
      </c>
      <c r="AE22">
        <v>38</v>
      </c>
      <c r="AF22" t="s">
        <v>36</v>
      </c>
      <c r="AG22" t="s">
        <v>12</v>
      </c>
      <c r="AH22">
        <v>6</v>
      </c>
      <c r="AI22" t="s">
        <v>13</v>
      </c>
      <c r="AJ22" s="13" t="s">
        <v>154</v>
      </c>
      <c r="AK22" s="13" t="s">
        <v>150</v>
      </c>
      <c r="AL22" t="b">
        <v>1</v>
      </c>
      <c r="AM22" t="str">
        <f>EmployeeData[[#This Row],[EMPLOYEEID]]</f>
        <v>E010260</v>
      </c>
    </row>
    <row r="23" spans="1:39" ht="15" x14ac:dyDescent="0.25">
      <c r="A23" s="13" t="s">
        <v>220</v>
      </c>
      <c r="B23" s="13" t="str">
        <f>EmployeeData[[#This Row],[FULLNAME]]</f>
        <v>Ada von Haaren</v>
      </c>
      <c r="C23" s="13" t="s">
        <v>125</v>
      </c>
      <c r="D23" s="13" t="s">
        <v>164</v>
      </c>
      <c r="E23">
        <v>461</v>
      </c>
      <c r="F23" s="13" t="s">
        <v>221</v>
      </c>
      <c r="G23" s="13" t="s">
        <v>128</v>
      </c>
      <c r="J23">
        <v>43664</v>
      </c>
      <c r="L23">
        <v>1</v>
      </c>
      <c r="M23">
        <v>40</v>
      </c>
      <c r="N23">
        <v>5</v>
      </c>
      <c r="O23">
        <v>75800</v>
      </c>
      <c r="P23" t="s">
        <v>2</v>
      </c>
      <c r="Q23" s="13" t="s">
        <v>54</v>
      </c>
      <c r="R23" s="13" t="s">
        <v>165</v>
      </c>
      <c r="S23" s="13" t="s">
        <v>129</v>
      </c>
      <c r="T23" t="b">
        <v>1</v>
      </c>
      <c r="U23" s="13" t="s">
        <v>38</v>
      </c>
      <c r="V23" s="13" t="s">
        <v>222</v>
      </c>
      <c r="W23" t="s">
        <v>5</v>
      </c>
      <c r="X23" s="13" t="s">
        <v>10</v>
      </c>
      <c r="Y23" s="13" t="s">
        <v>131</v>
      </c>
      <c r="Z23">
        <v>1979</v>
      </c>
      <c r="AA23" s="13" t="s">
        <v>51</v>
      </c>
      <c r="AB23" s="13" t="s">
        <v>132</v>
      </c>
      <c r="AC23" s="13" t="s">
        <v>223</v>
      </c>
      <c r="AD23" s="13" t="s">
        <v>9</v>
      </c>
      <c r="AE23">
        <v>46</v>
      </c>
      <c r="AF23" t="s">
        <v>37</v>
      </c>
      <c r="AG23" t="s">
        <v>12</v>
      </c>
      <c r="AH23">
        <v>6</v>
      </c>
      <c r="AI23" t="s">
        <v>13</v>
      </c>
      <c r="AJ23" s="13" t="s">
        <v>149</v>
      </c>
      <c r="AK23" s="13" t="s">
        <v>135</v>
      </c>
      <c r="AL23" t="b">
        <v>0</v>
      </c>
      <c r="AM23" t="str">
        <f>EmployeeData[[#This Row],[EMPLOYEEID]]</f>
        <v>E001945</v>
      </c>
    </row>
    <row r="24" spans="1:39" ht="15" x14ac:dyDescent="0.25">
      <c r="A24" s="13" t="s">
        <v>224</v>
      </c>
      <c r="B24" s="13" t="str">
        <f>EmployeeData[[#This Row],[FULLNAME]]</f>
        <v>Alex Lam</v>
      </c>
      <c r="C24" s="13" t="s">
        <v>125</v>
      </c>
      <c r="D24" s="13" t="s">
        <v>173</v>
      </c>
      <c r="E24">
        <v>445</v>
      </c>
      <c r="F24" s="13" t="s">
        <v>169</v>
      </c>
      <c r="G24" s="13" t="s">
        <v>128</v>
      </c>
      <c r="J24">
        <v>43712</v>
      </c>
      <c r="L24">
        <v>1</v>
      </c>
      <c r="M24">
        <v>40</v>
      </c>
      <c r="N24">
        <v>5</v>
      </c>
      <c r="O24">
        <v>21054</v>
      </c>
      <c r="P24" t="s">
        <v>2</v>
      </c>
      <c r="Q24" s="13" t="s">
        <v>54</v>
      </c>
      <c r="R24" s="13" t="s">
        <v>174</v>
      </c>
      <c r="S24" s="13" t="s">
        <v>225</v>
      </c>
      <c r="T24" t="b">
        <v>1</v>
      </c>
      <c r="U24" s="13" t="s">
        <v>7</v>
      </c>
      <c r="V24" s="13" t="s">
        <v>226</v>
      </c>
      <c r="W24" t="s">
        <v>35</v>
      </c>
      <c r="X24" s="13" t="s">
        <v>10</v>
      </c>
      <c r="Y24" s="13" t="s">
        <v>146</v>
      </c>
      <c r="Z24">
        <v>1975</v>
      </c>
      <c r="AA24" s="13" t="s">
        <v>15</v>
      </c>
      <c r="AB24" s="13" t="s">
        <v>132</v>
      </c>
      <c r="AC24" s="13" t="s">
        <v>171</v>
      </c>
      <c r="AD24" s="13" t="s">
        <v>41</v>
      </c>
      <c r="AE24">
        <v>50</v>
      </c>
      <c r="AF24" t="s">
        <v>37</v>
      </c>
      <c r="AG24" t="s">
        <v>11</v>
      </c>
      <c r="AH24">
        <v>6</v>
      </c>
      <c r="AI24" t="s">
        <v>13</v>
      </c>
      <c r="AJ24" s="13" t="s">
        <v>176</v>
      </c>
      <c r="AK24" s="13" t="s">
        <v>184</v>
      </c>
      <c r="AL24" t="s">
        <v>136</v>
      </c>
      <c r="AM24" t="str">
        <f>EmployeeData[[#This Row],[EMPLOYEEID]]</f>
        <v>E011786</v>
      </c>
    </row>
    <row r="25" spans="1:39" ht="15" x14ac:dyDescent="0.25">
      <c r="A25" s="13" t="s">
        <v>227</v>
      </c>
      <c r="B25" s="13" t="str">
        <f>EmployeeData[[#This Row],[FULLNAME]]</f>
        <v>Adam Vashisht</v>
      </c>
      <c r="C25" s="13" t="s">
        <v>125</v>
      </c>
      <c r="D25" s="13" t="s">
        <v>164</v>
      </c>
      <c r="E25">
        <v>402</v>
      </c>
      <c r="F25" s="13" t="s">
        <v>143</v>
      </c>
      <c r="G25" s="13" t="s">
        <v>144</v>
      </c>
      <c r="J25">
        <v>43741</v>
      </c>
      <c r="L25">
        <v>1</v>
      </c>
      <c r="M25">
        <v>40</v>
      </c>
      <c r="N25">
        <v>5</v>
      </c>
      <c r="O25">
        <v>25090</v>
      </c>
      <c r="P25" t="s">
        <v>2</v>
      </c>
      <c r="Q25" s="13" t="s">
        <v>54</v>
      </c>
      <c r="R25" s="13" t="s">
        <v>165</v>
      </c>
      <c r="S25" s="13" t="s">
        <v>211</v>
      </c>
      <c r="T25" t="b">
        <v>1</v>
      </c>
      <c r="U25" s="13" t="s">
        <v>8</v>
      </c>
      <c r="V25" s="13" t="s">
        <v>228</v>
      </c>
      <c r="W25" t="s">
        <v>35</v>
      </c>
      <c r="X25" s="13" t="s">
        <v>45</v>
      </c>
      <c r="Y25" s="13" t="s">
        <v>229</v>
      </c>
      <c r="Z25">
        <v>1978</v>
      </c>
      <c r="AA25" s="13" t="s">
        <v>51</v>
      </c>
      <c r="AB25" s="13" t="s">
        <v>147</v>
      </c>
      <c r="AC25" s="13" t="s">
        <v>230</v>
      </c>
      <c r="AD25" s="13" t="s">
        <v>44</v>
      </c>
      <c r="AE25">
        <v>47</v>
      </c>
      <c r="AF25" t="s">
        <v>37</v>
      </c>
      <c r="AG25" t="s">
        <v>11</v>
      </c>
      <c r="AH25">
        <v>6</v>
      </c>
      <c r="AI25" t="s">
        <v>13</v>
      </c>
      <c r="AJ25" s="13" t="s">
        <v>149</v>
      </c>
      <c r="AK25" s="13" t="s">
        <v>135</v>
      </c>
      <c r="AL25" t="b">
        <v>1</v>
      </c>
      <c r="AM25" t="str">
        <f>EmployeeData[[#This Row],[EMPLOYEEID]]</f>
        <v>E002033</v>
      </c>
    </row>
    <row r="26" spans="1:39" ht="15" x14ac:dyDescent="0.25">
      <c r="A26" s="13" t="s">
        <v>231</v>
      </c>
      <c r="B26" s="13" t="str">
        <f>EmployeeData[[#This Row],[FULLNAME]]</f>
        <v>Alfred Christ</v>
      </c>
      <c r="C26" s="13" t="s">
        <v>156</v>
      </c>
      <c r="D26" s="13" t="s">
        <v>181</v>
      </c>
      <c r="E26">
        <v>445</v>
      </c>
      <c r="F26" s="13" t="s">
        <v>169</v>
      </c>
      <c r="G26" s="13" t="s">
        <v>158</v>
      </c>
      <c r="J26">
        <v>43574</v>
      </c>
      <c r="L26">
        <v>1</v>
      </c>
      <c r="M26">
        <v>40</v>
      </c>
      <c r="N26">
        <v>5</v>
      </c>
      <c r="O26">
        <v>58462</v>
      </c>
      <c r="P26" t="s">
        <v>2</v>
      </c>
      <c r="Q26" s="13" t="s">
        <v>56</v>
      </c>
      <c r="R26" s="13" t="s">
        <v>182</v>
      </c>
      <c r="S26" s="13" t="s">
        <v>159</v>
      </c>
      <c r="T26" t="b">
        <v>1</v>
      </c>
      <c r="U26" s="13" t="s">
        <v>8</v>
      </c>
      <c r="V26" s="13" t="s">
        <v>232</v>
      </c>
      <c r="W26" t="s">
        <v>35</v>
      </c>
      <c r="X26" s="13" t="s">
        <v>10</v>
      </c>
      <c r="Y26" s="13" t="s">
        <v>233</v>
      </c>
      <c r="Z26">
        <v>1989</v>
      </c>
      <c r="AA26" s="13" t="s">
        <v>15</v>
      </c>
      <c r="AB26" s="13" t="s">
        <v>161</v>
      </c>
      <c r="AC26" s="13" t="s">
        <v>171</v>
      </c>
      <c r="AD26" s="13" t="s">
        <v>41</v>
      </c>
      <c r="AE26">
        <v>36</v>
      </c>
      <c r="AF26" t="s">
        <v>36</v>
      </c>
      <c r="AG26" t="s">
        <v>12</v>
      </c>
      <c r="AH26">
        <v>6</v>
      </c>
      <c r="AI26" t="s">
        <v>13</v>
      </c>
      <c r="AJ26" s="13" t="s">
        <v>134</v>
      </c>
      <c r="AK26" s="13" t="s">
        <v>150</v>
      </c>
      <c r="AL26" t="s">
        <v>136</v>
      </c>
      <c r="AM26" t="str">
        <f>EmployeeData[[#This Row],[EMPLOYEEID]]</f>
        <v>E019006</v>
      </c>
    </row>
    <row r="27" spans="1:39" ht="15" x14ac:dyDescent="0.25">
      <c r="A27" s="13" t="s">
        <v>234</v>
      </c>
      <c r="B27" s="13" t="str">
        <f>EmployeeData[[#This Row],[FULLNAME]]</f>
        <v>Adam Tse</v>
      </c>
      <c r="C27" s="13" t="s">
        <v>156</v>
      </c>
      <c r="D27" s="13" t="s">
        <v>235</v>
      </c>
      <c r="E27">
        <v>443</v>
      </c>
      <c r="F27" s="13" t="s">
        <v>157</v>
      </c>
      <c r="G27" s="13" t="s">
        <v>158</v>
      </c>
      <c r="J27">
        <v>43742</v>
      </c>
      <c r="L27">
        <v>1</v>
      </c>
      <c r="M27">
        <v>40</v>
      </c>
      <c r="N27">
        <v>5</v>
      </c>
      <c r="O27">
        <v>40282</v>
      </c>
      <c r="P27" t="s">
        <v>2</v>
      </c>
      <c r="Q27" s="13" t="s">
        <v>56</v>
      </c>
      <c r="R27" s="13" t="s">
        <v>236</v>
      </c>
      <c r="S27" s="13" t="s">
        <v>237</v>
      </c>
      <c r="T27" t="b">
        <v>1</v>
      </c>
      <c r="U27" s="13" t="s">
        <v>8</v>
      </c>
      <c r="V27" s="13" t="s">
        <v>238</v>
      </c>
      <c r="W27" t="s">
        <v>35</v>
      </c>
      <c r="X27" s="13" t="s">
        <v>45</v>
      </c>
      <c r="Y27" s="13" t="s">
        <v>229</v>
      </c>
      <c r="Z27">
        <v>1978</v>
      </c>
      <c r="AA27" s="13" t="s">
        <v>51</v>
      </c>
      <c r="AB27" s="13" t="s">
        <v>161</v>
      </c>
      <c r="AC27" s="13" t="s">
        <v>162</v>
      </c>
      <c r="AD27" s="13" t="s">
        <v>43</v>
      </c>
      <c r="AE27">
        <v>47</v>
      </c>
      <c r="AF27" t="s">
        <v>37</v>
      </c>
      <c r="AG27" t="s">
        <v>11</v>
      </c>
      <c r="AH27">
        <v>6</v>
      </c>
      <c r="AI27" t="s">
        <v>13</v>
      </c>
      <c r="AJ27" s="13" t="s">
        <v>239</v>
      </c>
      <c r="AK27" s="13" t="s">
        <v>150</v>
      </c>
      <c r="AL27" t="s">
        <v>136</v>
      </c>
      <c r="AM27" t="str">
        <f>EmployeeData[[#This Row],[EMPLOYEEID]]</f>
        <v>E002050</v>
      </c>
    </row>
    <row r="28" spans="1:39" ht="15" x14ac:dyDescent="0.25">
      <c r="A28" s="13" t="s">
        <v>240</v>
      </c>
      <c r="B28" s="13" t="str">
        <f>EmployeeData[[#This Row],[FULLNAME]]</f>
        <v>Ali Chapman</v>
      </c>
      <c r="C28" s="13" t="s">
        <v>125</v>
      </c>
      <c r="D28" s="13" t="s">
        <v>181</v>
      </c>
      <c r="E28">
        <v>445</v>
      </c>
      <c r="F28" s="13" t="s">
        <v>169</v>
      </c>
      <c r="G28" s="13" t="s">
        <v>128</v>
      </c>
      <c r="J28">
        <v>43708</v>
      </c>
      <c r="L28">
        <v>1</v>
      </c>
      <c r="M28">
        <v>40</v>
      </c>
      <c r="N28">
        <v>5</v>
      </c>
      <c r="O28">
        <v>58475</v>
      </c>
      <c r="P28" t="s">
        <v>2</v>
      </c>
      <c r="Q28" s="13" t="s">
        <v>54</v>
      </c>
      <c r="R28" s="13" t="s">
        <v>182</v>
      </c>
      <c r="S28" s="13" t="s">
        <v>140</v>
      </c>
      <c r="T28" t="b">
        <v>1</v>
      </c>
      <c r="U28" s="13" t="s">
        <v>7</v>
      </c>
      <c r="V28" s="13" t="s">
        <v>241</v>
      </c>
      <c r="W28" t="s">
        <v>5</v>
      </c>
      <c r="X28" s="13" t="s">
        <v>10</v>
      </c>
      <c r="Y28" s="13" t="s">
        <v>146</v>
      </c>
      <c r="Z28">
        <v>1974</v>
      </c>
      <c r="AA28" s="13" t="s">
        <v>51</v>
      </c>
      <c r="AB28" s="13" t="s">
        <v>132</v>
      </c>
      <c r="AC28" s="13" t="s">
        <v>171</v>
      </c>
      <c r="AD28" s="13" t="s">
        <v>41</v>
      </c>
      <c r="AE28">
        <v>51</v>
      </c>
      <c r="AF28" t="s">
        <v>37</v>
      </c>
      <c r="AG28" t="s">
        <v>12</v>
      </c>
      <c r="AH28">
        <v>6</v>
      </c>
      <c r="AI28" t="s">
        <v>13</v>
      </c>
      <c r="AJ28" s="13" t="s">
        <v>176</v>
      </c>
      <c r="AK28" s="13" t="s">
        <v>135</v>
      </c>
      <c r="AL28" t="s">
        <v>136</v>
      </c>
      <c r="AM28" t="str">
        <f>EmployeeData[[#This Row],[EMPLOYEEID]]</f>
        <v>E019441</v>
      </c>
    </row>
    <row r="29" spans="1:39" ht="15" x14ac:dyDescent="0.25">
      <c r="A29" s="13" t="s">
        <v>242</v>
      </c>
      <c r="B29" s="13" t="str">
        <f>EmployeeData[[#This Row],[FULLNAME]]</f>
        <v>Adam Tran</v>
      </c>
      <c r="C29" s="13" t="s">
        <v>125</v>
      </c>
      <c r="D29" s="13" t="s">
        <v>235</v>
      </c>
      <c r="E29">
        <v>261</v>
      </c>
      <c r="F29" s="13" t="s">
        <v>221</v>
      </c>
      <c r="G29" s="13" t="s">
        <v>128</v>
      </c>
      <c r="J29">
        <v>43713</v>
      </c>
      <c r="L29">
        <v>1</v>
      </c>
      <c r="M29">
        <v>40</v>
      </c>
      <c r="N29">
        <v>5</v>
      </c>
      <c r="O29">
        <v>92196</v>
      </c>
      <c r="P29" t="s">
        <v>2</v>
      </c>
      <c r="Q29" s="13" t="s">
        <v>54</v>
      </c>
      <c r="R29" s="13" t="s">
        <v>236</v>
      </c>
      <c r="S29" s="13" t="s">
        <v>190</v>
      </c>
      <c r="T29" t="b">
        <v>1</v>
      </c>
      <c r="U29" s="13" t="s">
        <v>8</v>
      </c>
      <c r="V29" s="13" t="s">
        <v>243</v>
      </c>
      <c r="W29" t="s">
        <v>5</v>
      </c>
      <c r="X29" s="13" t="s">
        <v>10</v>
      </c>
      <c r="Y29" s="13" t="s">
        <v>229</v>
      </c>
      <c r="Z29">
        <v>1978</v>
      </c>
      <c r="AA29" s="13" t="s">
        <v>51</v>
      </c>
      <c r="AB29" s="13" t="s">
        <v>132</v>
      </c>
      <c r="AC29" s="13" t="s">
        <v>244</v>
      </c>
      <c r="AD29" s="13" t="s">
        <v>9</v>
      </c>
      <c r="AE29">
        <v>47</v>
      </c>
      <c r="AF29" t="s">
        <v>37</v>
      </c>
      <c r="AG29" t="s">
        <v>12</v>
      </c>
      <c r="AH29">
        <v>6</v>
      </c>
      <c r="AI29" t="s">
        <v>13</v>
      </c>
      <c r="AJ29" s="13" t="s">
        <v>149</v>
      </c>
      <c r="AK29" s="13" t="s">
        <v>150</v>
      </c>
      <c r="AL29" t="b">
        <v>1</v>
      </c>
      <c r="AM29" t="str">
        <f>EmployeeData[[#This Row],[EMPLOYEEID]]</f>
        <v>E002358</v>
      </c>
    </row>
    <row r="30" spans="1:39" ht="15" x14ac:dyDescent="0.25">
      <c r="A30" s="13" t="s">
        <v>245</v>
      </c>
      <c r="B30" s="13" t="str">
        <f>EmployeeData[[#This Row],[FULLNAME]]</f>
        <v>Peter Fessler</v>
      </c>
      <c r="C30" s="13" t="s">
        <v>125</v>
      </c>
      <c r="D30" s="13" t="s">
        <v>181</v>
      </c>
      <c r="E30">
        <v>445</v>
      </c>
      <c r="F30" s="13" t="s">
        <v>169</v>
      </c>
      <c r="G30" s="13" t="s">
        <v>128</v>
      </c>
      <c r="J30">
        <v>41642</v>
      </c>
      <c r="L30">
        <v>1</v>
      </c>
      <c r="M30">
        <v>40</v>
      </c>
      <c r="N30">
        <v>5</v>
      </c>
      <c r="O30">
        <v>65459</v>
      </c>
      <c r="P30" t="s">
        <v>2</v>
      </c>
      <c r="Q30" s="13" t="s">
        <v>54</v>
      </c>
      <c r="R30" s="13" t="s">
        <v>182</v>
      </c>
      <c r="S30" s="13" t="s">
        <v>140</v>
      </c>
      <c r="T30" t="b">
        <v>1</v>
      </c>
      <c r="U30" s="13" t="s">
        <v>7</v>
      </c>
      <c r="V30" s="13" t="s">
        <v>246</v>
      </c>
      <c r="W30" t="s">
        <v>5</v>
      </c>
      <c r="X30" s="13" t="s">
        <v>10</v>
      </c>
      <c r="Y30" s="13" t="s">
        <v>229</v>
      </c>
      <c r="Z30">
        <v>1984</v>
      </c>
      <c r="AA30" s="13" t="s">
        <v>34</v>
      </c>
      <c r="AB30" s="13" t="s">
        <v>132</v>
      </c>
      <c r="AC30" s="13" t="s">
        <v>171</v>
      </c>
      <c r="AD30" s="13" t="s">
        <v>41</v>
      </c>
      <c r="AE30">
        <v>41</v>
      </c>
      <c r="AF30" t="s">
        <v>36</v>
      </c>
      <c r="AG30" t="s">
        <v>12</v>
      </c>
      <c r="AH30">
        <v>11</v>
      </c>
      <c r="AI30" t="s">
        <v>14</v>
      </c>
      <c r="AJ30" s="13" t="s">
        <v>134</v>
      </c>
      <c r="AK30" s="13" t="s">
        <v>135</v>
      </c>
      <c r="AL30" t="s">
        <v>136</v>
      </c>
      <c r="AM30" t="str">
        <f>EmployeeData[[#This Row],[EMPLOYEEID]]</f>
        <v>E299668</v>
      </c>
    </row>
    <row r="31" spans="1:39" ht="15" x14ac:dyDescent="0.25">
      <c r="A31" s="13" t="s">
        <v>247</v>
      </c>
      <c r="B31" s="13" t="str">
        <f>EmployeeData[[#This Row],[FULLNAME]]</f>
        <v>Adam Tang</v>
      </c>
      <c r="C31" s="13" t="s">
        <v>193</v>
      </c>
      <c r="D31" s="13" t="s">
        <v>235</v>
      </c>
      <c r="E31">
        <v>461</v>
      </c>
      <c r="F31" s="13" t="s">
        <v>221</v>
      </c>
      <c r="G31" s="13" t="s">
        <v>248</v>
      </c>
      <c r="J31">
        <v>43792</v>
      </c>
      <c r="L31">
        <v>1</v>
      </c>
      <c r="M31">
        <v>40</v>
      </c>
      <c r="N31">
        <v>5</v>
      </c>
      <c r="O31">
        <v>41347</v>
      </c>
      <c r="P31" t="s">
        <v>2</v>
      </c>
      <c r="Q31" s="13" t="s">
        <v>58</v>
      </c>
      <c r="R31" s="13" t="s">
        <v>236</v>
      </c>
      <c r="S31" s="13" t="s">
        <v>190</v>
      </c>
      <c r="T31" t="b">
        <v>1</v>
      </c>
      <c r="U31" s="13" t="s">
        <v>8</v>
      </c>
      <c r="V31" s="13" t="s">
        <v>249</v>
      </c>
      <c r="W31" t="s">
        <v>5</v>
      </c>
      <c r="X31" s="13" t="s">
        <v>10</v>
      </c>
      <c r="Y31" s="13" t="s">
        <v>229</v>
      </c>
      <c r="Z31">
        <v>1978</v>
      </c>
      <c r="AA31" s="13" t="s">
        <v>51</v>
      </c>
      <c r="AB31" s="13" t="s">
        <v>250</v>
      </c>
      <c r="AC31" s="13" t="s">
        <v>223</v>
      </c>
      <c r="AD31" s="13" t="s">
        <v>9</v>
      </c>
      <c r="AE31">
        <v>47</v>
      </c>
      <c r="AF31" t="s">
        <v>37</v>
      </c>
      <c r="AG31" t="s">
        <v>11</v>
      </c>
      <c r="AH31">
        <v>6</v>
      </c>
      <c r="AI31" t="s">
        <v>13</v>
      </c>
      <c r="AJ31" s="13" t="s">
        <v>149</v>
      </c>
      <c r="AK31" s="13" t="s">
        <v>135</v>
      </c>
      <c r="AL31" t="s">
        <v>136</v>
      </c>
      <c r="AM31" t="str">
        <f>EmployeeData[[#This Row],[EMPLOYEEID]]</f>
        <v>E003039</v>
      </c>
    </row>
    <row r="32" spans="1:39" ht="15" x14ac:dyDescent="0.25">
      <c r="A32" s="13" t="s">
        <v>251</v>
      </c>
      <c r="B32" s="13" t="str">
        <f>EmployeeData[[#This Row],[FULLNAME]]</f>
        <v>Adam Swan</v>
      </c>
      <c r="C32" s="13" t="s">
        <v>125</v>
      </c>
      <c r="D32" s="13" t="s">
        <v>235</v>
      </c>
      <c r="E32">
        <v>442</v>
      </c>
      <c r="F32" s="13" t="s">
        <v>143</v>
      </c>
      <c r="G32" s="13" t="s">
        <v>128</v>
      </c>
      <c r="J32">
        <v>43795</v>
      </c>
      <c r="L32">
        <v>1</v>
      </c>
      <c r="M32">
        <v>40</v>
      </c>
      <c r="N32">
        <v>5</v>
      </c>
      <c r="O32">
        <v>80084</v>
      </c>
      <c r="P32" t="s">
        <v>2</v>
      </c>
      <c r="Q32" s="13" t="s">
        <v>54</v>
      </c>
      <c r="R32" s="13" t="s">
        <v>236</v>
      </c>
      <c r="S32" s="13" t="s">
        <v>159</v>
      </c>
      <c r="T32" t="b">
        <v>1</v>
      </c>
      <c r="U32" s="13" t="s">
        <v>8</v>
      </c>
      <c r="V32" s="13" t="s">
        <v>252</v>
      </c>
      <c r="W32" t="s">
        <v>5</v>
      </c>
      <c r="X32" s="13" t="s">
        <v>10</v>
      </c>
      <c r="Y32" s="13" t="s">
        <v>146</v>
      </c>
      <c r="Z32">
        <v>1964</v>
      </c>
      <c r="AA32" s="13" t="s">
        <v>51</v>
      </c>
      <c r="AB32" s="13" t="s">
        <v>132</v>
      </c>
      <c r="AC32" s="13" t="s">
        <v>179</v>
      </c>
      <c r="AD32" s="13" t="s">
        <v>44</v>
      </c>
      <c r="AE32">
        <v>61</v>
      </c>
      <c r="AF32" t="s">
        <v>37</v>
      </c>
      <c r="AG32" t="s">
        <v>12</v>
      </c>
      <c r="AH32">
        <v>6</v>
      </c>
      <c r="AI32" t="s">
        <v>13</v>
      </c>
      <c r="AJ32" s="13" t="s">
        <v>149</v>
      </c>
      <c r="AK32" s="13" t="s">
        <v>150</v>
      </c>
      <c r="AL32" t="s">
        <v>136</v>
      </c>
      <c r="AM32" t="str">
        <f>EmployeeData[[#This Row],[EMPLOYEEID]]</f>
        <v>E003114</v>
      </c>
    </row>
    <row r="33" spans="1:39" ht="15" x14ac:dyDescent="0.25">
      <c r="A33" s="13" t="s">
        <v>253</v>
      </c>
      <c r="B33" s="13" t="str">
        <f>EmployeeData[[#This Row],[FULLNAME]]</f>
        <v>Afra Pang</v>
      </c>
      <c r="C33" s="13" t="s">
        <v>193</v>
      </c>
      <c r="D33" s="13" t="s">
        <v>138</v>
      </c>
      <c r="E33">
        <v>452</v>
      </c>
      <c r="F33" s="13" t="s">
        <v>157</v>
      </c>
      <c r="G33" s="13" t="s">
        <v>214</v>
      </c>
      <c r="J33">
        <v>43660</v>
      </c>
      <c r="L33">
        <v>1</v>
      </c>
      <c r="M33">
        <v>40</v>
      </c>
      <c r="N33">
        <v>5</v>
      </c>
      <c r="O33">
        <v>94010</v>
      </c>
      <c r="P33" t="s">
        <v>2</v>
      </c>
      <c r="Q33" s="13" t="s">
        <v>58</v>
      </c>
      <c r="R33" s="13" t="s">
        <v>139</v>
      </c>
      <c r="S33" s="13" t="s">
        <v>129</v>
      </c>
      <c r="T33" t="b">
        <v>1</v>
      </c>
      <c r="U33" s="13" t="s">
        <v>38</v>
      </c>
      <c r="V33" s="13" t="s">
        <v>254</v>
      </c>
      <c r="W33" t="s">
        <v>5</v>
      </c>
      <c r="X33" s="13" t="s">
        <v>10</v>
      </c>
      <c r="Y33" s="13" t="s">
        <v>131</v>
      </c>
      <c r="Z33">
        <v>1990</v>
      </c>
      <c r="AA33" s="13" t="s">
        <v>51</v>
      </c>
      <c r="AB33" s="13" t="s">
        <v>217</v>
      </c>
      <c r="AC33" s="13" t="s">
        <v>199</v>
      </c>
      <c r="AD33" s="13" t="s">
        <v>43</v>
      </c>
      <c r="AE33">
        <v>35</v>
      </c>
      <c r="AF33" t="s">
        <v>36</v>
      </c>
      <c r="AG33" t="s">
        <v>12</v>
      </c>
      <c r="AH33">
        <v>6</v>
      </c>
      <c r="AI33" t="s">
        <v>13</v>
      </c>
      <c r="AJ33" s="13" t="s">
        <v>134</v>
      </c>
      <c r="AK33" s="13" t="s">
        <v>135</v>
      </c>
      <c r="AL33" t="b">
        <v>0</v>
      </c>
      <c r="AM33" t="str">
        <f>EmployeeData[[#This Row],[EMPLOYEEID]]</f>
        <v>E008043</v>
      </c>
    </row>
    <row r="34" spans="1:39" ht="15" x14ac:dyDescent="0.25">
      <c r="A34" s="13" t="s">
        <v>255</v>
      </c>
      <c r="B34" s="13" t="str">
        <f>EmployeeData[[#This Row],[FULLNAME]]</f>
        <v>Akshay McAlpine</v>
      </c>
      <c r="C34" s="13" t="s">
        <v>203</v>
      </c>
      <c r="D34" s="13" t="s">
        <v>173</v>
      </c>
      <c r="E34">
        <v>452</v>
      </c>
      <c r="F34" s="13" t="s">
        <v>157</v>
      </c>
      <c r="G34" s="13" t="s">
        <v>204</v>
      </c>
      <c r="J34">
        <v>43705</v>
      </c>
      <c r="L34">
        <v>1</v>
      </c>
      <c r="M34">
        <v>40</v>
      </c>
      <c r="N34">
        <v>5</v>
      </c>
      <c r="O34">
        <v>26368</v>
      </c>
      <c r="P34" t="s">
        <v>2</v>
      </c>
      <c r="Q34" s="13" t="s">
        <v>55</v>
      </c>
      <c r="R34" s="13" t="s">
        <v>174</v>
      </c>
      <c r="S34" s="13" t="s">
        <v>237</v>
      </c>
      <c r="T34" t="b">
        <v>1</v>
      </c>
      <c r="U34" s="13" t="s">
        <v>38</v>
      </c>
      <c r="V34" s="13" t="s">
        <v>256</v>
      </c>
      <c r="W34" t="s">
        <v>35</v>
      </c>
      <c r="X34" s="13" t="s">
        <v>10</v>
      </c>
      <c r="Y34" s="13" t="s">
        <v>146</v>
      </c>
      <c r="Z34">
        <v>1987</v>
      </c>
      <c r="AA34" s="13" t="s">
        <v>32</v>
      </c>
      <c r="AB34" s="13" t="s">
        <v>206</v>
      </c>
      <c r="AC34" s="13" t="s">
        <v>199</v>
      </c>
      <c r="AD34" s="13" t="s">
        <v>43</v>
      </c>
      <c r="AE34">
        <v>38</v>
      </c>
      <c r="AF34" t="s">
        <v>36</v>
      </c>
      <c r="AG34" t="s">
        <v>11</v>
      </c>
      <c r="AH34">
        <v>6</v>
      </c>
      <c r="AI34" t="s">
        <v>13</v>
      </c>
      <c r="AJ34" s="13" t="s">
        <v>239</v>
      </c>
      <c r="AK34" s="13" t="s">
        <v>135</v>
      </c>
      <c r="AL34" t="b">
        <v>0</v>
      </c>
      <c r="AM34" t="str">
        <f>EmployeeData[[#This Row],[EMPLOYEEID]]</f>
        <v>E009897</v>
      </c>
    </row>
    <row r="35" spans="1:39" ht="15" x14ac:dyDescent="0.25">
      <c r="A35" s="13" t="s">
        <v>257</v>
      </c>
      <c r="B35" s="13" t="str">
        <f>EmployeeData[[#This Row],[FULLNAME]]</f>
        <v>Adrian Sharma</v>
      </c>
      <c r="C35" s="13" t="s">
        <v>193</v>
      </c>
      <c r="D35" s="13" t="s">
        <v>138</v>
      </c>
      <c r="E35">
        <v>383</v>
      </c>
      <c r="F35" s="13" t="s">
        <v>157</v>
      </c>
      <c r="G35" s="13" t="s">
        <v>214</v>
      </c>
      <c r="J35">
        <v>43799</v>
      </c>
      <c r="L35">
        <v>1</v>
      </c>
      <c r="M35">
        <v>40</v>
      </c>
      <c r="N35">
        <v>5</v>
      </c>
      <c r="O35">
        <v>91980</v>
      </c>
      <c r="P35" t="s">
        <v>2</v>
      </c>
      <c r="Q35" s="13" t="s">
        <v>58</v>
      </c>
      <c r="R35" s="13" t="s">
        <v>139</v>
      </c>
      <c r="S35" s="13" t="s">
        <v>129</v>
      </c>
      <c r="T35" t="b">
        <v>1</v>
      </c>
      <c r="U35" s="13" t="s">
        <v>38</v>
      </c>
      <c r="V35" s="13" t="s">
        <v>258</v>
      </c>
      <c r="W35" t="s">
        <v>5</v>
      </c>
      <c r="X35" s="13" t="s">
        <v>10</v>
      </c>
      <c r="Y35" s="13" t="s">
        <v>131</v>
      </c>
      <c r="Z35">
        <v>1984</v>
      </c>
      <c r="AA35" s="13" t="s">
        <v>51</v>
      </c>
      <c r="AB35" s="13" t="s">
        <v>217</v>
      </c>
      <c r="AC35" s="13" t="s">
        <v>259</v>
      </c>
      <c r="AD35" s="13" t="s">
        <v>40</v>
      </c>
      <c r="AE35">
        <v>41</v>
      </c>
      <c r="AF35" t="s">
        <v>36</v>
      </c>
      <c r="AG35" t="s">
        <v>12</v>
      </c>
      <c r="AH35">
        <v>6</v>
      </c>
      <c r="AI35" t="s">
        <v>13</v>
      </c>
      <c r="AJ35" s="13" t="s">
        <v>154</v>
      </c>
      <c r="AK35" s="13" t="s">
        <v>135</v>
      </c>
      <c r="AL35" t="b">
        <v>0</v>
      </c>
      <c r="AM35" t="str">
        <f>EmployeeData[[#This Row],[EMPLOYEEID]]</f>
        <v>E004551</v>
      </c>
    </row>
    <row r="36" spans="1:39" ht="15" x14ac:dyDescent="0.25">
      <c r="A36" s="13" t="s">
        <v>260</v>
      </c>
      <c r="B36" s="13" t="str">
        <f>EmployeeData[[#This Row],[FULLNAME]]</f>
        <v>Alex Kwiatkowski</v>
      </c>
      <c r="C36" s="13" t="s">
        <v>203</v>
      </c>
      <c r="D36" s="13" t="s">
        <v>173</v>
      </c>
      <c r="E36">
        <v>452</v>
      </c>
      <c r="F36" s="13" t="s">
        <v>157</v>
      </c>
      <c r="G36" s="13" t="s">
        <v>204</v>
      </c>
      <c r="J36">
        <v>43771</v>
      </c>
      <c r="L36">
        <v>1</v>
      </c>
      <c r="M36">
        <v>40</v>
      </c>
      <c r="N36">
        <v>5</v>
      </c>
      <c r="O36">
        <v>48295</v>
      </c>
      <c r="P36" t="s">
        <v>2</v>
      </c>
      <c r="Q36" s="13" t="s">
        <v>55</v>
      </c>
      <c r="R36" s="13" t="s">
        <v>174</v>
      </c>
      <c r="S36" s="13" t="s">
        <v>140</v>
      </c>
      <c r="T36" t="b">
        <v>1</v>
      </c>
      <c r="U36" s="13" t="s">
        <v>8</v>
      </c>
      <c r="V36" s="13" t="s">
        <v>261</v>
      </c>
      <c r="W36" t="s">
        <v>35</v>
      </c>
      <c r="X36" s="13" t="s">
        <v>45</v>
      </c>
      <c r="Y36" s="13" t="s">
        <v>153</v>
      </c>
      <c r="Z36">
        <v>1988</v>
      </c>
      <c r="AA36" s="13" t="s">
        <v>32</v>
      </c>
      <c r="AB36" s="13" t="s">
        <v>206</v>
      </c>
      <c r="AC36" s="13" t="s">
        <v>199</v>
      </c>
      <c r="AD36" s="13" t="s">
        <v>43</v>
      </c>
      <c r="AE36">
        <v>37</v>
      </c>
      <c r="AF36" t="s">
        <v>36</v>
      </c>
      <c r="AG36" t="s">
        <v>11</v>
      </c>
      <c r="AH36">
        <v>6</v>
      </c>
      <c r="AI36" t="s">
        <v>13</v>
      </c>
      <c r="AJ36" s="13" t="s">
        <v>154</v>
      </c>
      <c r="AK36" s="13" t="s">
        <v>135</v>
      </c>
      <c r="AL36" t="s">
        <v>136</v>
      </c>
      <c r="AM36" t="str">
        <f>EmployeeData[[#This Row],[EMPLOYEEID]]</f>
        <v>E011803</v>
      </c>
    </row>
    <row r="37" spans="1:39" ht="15" x14ac:dyDescent="0.25">
      <c r="A37" s="13" t="s">
        <v>262</v>
      </c>
      <c r="B37" s="13" t="str">
        <f>EmployeeData[[#This Row],[FULLNAME]]</f>
        <v>Adrian Seo</v>
      </c>
      <c r="C37" s="13" t="s">
        <v>125</v>
      </c>
      <c r="D37" s="13" t="s">
        <v>138</v>
      </c>
      <c r="E37">
        <v>322</v>
      </c>
      <c r="F37" s="13" t="s">
        <v>157</v>
      </c>
      <c r="G37" s="13" t="s">
        <v>144</v>
      </c>
      <c r="J37">
        <v>43782</v>
      </c>
      <c r="L37">
        <v>1</v>
      </c>
      <c r="M37">
        <v>40</v>
      </c>
      <c r="N37">
        <v>5</v>
      </c>
      <c r="O37">
        <v>29606</v>
      </c>
      <c r="P37" t="s">
        <v>2</v>
      </c>
      <c r="Q37" s="13" t="s">
        <v>54</v>
      </c>
      <c r="R37" s="13" t="s">
        <v>139</v>
      </c>
      <c r="S37" s="13" t="s">
        <v>159</v>
      </c>
      <c r="T37" t="b">
        <v>1</v>
      </c>
      <c r="U37" s="13" t="s">
        <v>8</v>
      </c>
      <c r="V37" s="13" t="s">
        <v>263</v>
      </c>
      <c r="W37" t="s">
        <v>35</v>
      </c>
      <c r="X37" s="13" t="s">
        <v>45</v>
      </c>
      <c r="Y37" s="13" t="s">
        <v>146</v>
      </c>
      <c r="Z37">
        <v>1979</v>
      </c>
      <c r="AA37" s="13" t="s">
        <v>51</v>
      </c>
      <c r="AB37" s="13" t="s">
        <v>147</v>
      </c>
      <c r="AC37" s="13" t="s">
        <v>264</v>
      </c>
      <c r="AD37" s="13" t="s">
        <v>43</v>
      </c>
      <c r="AE37">
        <v>46</v>
      </c>
      <c r="AF37" t="s">
        <v>37</v>
      </c>
      <c r="AG37" t="s">
        <v>11</v>
      </c>
      <c r="AH37">
        <v>6</v>
      </c>
      <c r="AI37" t="s">
        <v>13</v>
      </c>
      <c r="AJ37" s="13" t="s">
        <v>154</v>
      </c>
      <c r="AK37" s="13" t="s">
        <v>150</v>
      </c>
      <c r="AL37" t="s">
        <v>136</v>
      </c>
      <c r="AM37" t="str">
        <f>EmployeeData[[#This Row],[EMPLOYEEID]]</f>
        <v>E005043</v>
      </c>
    </row>
    <row r="38" spans="1:39" ht="15" x14ac:dyDescent="0.25">
      <c r="A38" s="13" t="s">
        <v>265</v>
      </c>
      <c r="B38" s="13" t="str">
        <f>EmployeeData[[#This Row],[FULLNAME]]</f>
        <v>Alexander Haupt</v>
      </c>
      <c r="C38" s="13" t="s">
        <v>203</v>
      </c>
      <c r="D38" s="13" t="s">
        <v>181</v>
      </c>
      <c r="E38">
        <v>452</v>
      </c>
      <c r="F38" s="13" t="s">
        <v>157</v>
      </c>
      <c r="G38" s="13" t="s">
        <v>204</v>
      </c>
      <c r="J38">
        <v>43799</v>
      </c>
      <c r="L38">
        <v>1</v>
      </c>
      <c r="M38">
        <v>40</v>
      </c>
      <c r="N38">
        <v>5</v>
      </c>
      <c r="O38">
        <v>39050</v>
      </c>
      <c r="P38" t="s">
        <v>2</v>
      </c>
      <c r="Q38" s="13" t="s">
        <v>55</v>
      </c>
      <c r="R38" s="13" t="s">
        <v>182</v>
      </c>
      <c r="S38" s="13" t="s">
        <v>159</v>
      </c>
      <c r="T38" t="b">
        <v>1</v>
      </c>
      <c r="U38" s="13" t="s">
        <v>7</v>
      </c>
      <c r="V38" s="13" t="s">
        <v>266</v>
      </c>
      <c r="W38" t="s">
        <v>35</v>
      </c>
      <c r="X38" s="13" t="s">
        <v>10</v>
      </c>
      <c r="Y38" s="13" t="s">
        <v>146</v>
      </c>
      <c r="Z38">
        <v>1999</v>
      </c>
      <c r="AA38" s="13" t="s">
        <v>32</v>
      </c>
      <c r="AB38" s="13" t="s">
        <v>206</v>
      </c>
      <c r="AC38" s="13" t="s">
        <v>199</v>
      </c>
      <c r="AD38" s="13" t="s">
        <v>43</v>
      </c>
      <c r="AE38">
        <v>26</v>
      </c>
      <c r="AF38" t="s">
        <v>6</v>
      </c>
      <c r="AG38" t="s">
        <v>11</v>
      </c>
      <c r="AH38">
        <v>6</v>
      </c>
      <c r="AI38" t="s">
        <v>13</v>
      </c>
      <c r="AJ38" s="13" t="s">
        <v>154</v>
      </c>
      <c r="AK38" s="13" t="s">
        <v>150</v>
      </c>
      <c r="AL38" t="b">
        <v>1</v>
      </c>
      <c r="AM38" t="str">
        <f>EmployeeData[[#This Row],[EMPLOYEEID]]</f>
        <v>E015570</v>
      </c>
    </row>
    <row r="39" spans="1:39" ht="15" x14ac:dyDescent="0.25">
      <c r="A39" s="13" t="s">
        <v>267</v>
      </c>
      <c r="B39" s="13" t="str">
        <f>EmployeeData[[#This Row],[FULLNAME]]</f>
        <v>Adrian Schunck</v>
      </c>
      <c r="C39" s="13" t="s">
        <v>203</v>
      </c>
      <c r="D39" s="13" t="s">
        <v>138</v>
      </c>
      <c r="E39">
        <v>461</v>
      </c>
      <c r="F39" s="13" t="s">
        <v>221</v>
      </c>
      <c r="G39" s="13" t="s">
        <v>204</v>
      </c>
      <c r="J39">
        <v>43714</v>
      </c>
      <c r="L39">
        <v>1</v>
      </c>
      <c r="M39">
        <v>40</v>
      </c>
      <c r="N39">
        <v>5</v>
      </c>
      <c r="O39">
        <v>109500</v>
      </c>
      <c r="P39" t="s">
        <v>2</v>
      </c>
      <c r="Q39" s="13" t="s">
        <v>55</v>
      </c>
      <c r="R39" s="13" t="s">
        <v>139</v>
      </c>
      <c r="S39" s="13" t="s">
        <v>140</v>
      </c>
      <c r="T39" t="b">
        <v>1</v>
      </c>
      <c r="U39" s="13" t="s">
        <v>7</v>
      </c>
      <c r="V39" s="13" t="s">
        <v>268</v>
      </c>
      <c r="W39" t="s">
        <v>5</v>
      </c>
      <c r="X39" s="13" t="s">
        <v>10</v>
      </c>
      <c r="Y39" s="13" t="s">
        <v>131</v>
      </c>
      <c r="Z39">
        <v>1975</v>
      </c>
      <c r="AA39" s="13" t="s">
        <v>32</v>
      </c>
      <c r="AB39" s="13" t="s">
        <v>206</v>
      </c>
      <c r="AC39" s="13" t="s">
        <v>223</v>
      </c>
      <c r="AD39" s="13" t="s">
        <v>9</v>
      </c>
      <c r="AE39">
        <v>50</v>
      </c>
      <c r="AF39" t="s">
        <v>37</v>
      </c>
      <c r="AG39" t="s">
        <v>46</v>
      </c>
      <c r="AH39">
        <v>6</v>
      </c>
      <c r="AI39" t="s">
        <v>13</v>
      </c>
      <c r="AJ39" s="13" t="s">
        <v>176</v>
      </c>
      <c r="AK39" s="13" t="s">
        <v>135</v>
      </c>
      <c r="AL39" t="s">
        <v>136</v>
      </c>
      <c r="AM39" t="str">
        <f>EmployeeData[[#This Row],[EMPLOYEEID]]</f>
        <v>E005292</v>
      </c>
    </row>
    <row r="40" spans="1:39" ht="15" x14ac:dyDescent="0.25">
      <c r="A40" s="13" t="s">
        <v>269</v>
      </c>
      <c r="B40" s="13" t="str">
        <f>EmployeeData[[#This Row],[FULLNAME]]</f>
        <v>Alexandre Ekeland</v>
      </c>
      <c r="C40" s="13" t="s">
        <v>203</v>
      </c>
      <c r="D40" s="13" t="s">
        <v>181</v>
      </c>
      <c r="E40">
        <v>452</v>
      </c>
      <c r="F40" s="13" t="s">
        <v>157</v>
      </c>
      <c r="G40" s="13" t="s">
        <v>204</v>
      </c>
      <c r="J40">
        <v>43821</v>
      </c>
      <c r="L40">
        <v>1</v>
      </c>
      <c r="M40">
        <v>40</v>
      </c>
      <c r="N40">
        <v>5</v>
      </c>
      <c r="O40">
        <v>18539</v>
      </c>
      <c r="P40" t="s">
        <v>2</v>
      </c>
      <c r="Q40" s="13" t="s">
        <v>55</v>
      </c>
      <c r="R40" s="13" t="s">
        <v>182</v>
      </c>
      <c r="S40" s="13" t="s">
        <v>159</v>
      </c>
      <c r="T40" t="b">
        <v>1</v>
      </c>
      <c r="U40" s="13" t="s">
        <v>7</v>
      </c>
      <c r="V40" s="13" t="s">
        <v>270</v>
      </c>
      <c r="W40" t="s">
        <v>35</v>
      </c>
      <c r="X40" s="13" t="s">
        <v>10</v>
      </c>
      <c r="Y40" s="13" t="s">
        <v>153</v>
      </c>
      <c r="Z40">
        <v>1991</v>
      </c>
      <c r="AA40" s="13" t="s">
        <v>34</v>
      </c>
      <c r="AB40" s="13" t="s">
        <v>206</v>
      </c>
      <c r="AC40" s="13" t="s">
        <v>199</v>
      </c>
      <c r="AD40" s="13" t="s">
        <v>43</v>
      </c>
      <c r="AE40">
        <v>34</v>
      </c>
      <c r="AF40" t="s">
        <v>36</v>
      </c>
      <c r="AG40" t="s">
        <v>11</v>
      </c>
      <c r="AH40">
        <v>6</v>
      </c>
      <c r="AI40" t="s">
        <v>13</v>
      </c>
      <c r="AJ40" s="13" t="s">
        <v>154</v>
      </c>
      <c r="AK40" s="13" t="s">
        <v>150</v>
      </c>
      <c r="AL40" t="b">
        <v>1</v>
      </c>
      <c r="AM40" t="str">
        <f>EmployeeData[[#This Row],[EMPLOYEEID]]</f>
        <v>E017429</v>
      </c>
    </row>
    <row r="41" spans="1:39" ht="15" x14ac:dyDescent="0.25">
      <c r="A41" s="13" t="s">
        <v>271</v>
      </c>
      <c r="B41" s="13" t="str">
        <f>EmployeeData[[#This Row],[FULLNAME]]</f>
        <v>Alexei Djaya</v>
      </c>
      <c r="C41" s="13" t="s">
        <v>203</v>
      </c>
      <c r="D41" s="13" t="s">
        <v>181</v>
      </c>
      <c r="E41">
        <v>452</v>
      </c>
      <c r="F41" s="13" t="s">
        <v>157</v>
      </c>
      <c r="G41" s="13" t="s">
        <v>204</v>
      </c>
      <c r="J41">
        <v>43782</v>
      </c>
      <c r="L41">
        <v>1</v>
      </c>
      <c r="M41">
        <v>40</v>
      </c>
      <c r="N41">
        <v>5</v>
      </c>
      <c r="O41">
        <v>19665</v>
      </c>
      <c r="P41" t="s">
        <v>2</v>
      </c>
      <c r="Q41" s="13" t="s">
        <v>55</v>
      </c>
      <c r="R41" s="13" t="s">
        <v>182</v>
      </c>
      <c r="S41" s="13" t="s">
        <v>129</v>
      </c>
      <c r="T41" t="b">
        <v>1</v>
      </c>
      <c r="U41" s="13" t="s">
        <v>38</v>
      </c>
      <c r="V41" s="13" t="s">
        <v>272</v>
      </c>
      <c r="W41" t="s">
        <v>5</v>
      </c>
      <c r="X41" s="13" t="s">
        <v>10</v>
      </c>
      <c r="Y41" s="13" t="s">
        <v>131</v>
      </c>
      <c r="Z41">
        <v>2002</v>
      </c>
      <c r="AA41" s="13" t="s">
        <v>33</v>
      </c>
      <c r="AB41" s="13" t="s">
        <v>206</v>
      </c>
      <c r="AC41" s="13" t="s">
        <v>199</v>
      </c>
      <c r="AD41" s="13" t="s">
        <v>43</v>
      </c>
      <c r="AE41">
        <v>23</v>
      </c>
      <c r="AF41" t="s">
        <v>63</v>
      </c>
      <c r="AG41" t="s">
        <v>11</v>
      </c>
      <c r="AH41">
        <v>6</v>
      </c>
      <c r="AI41" t="s">
        <v>13</v>
      </c>
      <c r="AJ41" s="13" t="s">
        <v>154</v>
      </c>
      <c r="AK41" s="13" t="s">
        <v>135</v>
      </c>
      <c r="AL41" t="b">
        <v>0</v>
      </c>
      <c r="AM41" t="str">
        <f>EmployeeData[[#This Row],[EMPLOYEEID]]</f>
        <v>E017643</v>
      </c>
    </row>
    <row r="42" spans="1:39" ht="15" x14ac:dyDescent="0.25">
      <c r="A42" s="13" t="s">
        <v>273</v>
      </c>
      <c r="B42" s="13" t="str">
        <f>EmployeeData[[#This Row],[FULLNAME]]</f>
        <v>Andreas Tailor</v>
      </c>
      <c r="C42" s="13" t="s">
        <v>125</v>
      </c>
      <c r="D42" s="13" t="s">
        <v>181</v>
      </c>
      <c r="E42">
        <v>452</v>
      </c>
      <c r="F42" s="13" t="s">
        <v>157</v>
      </c>
      <c r="G42" s="13" t="s">
        <v>128</v>
      </c>
      <c r="J42">
        <v>43772</v>
      </c>
      <c r="L42">
        <v>1</v>
      </c>
      <c r="M42">
        <v>40</v>
      </c>
      <c r="N42">
        <v>5</v>
      </c>
      <c r="O42">
        <v>17479</v>
      </c>
      <c r="P42" t="s">
        <v>2</v>
      </c>
      <c r="Q42" s="13" t="s">
        <v>54</v>
      </c>
      <c r="R42" s="13" t="s">
        <v>182</v>
      </c>
      <c r="S42" s="13" t="s">
        <v>140</v>
      </c>
      <c r="T42" t="b">
        <v>1</v>
      </c>
      <c r="U42" s="13" t="s">
        <v>7</v>
      </c>
      <c r="V42" s="13" t="s">
        <v>274</v>
      </c>
      <c r="W42" t="s">
        <v>5</v>
      </c>
      <c r="X42" s="13" t="s">
        <v>10</v>
      </c>
      <c r="Y42" s="13" t="s">
        <v>275</v>
      </c>
      <c r="Z42">
        <v>2002</v>
      </c>
      <c r="AA42" s="13" t="s">
        <v>33</v>
      </c>
      <c r="AB42" s="13" t="s">
        <v>132</v>
      </c>
      <c r="AC42" s="13" t="s">
        <v>199</v>
      </c>
      <c r="AD42" s="13" t="s">
        <v>43</v>
      </c>
      <c r="AE42">
        <v>23</v>
      </c>
      <c r="AF42" t="s">
        <v>63</v>
      </c>
      <c r="AG42" t="s">
        <v>11</v>
      </c>
      <c r="AH42">
        <v>6</v>
      </c>
      <c r="AI42" t="s">
        <v>13</v>
      </c>
      <c r="AJ42" s="13" t="s">
        <v>154</v>
      </c>
      <c r="AK42" s="13" t="s">
        <v>135</v>
      </c>
      <c r="AL42" t="s">
        <v>136</v>
      </c>
      <c r="AM42" t="str">
        <f>EmployeeData[[#This Row],[EMPLOYEEID]]</f>
        <v>E025067</v>
      </c>
    </row>
    <row r="43" spans="1:39" ht="15" x14ac:dyDescent="0.25">
      <c r="A43" s="13" t="s">
        <v>276</v>
      </c>
      <c r="B43" s="13" t="str">
        <f>EmployeeData[[#This Row],[FULLNAME]]</f>
        <v>Adrien Polo</v>
      </c>
      <c r="C43" s="13" t="s">
        <v>203</v>
      </c>
      <c r="D43" s="13" t="s">
        <v>138</v>
      </c>
      <c r="E43">
        <v>411</v>
      </c>
      <c r="F43" s="13" t="s">
        <v>221</v>
      </c>
      <c r="G43" s="13" t="s">
        <v>204</v>
      </c>
      <c r="J43">
        <v>43782</v>
      </c>
      <c r="L43">
        <v>1</v>
      </c>
      <c r="M43">
        <v>40</v>
      </c>
      <c r="N43">
        <v>5</v>
      </c>
      <c r="O43">
        <v>91165</v>
      </c>
      <c r="P43" t="s">
        <v>2</v>
      </c>
      <c r="Q43" s="13" t="s">
        <v>55</v>
      </c>
      <c r="R43" s="13" t="s">
        <v>139</v>
      </c>
      <c r="S43" s="13" t="s">
        <v>129</v>
      </c>
      <c r="T43" t="b">
        <v>1</v>
      </c>
      <c r="U43" s="13" t="s">
        <v>38</v>
      </c>
      <c r="V43" s="13" t="s">
        <v>277</v>
      </c>
      <c r="W43" t="s">
        <v>5</v>
      </c>
      <c r="X43" s="13" t="s">
        <v>45</v>
      </c>
      <c r="Y43" s="13" t="s">
        <v>229</v>
      </c>
      <c r="Z43">
        <v>1982</v>
      </c>
      <c r="AA43" s="13" t="s">
        <v>32</v>
      </c>
      <c r="AB43" s="13" t="s">
        <v>206</v>
      </c>
      <c r="AC43" s="13" t="s">
        <v>278</v>
      </c>
      <c r="AD43" s="13" t="s">
        <v>9</v>
      </c>
      <c r="AE43">
        <v>43</v>
      </c>
      <c r="AF43" t="s">
        <v>36</v>
      </c>
      <c r="AG43" t="s">
        <v>12</v>
      </c>
      <c r="AH43">
        <v>6</v>
      </c>
      <c r="AI43" t="s">
        <v>13</v>
      </c>
      <c r="AJ43" s="13" t="s">
        <v>134</v>
      </c>
      <c r="AK43" s="13" t="s">
        <v>135</v>
      </c>
      <c r="AL43" t="s">
        <v>136</v>
      </c>
      <c r="AM43" t="str">
        <f>EmployeeData[[#This Row],[EMPLOYEEID]]</f>
        <v>E006494</v>
      </c>
    </row>
    <row r="44" spans="1:39" ht="15" x14ac:dyDescent="0.25">
      <c r="A44" s="13" t="s">
        <v>279</v>
      </c>
      <c r="B44" s="13" t="str">
        <f>EmployeeData[[#This Row],[FULLNAME]]</f>
        <v>Anna Maalerud</v>
      </c>
      <c r="C44" s="13" t="s">
        <v>125</v>
      </c>
      <c r="D44" s="13" t="s">
        <v>181</v>
      </c>
      <c r="E44">
        <v>452</v>
      </c>
      <c r="F44" s="13" t="s">
        <v>157</v>
      </c>
      <c r="G44" s="13" t="s">
        <v>128</v>
      </c>
      <c r="J44">
        <v>43787</v>
      </c>
      <c r="L44">
        <v>1</v>
      </c>
      <c r="M44">
        <v>40</v>
      </c>
      <c r="N44">
        <v>5</v>
      </c>
      <c r="O44">
        <v>36317</v>
      </c>
      <c r="P44" t="s">
        <v>2</v>
      </c>
      <c r="Q44" s="13" t="s">
        <v>54</v>
      </c>
      <c r="R44" s="13" t="s">
        <v>182</v>
      </c>
      <c r="S44" s="13" t="s">
        <v>211</v>
      </c>
      <c r="T44" t="b">
        <v>1</v>
      </c>
      <c r="U44" s="13" t="s">
        <v>38</v>
      </c>
      <c r="V44" s="13" t="s">
        <v>280</v>
      </c>
      <c r="W44" t="s">
        <v>5</v>
      </c>
      <c r="X44" s="13" t="s">
        <v>10</v>
      </c>
      <c r="Y44" s="13" t="s">
        <v>233</v>
      </c>
      <c r="Z44">
        <v>1971</v>
      </c>
      <c r="AA44" s="13" t="s">
        <v>51</v>
      </c>
      <c r="AB44" s="13" t="s">
        <v>132</v>
      </c>
      <c r="AC44" s="13" t="s">
        <v>199</v>
      </c>
      <c r="AD44" s="13" t="s">
        <v>43</v>
      </c>
      <c r="AE44">
        <v>54</v>
      </c>
      <c r="AF44" t="s">
        <v>37</v>
      </c>
      <c r="AG44" t="s">
        <v>11</v>
      </c>
      <c r="AH44">
        <v>6</v>
      </c>
      <c r="AI44" t="s">
        <v>13</v>
      </c>
      <c r="AJ44" s="13" t="s">
        <v>154</v>
      </c>
      <c r="AK44" s="13" t="s">
        <v>135</v>
      </c>
      <c r="AL44" t="b">
        <v>1</v>
      </c>
      <c r="AM44" t="str">
        <f>EmployeeData[[#This Row],[EMPLOYEEID]]</f>
        <v>E031110</v>
      </c>
    </row>
    <row r="45" spans="1:39" ht="15" x14ac:dyDescent="0.25">
      <c r="A45" s="13" t="s">
        <v>281</v>
      </c>
      <c r="B45" s="13" t="str">
        <f>EmployeeData[[#This Row],[FULLNAME]]</f>
        <v>Adrien Peter</v>
      </c>
      <c r="C45" s="13" t="s">
        <v>203</v>
      </c>
      <c r="D45" s="13" t="s">
        <v>138</v>
      </c>
      <c r="E45">
        <v>322</v>
      </c>
      <c r="F45" s="13" t="s">
        <v>157</v>
      </c>
      <c r="G45" s="13" t="s">
        <v>204</v>
      </c>
      <c r="J45">
        <v>43785</v>
      </c>
      <c r="L45">
        <v>1</v>
      </c>
      <c r="M45">
        <v>40</v>
      </c>
      <c r="N45">
        <v>5</v>
      </c>
      <c r="O45">
        <v>56687</v>
      </c>
      <c r="P45" t="s">
        <v>2</v>
      </c>
      <c r="Q45" s="13" t="s">
        <v>55</v>
      </c>
      <c r="R45" s="13" t="s">
        <v>139</v>
      </c>
      <c r="S45" s="13" t="s">
        <v>159</v>
      </c>
      <c r="T45" t="b">
        <v>1</v>
      </c>
      <c r="U45" s="13" t="s">
        <v>8</v>
      </c>
      <c r="V45" s="13" t="s">
        <v>282</v>
      </c>
      <c r="W45" t="s">
        <v>35</v>
      </c>
      <c r="X45" s="13" t="s">
        <v>10</v>
      </c>
      <c r="Y45" s="13" t="s">
        <v>146</v>
      </c>
      <c r="Z45">
        <v>2002</v>
      </c>
      <c r="AA45" s="13" t="s">
        <v>33</v>
      </c>
      <c r="AB45" s="13" t="s">
        <v>206</v>
      </c>
      <c r="AC45" s="13" t="s">
        <v>264</v>
      </c>
      <c r="AD45" s="13" t="s">
        <v>43</v>
      </c>
      <c r="AE45">
        <v>23</v>
      </c>
      <c r="AF45" t="s">
        <v>63</v>
      </c>
      <c r="AG45" t="s">
        <v>12</v>
      </c>
      <c r="AH45">
        <v>6</v>
      </c>
      <c r="AI45" t="s">
        <v>13</v>
      </c>
      <c r="AJ45" s="13" t="s">
        <v>176</v>
      </c>
      <c r="AK45" s="13" t="s">
        <v>150</v>
      </c>
      <c r="AL45" t="s">
        <v>136</v>
      </c>
      <c r="AM45" t="str">
        <f>EmployeeData[[#This Row],[EMPLOYEEID]]</f>
        <v>E007063</v>
      </c>
    </row>
    <row r="46" spans="1:39" ht="15" x14ac:dyDescent="0.25">
      <c r="A46" s="13" t="s">
        <v>283</v>
      </c>
      <c r="B46" s="13" t="str">
        <f>EmployeeData[[#This Row],[FULLNAME]]</f>
        <v>Anthony Leclercq</v>
      </c>
      <c r="C46" s="13" t="s">
        <v>125</v>
      </c>
      <c r="D46" s="13" t="s">
        <v>181</v>
      </c>
      <c r="E46">
        <v>452</v>
      </c>
      <c r="F46" s="13" t="s">
        <v>157</v>
      </c>
      <c r="G46" s="13" t="s">
        <v>128</v>
      </c>
      <c r="J46">
        <v>43103</v>
      </c>
      <c r="L46">
        <v>1</v>
      </c>
      <c r="M46">
        <v>40</v>
      </c>
      <c r="N46">
        <v>5</v>
      </c>
      <c r="O46">
        <v>41138</v>
      </c>
      <c r="P46" t="s">
        <v>2</v>
      </c>
      <c r="Q46" s="13" t="s">
        <v>54</v>
      </c>
      <c r="R46" s="13" t="s">
        <v>182</v>
      </c>
      <c r="S46" s="13" t="s">
        <v>159</v>
      </c>
      <c r="T46" t="b">
        <v>1</v>
      </c>
      <c r="U46" s="13" t="s">
        <v>38</v>
      </c>
      <c r="V46" s="13" t="s">
        <v>284</v>
      </c>
      <c r="W46" t="s">
        <v>5</v>
      </c>
      <c r="X46" s="13" t="s">
        <v>45</v>
      </c>
      <c r="Y46" s="13" t="s">
        <v>131</v>
      </c>
      <c r="Z46">
        <v>1968</v>
      </c>
      <c r="AA46" s="13" t="s">
        <v>51</v>
      </c>
      <c r="AB46" s="13" t="s">
        <v>132</v>
      </c>
      <c r="AC46" s="13" t="s">
        <v>199</v>
      </c>
      <c r="AD46" s="13" t="s">
        <v>43</v>
      </c>
      <c r="AE46">
        <v>57</v>
      </c>
      <c r="AF46" t="s">
        <v>37</v>
      </c>
      <c r="AG46" t="s">
        <v>11</v>
      </c>
      <c r="AH46">
        <v>7</v>
      </c>
      <c r="AI46" t="s">
        <v>13</v>
      </c>
      <c r="AJ46" s="13" t="s">
        <v>149</v>
      </c>
      <c r="AK46" s="13" t="s">
        <v>150</v>
      </c>
      <c r="AL46" t="s">
        <v>136</v>
      </c>
      <c r="AM46" t="str">
        <f>EmployeeData[[#This Row],[EMPLOYEEID]]</f>
        <v>E032226</v>
      </c>
    </row>
    <row r="47" spans="1:39" ht="15" x14ac:dyDescent="0.25">
      <c r="A47" s="13" t="s">
        <v>285</v>
      </c>
      <c r="B47" s="13" t="str">
        <f>EmployeeData[[#This Row],[FULLNAME]]</f>
        <v>Adrien Patrick</v>
      </c>
      <c r="C47" s="13" t="s">
        <v>156</v>
      </c>
      <c r="D47" s="13" t="s">
        <v>138</v>
      </c>
      <c r="E47">
        <v>443</v>
      </c>
      <c r="F47" s="13" t="s">
        <v>157</v>
      </c>
      <c r="G47" s="13" t="s">
        <v>158</v>
      </c>
      <c r="J47">
        <v>43780</v>
      </c>
      <c r="L47">
        <v>1</v>
      </c>
      <c r="M47">
        <v>40</v>
      </c>
      <c r="N47">
        <v>5</v>
      </c>
      <c r="O47">
        <v>50578</v>
      </c>
      <c r="P47" t="s">
        <v>2</v>
      </c>
      <c r="Q47" s="13" t="s">
        <v>56</v>
      </c>
      <c r="R47" s="13" t="s">
        <v>139</v>
      </c>
      <c r="S47" s="13" t="s">
        <v>159</v>
      </c>
      <c r="T47" t="b">
        <v>1</v>
      </c>
      <c r="U47" s="13" t="s">
        <v>7</v>
      </c>
      <c r="V47" s="13" t="s">
        <v>286</v>
      </c>
      <c r="W47" t="s">
        <v>5</v>
      </c>
      <c r="X47" s="13" t="s">
        <v>10</v>
      </c>
      <c r="Y47" s="13" t="s">
        <v>146</v>
      </c>
      <c r="Z47">
        <v>1982</v>
      </c>
      <c r="AA47" s="13" t="s">
        <v>15</v>
      </c>
      <c r="AB47" s="13" t="s">
        <v>161</v>
      </c>
      <c r="AC47" s="13" t="s">
        <v>162</v>
      </c>
      <c r="AD47" s="13" t="s">
        <v>43</v>
      </c>
      <c r="AE47">
        <v>43</v>
      </c>
      <c r="AF47" t="s">
        <v>36</v>
      </c>
      <c r="AG47" t="s">
        <v>12</v>
      </c>
      <c r="AH47">
        <v>6</v>
      </c>
      <c r="AI47" t="s">
        <v>13</v>
      </c>
      <c r="AJ47" s="13" t="s">
        <v>239</v>
      </c>
      <c r="AK47" s="13" t="s">
        <v>184</v>
      </c>
      <c r="AL47" t="b">
        <v>1</v>
      </c>
      <c r="AM47" t="str">
        <f>EmployeeData[[#This Row],[EMPLOYEEID]]</f>
        <v>E007561</v>
      </c>
    </row>
    <row r="48" spans="1:39" ht="15" x14ac:dyDescent="0.25">
      <c r="A48" s="13" t="s">
        <v>287</v>
      </c>
      <c r="B48" s="13" t="str">
        <f>EmployeeData[[#This Row],[FULLNAME]]</f>
        <v>Anthony Lam</v>
      </c>
      <c r="C48" s="13" t="s">
        <v>125</v>
      </c>
      <c r="D48" s="13" t="s">
        <v>181</v>
      </c>
      <c r="E48">
        <v>452</v>
      </c>
      <c r="F48" s="13" t="s">
        <v>157</v>
      </c>
      <c r="G48" s="13" t="s">
        <v>128</v>
      </c>
      <c r="J48">
        <v>43103</v>
      </c>
      <c r="L48">
        <v>1</v>
      </c>
      <c r="M48">
        <v>40</v>
      </c>
      <c r="N48">
        <v>5</v>
      </c>
      <c r="O48">
        <v>46212</v>
      </c>
      <c r="P48" t="s">
        <v>2</v>
      </c>
      <c r="Q48" s="13" t="s">
        <v>54</v>
      </c>
      <c r="R48" s="13" t="s">
        <v>182</v>
      </c>
      <c r="S48" s="13" t="s">
        <v>159</v>
      </c>
      <c r="T48" t="b">
        <v>1</v>
      </c>
      <c r="U48" s="13" t="s">
        <v>7</v>
      </c>
      <c r="V48" s="13" t="s">
        <v>288</v>
      </c>
      <c r="W48" t="s">
        <v>5</v>
      </c>
      <c r="X48" s="13" t="s">
        <v>45</v>
      </c>
      <c r="Y48" s="13" t="s">
        <v>146</v>
      </c>
      <c r="Z48">
        <v>2002</v>
      </c>
      <c r="AA48" s="13" t="s">
        <v>51</v>
      </c>
      <c r="AB48" s="13" t="s">
        <v>132</v>
      </c>
      <c r="AC48" s="13" t="s">
        <v>199</v>
      </c>
      <c r="AD48" s="13" t="s">
        <v>43</v>
      </c>
      <c r="AE48">
        <v>23</v>
      </c>
      <c r="AF48" t="s">
        <v>63</v>
      </c>
      <c r="AG48" t="s">
        <v>11</v>
      </c>
      <c r="AH48">
        <v>7</v>
      </c>
      <c r="AI48" t="s">
        <v>13</v>
      </c>
      <c r="AJ48" s="13" t="s">
        <v>167</v>
      </c>
      <c r="AK48" s="13" t="s">
        <v>150</v>
      </c>
      <c r="AL48" t="b">
        <v>1</v>
      </c>
      <c r="AM48" t="str">
        <f>EmployeeData[[#This Row],[EMPLOYEEID]]</f>
        <v>E032265</v>
      </c>
    </row>
    <row r="49" spans="1:39" ht="15" x14ac:dyDescent="0.25">
      <c r="A49" s="13" t="s">
        <v>289</v>
      </c>
      <c r="B49" s="13" t="str">
        <f>EmployeeData[[#This Row],[FULLNAME]]</f>
        <v>April Jin</v>
      </c>
      <c r="C49" s="13" t="s">
        <v>125</v>
      </c>
      <c r="D49" s="13" t="s">
        <v>181</v>
      </c>
      <c r="E49">
        <v>452</v>
      </c>
      <c r="F49" s="13" t="s">
        <v>157</v>
      </c>
      <c r="G49" s="13" t="s">
        <v>128</v>
      </c>
      <c r="J49">
        <v>43103</v>
      </c>
      <c r="L49">
        <v>1</v>
      </c>
      <c r="M49">
        <v>40</v>
      </c>
      <c r="N49">
        <v>5</v>
      </c>
      <c r="O49">
        <v>107534</v>
      </c>
      <c r="P49" t="s">
        <v>2</v>
      </c>
      <c r="Q49" s="13" t="s">
        <v>54</v>
      </c>
      <c r="R49" s="13" t="s">
        <v>182</v>
      </c>
      <c r="S49" s="13" t="s">
        <v>140</v>
      </c>
      <c r="T49" t="b">
        <v>1</v>
      </c>
      <c r="U49" s="13" t="s">
        <v>8</v>
      </c>
      <c r="V49" s="13" t="s">
        <v>290</v>
      </c>
      <c r="W49" t="s">
        <v>5</v>
      </c>
      <c r="X49" s="13" t="s">
        <v>10</v>
      </c>
      <c r="Y49" s="13" t="s">
        <v>146</v>
      </c>
      <c r="Z49">
        <v>1989</v>
      </c>
      <c r="AA49" s="13" t="s">
        <v>51</v>
      </c>
      <c r="AB49" s="13" t="s">
        <v>132</v>
      </c>
      <c r="AC49" s="13" t="s">
        <v>199</v>
      </c>
      <c r="AD49" s="13" t="s">
        <v>43</v>
      </c>
      <c r="AE49">
        <v>36</v>
      </c>
      <c r="AF49" t="s">
        <v>36</v>
      </c>
      <c r="AG49" t="s">
        <v>46</v>
      </c>
      <c r="AH49">
        <v>7</v>
      </c>
      <c r="AI49" t="s">
        <v>13</v>
      </c>
      <c r="AJ49" s="13" t="s">
        <v>134</v>
      </c>
      <c r="AK49" s="13" t="s">
        <v>135</v>
      </c>
      <c r="AL49" t="s">
        <v>136</v>
      </c>
      <c r="AM49" t="str">
        <f>EmployeeData[[#This Row],[EMPLOYEEID]]</f>
        <v>E034304</v>
      </c>
    </row>
    <row r="50" spans="1:39" ht="15" x14ac:dyDescent="0.25">
      <c r="A50" s="13" t="s">
        <v>291</v>
      </c>
      <c r="B50" s="13" t="str">
        <f>EmployeeData[[#This Row],[FULLNAME]]</f>
        <v>Afra Nguyen</v>
      </c>
      <c r="C50" s="13" t="s">
        <v>203</v>
      </c>
      <c r="D50" s="13" t="s">
        <v>138</v>
      </c>
      <c r="E50">
        <v>454</v>
      </c>
      <c r="F50" s="13" t="s">
        <v>169</v>
      </c>
      <c r="G50" s="13" t="s">
        <v>204</v>
      </c>
      <c r="J50">
        <v>43806</v>
      </c>
      <c r="L50">
        <v>1</v>
      </c>
      <c r="M50">
        <v>40</v>
      </c>
      <c r="N50">
        <v>5</v>
      </c>
      <c r="O50">
        <v>69293</v>
      </c>
      <c r="P50" t="s">
        <v>2</v>
      </c>
      <c r="Q50" s="13" t="s">
        <v>55</v>
      </c>
      <c r="R50" s="13" t="s">
        <v>139</v>
      </c>
      <c r="S50" s="13" t="s">
        <v>159</v>
      </c>
      <c r="T50" t="b">
        <v>1</v>
      </c>
      <c r="U50" s="13" t="s">
        <v>7</v>
      </c>
      <c r="V50" s="13" t="s">
        <v>292</v>
      </c>
      <c r="W50" t="s">
        <v>5</v>
      </c>
      <c r="X50" s="13" t="s">
        <v>10</v>
      </c>
      <c r="Y50" s="13" t="s">
        <v>233</v>
      </c>
      <c r="Z50">
        <v>2001</v>
      </c>
      <c r="AA50" s="13" t="s">
        <v>34</v>
      </c>
      <c r="AB50" s="13" t="s">
        <v>206</v>
      </c>
      <c r="AC50" s="13" t="s">
        <v>293</v>
      </c>
      <c r="AD50" s="13" t="s">
        <v>41</v>
      </c>
      <c r="AE50">
        <v>24</v>
      </c>
      <c r="AF50" t="s">
        <v>63</v>
      </c>
      <c r="AG50" t="s">
        <v>12</v>
      </c>
      <c r="AH50">
        <v>6</v>
      </c>
      <c r="AI50" t="s">
        <v>13</v>
      </c>
      <c r="AJ50" s="13" t="s">
        <v>154</v>
      </c>
      <c r="AK50" s="13" t="s">
        <v>150</v>
      </c>
      <c r="AL50" t="b">
        <v>1</v>
      </c>
      <c r="AM50" t="str">
        <f>EmployeeData[[#This Row],[EMPLOYEEID]]</f>
        <v>E008099</v>
      </c>
    </row>
    <row r="51" spans="1:39" ht="15" x14ac:dyDescent="0.25">
      <c r="A51" s="13" t="s">
        <v>294</v>
      </c>
      <c r="B51" s="13" t="str">
        <f>EmployeeData[[#This Row],[FULLNAME]]</f>
        <v>Ashok Gong</v>
      </c>
      <c r="C51" s="13" t="s">
        <v>125</v>
      </c>
      <c r="D51" s="13" t="s">
        <v>181</v>
      </c>
      <c r="E51">
        <v>452</v>
      </c>
      <c r="F51" s="13" t="s">
        <v>157</v>
      </c>
      <c r="G51" s="13" t="s">
        <v>128</v>
      </c>
      <c r="J51">
        <v>43103</v>
      </c>
      <c r="L51">
        <v>1</v>
      </c>
      <c r="M51">
        <v>40</v>
      </c>
      <c r="N51">
        <v>5</v>
      </c>
      <c r="O51">
        <v>246564</v>
      </c>
      <c r="P51" t="s">
        <v>2</v>
      </c>
      <c r="Q51" s="13" t="s">
        <v>54</v>
      </c>
      <c r="R51" s="13" t="s">
        <v>182</v>
      </c>
      <c r="S51" s="13" t="s">
        <v>215</v>
      </c>
      <c r="T51" t="b">
        <v>1</v>
      </c>
      <c r="U51" s="13" t="s">
        <v>7</v>
      </c>
      <c r="V51" s="13" t="s">
        <v>295</v>
      </c>
      <c r="W51" t="s">
        <v>5</v>
      </c>
      <c r="X51" s="13" t="s">
        <v>45</v>
      </c>
      <c r="Y51" s="13" t="s">
        <v>146</v>
      </c>
      <c r="Z51">
        <v>1986</v>
      </c>
      <c r="AA51" s="13" t="s">
        <v>31</v>
      </c>
      <c r="AB51" s="13" t="s">
        <v>132</v>
      </c>
      <c r="AC51" s="13" t="s">
        <v>199</v>
      </c>
      <c r="AD51" s="13" t="s">
        <v>43</v>
      </c>
      <c r="AE51">
        <v>39</v>
      </c>
      <c r="AF51" t="s">
        <v>36</v>
      </c>
      <c r="AG51" t="s">
        <v>47</v>
      </c>
      <c r="AH51">
        <v>7</v>
      </c>
      <c r="AI51" t="s">
        <v>13</v>
      </c>
      <c r="AJ51" s="13" t="s">
        <v>154</v>
      </c>
      <c r="AK51" s="13" t="s">
        <v>184</v>
      </c>
      <c r="AL51" t="s">
        <v>136</v>
      </c>
      <c r="AM51" t="str">
        <f>EmployeeData[[#This Row],[EMPLOYEEID]]</f>
        <v>E035925</v>
      </c>
    </row>
    <row r="52" spans="1:39" ht="15" x14ac:dyDescent="0.25">
      <c r="A52" s="13" t="s">
        <v>296</v>
      </c>
      <c r="B52" s="13" t="str">
        <f>EmployeeData[[#This Row],[FULLNAME]]</f>
        <v>Alex Hsu</v>
      </c>
      <c r="C52" s="13" t="s">
        <v>156</v>
      </c>
      <c r="D52" s="13" t="s">
        <v>181</v>
      </c>
      <c r="E52">
        <v>251</v>
      </c>
      <c r="F52" s="13" t="s">
        <v>221</v>
      </c>
      <c r="G52" s="13" t="s">
        <v>158</v>
      </c>
      <c r="J52">
        <v>43663</v>
      </c>
      <c r="L52">
        <v>1</v>
      </c>
      <c r="M52">
        <v>40</v>
      </c>
      <c r="N52">
        <v>5</v>
      </c>
      <c r="O52">
        <v>44110</v>
      </c>
      <c r="P52" t="s">
        <v>2</v>
      </c>
      <c r="Q52" s="13" t="s">
        <v>56</v>
      </c>
      <c r="R52" s="13" t="s">
        <v>182</v>
      </c>
      <c r="S52" s="13" t="s">
        <v>140</v>
      </c>
      <c r="T52" t="b">
        <v>1</v>
      </c>
      <c r="U52" s="13" t="s">
        <v>8</v>
      </c>
      <c r="V52" s="13" t="s">
        <v>297</v>
      </c>
      <c r="W52" t="s">
        <v>5</v>
      </c>
      <c r="X52" s="13" t="s">
        <v>10</v>
      </c>
      <c r="Y52" s="13" t="s">
        <v>153</v>
      </c>
      <c r="Z52">
        <v>1987</v>
      </c>
      <c r="AA52" s="13" t="s">
        <v>15</v>
      </c>
      <c r="AB52" s="13" t="s">
        <v>161</v>
      </c>
      <c r="AC52" s="13" t="s">
        <v>298</v>
      </c>
      <c r="AD52" s="13" t="s">
        <v>9</v>
      </c>
      <c r="AE52">
        <v>38</v>
      </c>
      <c r="AF52" t="s">
        <v>36</v>
      </c>
      <c r="AG52" t="s">
        <v>11</v>
      </c>
      <c r="AH52">
        <v>6</v>
      </c>
      <c r="AI52" t="s">
        <v>13</v>
      </c>
      <c r="AJ52" s="13" t="s">
        <v>134</v>
      </c>
      <c r="AK52" s="13" t="s">
        <v>135</v>
      </c>
      <c r="AL52" t="s">
        <v>136</v>
      </c>
      <c r="AM52" t="str">
        <f>EmployeeData[[#This Row],[EMPLOYEEID]]</f>
        <v>E014919</v>
      </c>
    </row>
    <row r="53" spans="1:39" ht="15" x14ac:dyDescent="0.25">
      <c r="A53" s="13" t="s">
        <v>299</v>
      </c>
      <c r="B53" s="13" t="str">
        <f>EmployeeData[[#This Row],[FULLNAME]]</f>
        <v>Aidan Mooney</v>
      </c>
      <c r="C53" s="13" t="s">
        <v>203</v>
      </c>
      <c r="D53" s="13" t="s">
        <v>173</v>
      </c>
      <c r="E53">
        <v>450</v>
      </c>
      <c r="F53" s="13" t="s">
        <v>221</v>
      </c>
      <c r="G53" s="13" t="s">
        <v>204</v>
      </c>
      <c r="J53">
        <v>43654</v>
      </c>
      <c r="L53">
        <v>1</v>
      </c>
      <c r="M53">
        <v>40</v>
      </c>
      <c r="N53">
        <v>5</v>
      </c>
      <c r="O53">
        <v>12627</v>
      </c>
      <c r="P53" t="s">
        <v>2</v>
      </c>
      <c r="Q53" s="13" t="s">
        <v>55</v>
      </c>
      <c r="R53" s="13" t="s">
        <v>174</v>
      </c>
      <c r="S53" s="13" t="s">
        <v>159</v>
      </c>
      <c r="T53" t="b">
        <v>1</v>
      </c>
      <c r="U53" s="13" t="s">
        <v>7</v>
      </c>
      <c r="V53" s="13" t="s">
        <v>300</v>
      </c>
      <c r="W53" t="s">
        <v>35</v>
      </c>
      <c r="X53" s="13" t="s">
        <v>45</v>
      </c>
      <c r="Y53" s="13" t="s">
        <v>146</v>
      </c>
      <c r="Z53">
        <v>1988</v>
      </c>
      <c r="AA53" s="13" t="s">
        <v>33</v>
      </c>
      <c r="AB53" s="13" t="s">
        <v>206</v>
      </c>
      <c r="AC53" s="13" t="s">
        <v>301</v>
      </c>
      <c r="AD53" s="13" t="s">
        <v>9</v>
      </c>
      <c r="AE53">
        <v>37</v>
      </c>
      <c r="AF53" t="s">
        <v>36</v>
      </c>
      <c r="AG53" t="s">
        <v>11</v>
      </c>
      <c r="AH53">
        <v>6</v>
      </c>
      <c r="AI53" t="s">
        <v>13</v>
      </c>
      <c r="AJ53" s="13" t="s">
        <v>149</v>
      </c>
      <c r="AK53" s="13" t="s">
        <v>150</v>
      </c>
      <c r="AL53" t="b">
        <v>1</v>
      </c>
      <c r="AM53" t="str">
        <f>EmployeeData[[#This Row],[EMPLOYEEID]]</f>
        <v>E009731</v>
      </c>
    </row>
    <row r="54" spans="1:39" ht="15" x14ac:dyDescent="0.25">
      <c r="A54" s="13" t="s">
        <v>302</v>
      </c>
      <c r="B54" s="13" t="str">
        <f>EmployeeData[[#This Row],[FULLNAME]]</f>
        <v>Akshay Meng</v>
      </c>
      <c r="C54" s="13" t="s">
        <v>303</v>
      </c>
      <c r="D54" s="13" t="s">
        <v>173</v>
      </c>
      <c r="E54">
        <v>293</v>
      </c>
      <c r="F54" s="13" t="s">
        <v>157</v>
      </c>
      <c r="G54" s="13" t="s">
        <v>304</v>
      </c>
      <c r="J54">
        <v>43706</v>
      </c>
      <c r="L54">
        <v>1</v>
      </c>
      <c r="M54">
        <v>40</v>
      </c>
      <c r="N54">
        <v>5</v>
      </c>
      <c r="O54">
        <v>97288</v>
      </c>
      <c r="P54" t="s">
        <v>2</v>
      </c>
      <c r="Q54" s="13" t="s">
        <v>57</v>
      </c>
      <c r="R54" s="13" t="s">
        <v>174</v>
      </c>
      <c r="S54" s="13" t="s">
        <v>129</v>
      </c>
      <c r="T54" t="b">
        <v>1</v>
      </c>
      <c r="U54" s="13" t="s">
        <v>38</v>
      </c>
      <c r="V54" s="13" t="s">
        <v>305</v>
      </c>
      <c r="W54" t="s">
        <v>5</v>
      </c>
      <c r="X54" s="13" t="s">
        <v>45</v>
      </c>
      <c r="Y54" s="13" t="s">
        <v>146</v>
      </c>
      <c r="Z54">
        <v>1969</v>
      </c>
      <c r="AA54" s="13" t="s">
        <v>32</v>
      </c>
      <c r="AB54" s="13" t="s">
        <v>306</v>
      </c>
      <c r="AC54" s="13" t="s">
        <v>307</v>
      </c>
      <c r="AD54" s="13" t="s">
        <v>43</v>
      </c>
      <c r="AE54">
        <v>56</v>
      </c>
      <c r="AF54" t="s">
        <v>37</v>
      </c>
      <c r="AG54" t="s">
        <v>12</v>
      </c>
      <c r="AH54">
        <v>6</v>
      </c>
      <c r="AI54" t="s">
        <v>13</v>
      </c>
      <c r="AJ54" s="13" t="s">
        <v>154</v>
      </c>
      <c r="AK54" s="13" t="s">
        <v>135</v>
      </c>
      <c r="AL54" t="s">
        <v>136</v>
      </c>
      <c r="AM54" t="str">
        <f>EmployeeData[[#This Row],[EMPLOYEEID]]</f>
        <v>E009732</v>
      </c>
    </row>
    <row r="55" spans="1:39" ht="15" x14ac:dyDescent="0.25">
      <c r="A55" s="13" t="s">
        <v>308</v>
      </c>
      <c r="B55" s="13" t="str">
        <f>EmployeeData[[#This Row],[FULLNAME]]</f>
        <v>Alex Kahana</v>
      </c>
      <c r="C55" s="13" t="s">
        <v>125</v>
      </c>
      <c r="D55" s="13" t="s">
        <v>181</v>
      </c>
      <c r="E55">
        <v>442</v>
      </c>
      <c r="F55" s="13" t="s">
        <v>143</v>
      </c>
      <c r="G55" s="13" t="s">
        <v>128</v>
      </c>
      <c r="J55">
        <v>43772</v>
      </c>
      <c r="L55">
        <v>1</v>
      </c>
      <c r="M55">
        <v>40</v>
      </c>
      <c r="N55">
        <v>5</v>
      </c>
      <c r="O55">
        <v>82423</v>
      </c>
      <c r="P55" t="s">
        <v>2</v>
      </c>
      <c r="Q55" s="13" t="s">
        <v>54</v>
      </c>
      <c r="R55" s="13" t="s">
        <v>182</v>
      </c>
      <c r="S55" s="13" t="s">
        <v>159</v>
      </c>
      <c r="T55" t="b">
        <v>1</v>
      </c>
      <c r="U55" s="13" t="s">
        <v>7</v>
      </c>
      <c r="V55" s="13" t="s">
        <v>309</v>
      </c>
      <c r="W55" t="s">
        <v>5</v>
      </c>
      <c r="X55" s="13" t="s">
        <v>10</v>
      </c>
      <c r="Y55" s="13" t="s">
        <v>146</v>
      </c>
      <c r="Z55">
        <v>1999</v>
      </c>
      <c r="AA55" s="13" t="s">
        <v>31</v>
      </c>
      <c r="AB55" s="13" t="s">
        <v>132</v>
      </c>
      <c r="AC55" s="13" t="s">
        <v>179</v>
      </c>
      <c r="AD55" s="13" t="s">
        <v>44</v>
      </c>
      <c r="AE55">
        <v>26</v>
      </c>
      <c r="AF55" t="s">
        <v>6</v>
      </c>
      <c r="AG55" t="s">
        <v>12</v>
      </c>
      <c r="AH55">
        <v>6</v>
      </c>
      <c r="AI55" t="s">
        <v>13</v>
      </c>
      <c r="AJ55" s="13" t="s">
        <v>134</v>
      </c>
      <c r="AK55" s="13" t="s">
        <v>184</v>
      </c>
      <c r="AL55" t="b">
        <v>1</v>
      </c>
      <c r="AM55" t="str">
        <f>EmployeeData[[#This Row],[EMPLOYEEID]]</f>
        <v>E013049</v>
      </c>
    </row>
    <row r="56" spans="1:39" ht="15" x14ac:dyDescent="0.25">
      <c r="A56" s="13" t="s">
        <v>310</v>
      </c>
      <c r="B56" s="13" t="str">
        <f>EmployeeData[[#This Row],[FULLNAME]]</f>
        <v>Akshay Mark</v>
      </c>
      <c r="C56" s="13" t="s">
        <v>303</v>
      </c>
      <c r="D56" s="13" t="s">
        <v>173</v>
      </c>
      <c r="E56">
        <v>293</v>
      </c>
      <c r="F56" s="13" t="s">
        <v>157</v>
      </c>
      <c r="G56" s="13" t="s">
        <v>304</v>
      </c>
      <c r="J56">
        <v>43742</v>
      </c>
      <c r="L56">
        <v>1</v>
      </c>
      <c r="M56">
        <v>40</v>
      </c>
      <c r="N56">
        <v>5</v>
      </c>
      <c r="O56">
        <v>32771</v>
      </c>
      <c r="P56" t="s">
        <v>2</v>
      </c>
      <c r="Q56" s="13" t="s">
        <v>57</v>
      </c>
      <c r="R56" s="13" t="s">
        <v>174</v>
      </c>
      <c r="S56" s="13" t="s">
        <v>129</v>
      </c>
      <c r="T56" t="b">
        <v>1</v>
      </c>
      <c r="U56" s="13" t="s">
        <v>38</v>
      </c>
      <c r="V56" s="13" t="s">
        <v>311</v>
      </c>
      <c r="W56" t="s">
        <v>35</v>
      </c>
      <c r="X56" s="13" t="s">
        <v>10</v>
      </c>
      <c r="Y56" s="13" t="s">
        <v>131</v>
      </c>
      <c r="Z56">
        <v>1980</v>
      </c>
      <c r="AA56" s="13" t="s">
        <v>32</v>
      </c>
      <c r="AB56" s="13" t="s">
        <v>306</v>
      </c>
      <c r="AC56" s="13" t="s">
        <v>307</v>
      </c>
      <c r="AD56" s="13" t="s">
        <v>43</v>
      </c>
      <c r="AE56">
        <v>45</v>
      </c>
      <c r="AF56" t="s">
        <v>36</v>
      </c>
      <c r="AG56" t="s">
        <v>11</v>
      </c>
      <c r="AH56">
        <v>6</v>
      </c>
      <c r="AI56" t="s">
        <v>13</v>
      </c>
      <c r="AJ56" s="13" t="s">
        <v>149</v>
      </c>
      <c r="AK56" s="13" t="s">
        <v>135</v>
      </c>
      <c r="AL56" t="b">
        <v>0</v>
      </c>
      <c r="AM56" t="str">
        <f>EmployeeData[[#This Row],[EMPLOYEEID]]</f>
        <v>E010072</v>
      </c>
    </row>
    <row r="57" spans="1:39" ht="15" x14ac:dyDescent="0.25">
      <c r="A57" s="13" t="s">
        <v>312</v>
      </c>
      <c r="B57" s="13" t="str">
        <f>EmployeeData[[#This Row],[FULLNAME]]</f>
        <v>Alexandra Govindarasu</v>
      </c>
      <c r="C57" s="13" t="s">
        <v>203</v>
      </c>
      <c r="D57" s="13" t="s">
        <v>181</v>
      </c>
      <c r="E57">
        <v>442</v>
      </c>
      <c r="F57" s="13" t="s">
        <v>143</v>
      </c>
      <c r="G57" s="13" t="s">
        <v>204</v>
      </c>
      <c r="J57">
        <v>43792</v>
      </c>
      <c r="L57">
        <v>1</v>
      </c>
      <c r="M57">
        <v>40</v>
      </c>
      <c r="N57">
        <v>5</v>
      </c>
      <c r="O57">
        <v>25502</v>
      </c>
      <c r="P57" t="s">
        <v>2</v>
      </c>
      <c r="Q57" s="13" t="s">
        <v>55</v>
      </c>
      <c r="R57" s="13" t="s">
        <v>182</v>
      </c>
      <c r="S57" s="13" t="s">
        <v>159</v>
      </c>
      <c r="T57" t="b">
        <v>1</v>
      </c>
      <c r="U57" s="13" t="s">
        <v>7</v>
      </c>
      <c r="V57" s="13" t="s">
        <v>313</v>
      </c>
      <c r="W57" t="s">
        <v>5</v>
      </c>
      <c r="X57" s="13" t="s">
        <v>10</v>
      </c>
      <c r="Y57" s="13" t="s">
        <v>153</v>
      </c>
      <c r="Z57">
        <v>1999</v>
      </c>
      <c r="AA57" s="13" t="s">
        <v>34</v>
      </c>
      <c r="AB57" s="13" t="s">
        <v>206</v>
      </c>
      <c r="AC57" s="13" t="s">
        <v>179</v>
      </c>
      <c r="AD57" s="13" t="s">
        <v>44</v>
      </c>
      <c r="AE57">
        <v>26</v>
      </c>
      <c r="AF57" t="s">
        <v>6</v>
      </c>
      <c r="AG57" t="s">
        <v>11</v>
      </c>
      <c r="AH57">
        <v>6</v>
      </c>
      <c r="AI57" t="s">
        <v>13</v>
      </c>
      <c r="AJ57" s="13" t="s">
        <v>154</v>
      </c>
      <c r="AK57" s="13" t="s">
        <v>150</v>
      </c>
      <c r="AL57" t="b">
        <v>1</v>
      </c>
      <c r="AM57" t="str">
        <f>EmployeeData[[#This Row],[EMPLOYEEID]]</f>
        <v>E016647</v>
      </c>
    </row>
    <row r="58" spans="1:39" ht="15" x14ac:dyDescent="0.25">
      <c r="A58" s="13" t="s">
        <v>314</v>
      </c>
      <c r="B58" s="13" t="str">
        <f>EmployeeData[[#This Row],[FULLNAME]]</f>
        <v>Alexandre Fung</v>
      </c>
      <c r="C58" s="13" t="s">
        <v>125</v>
      </c>
      <c r="D58" s="13" t="s">
        <v>181</v>
      </c>
      <c r="E58">
        <v>442</v>
      </c>
      <c r="F58" s="13" t="s">
        <v>143</v>
      </c>
      <c r="G58" s="13" t="s">
        <v>128</v>
      </c>
      <c r="J58">
        <v>43670</v>
      </c>
      <c r="L58">
        <v>1</v>
      </c>
      <c r="M58">
        <v>40</v>
      </c>
      <c r="N58">
        <v>5</v>
      </c>
      <c r="O58">
        <v>37609</v>
      </c>
      <c r="P58" t="s">
        <v>2</v>
      </c>
      <c r="Q58" s="13" t="s">
        <v>54</v>
      </c>
      <c r="R58" s="13" t="s">
        <v>182</v>
      </c>
      <c r="S58" s="13" t="s">
        <v>159</v>
      </c>
      <c r="T58" t="b">
        <v>1</v>
      </c>
      <c r="U58" s="13" t="s">
        <v>7</v>
      </c>
      <c r="V58" s="13" t="s">
        <v>315</v>
      </c>
      <c r="W58" t="s">
        <v>5</v>
      </c>
      <c r="X58" s="13" t="s">
        <v>10</v>
      </c>
      <c r="Y58" s="13" t="s">
        <v>131</v>
      </c>
      <c r="Z58">
        <v>1971</v>
      </c>
      <c r="AA58" s="13" t="s">
        <v>15</v>
      </c>
      <c r="AB58" s="13" t="s">
        <v>132</v>
      </c>
      <c r="AC58" s="13" t="s">
        <v>179</v>
      </c>
      <c r="AD58" s="13" t="s">
        <v>44</v>
      </c>
      <c r="AE58">
        <v>54</v>
      </c>
      <c r="AF58" t="s">
        <v>37</v>
      </c>
      <c r="AG58" t="s">
        <v>11</v>
      </c>
      <c r="AH58">
        <v>6</v>
      </c>
      <c r="AI58" t="s">
        <v>13</v>
      </c>
      <c r="AJ58" s="13" t="s">
        <v>154</v>
      </c>
      <c r="AK58" s="13" t="s">
        <v>150</v>
      </c>
      <c r="AL58" t="b">
        <v>1</v>
      </c>
      <c r="AM58" t="str">
        <f>EmployeeData[[#This Row],[EMPLOYEEID]]</f>
        <v>E016945</v>
      </c>
    </row>
    <row r="59" spans="1:39" ht="15" x14ac:dyDescent="0.25">
      <c r="A59" s="13" t="s">
        <v>316</v>
      </c>
      <c r="B59" s="13" t="str">
        <f>EmployeeData[[#This Row],[FULLNAME]]</f>
        <v>Ali Chen</v>
      </c>
      <c r="C59" s="13" t="s">
        <v>125</v>
      </c>
      <c r="D59" s="13" t="s">
        <v>181</v>
      </c>
      <c r="E59">
        <v>442</v>
      </c>
      <c r="F59" s="13" t="s">
        <v>143</v>
      </c>
      <c r="G59" s="13" t="s">
        <v>128</v>
      </c>
      <c r="J59">
        <v>43741</v>
      </c>
      <c r="L59">
        <v>1</v>
      </c>
      <c r="M59">
        <v>40</v>
      </c>
      <c r="N59">
        <v>5</v>
      </c>
      <c r="O59">
        <v>55353</v>
      </c>
      <c r="P59" t="s">
        <v>2</v>
      </c>
      <c r="Q59" s="13" t="s">
        <v>54</v>
      </c>
      <c r="R59" s="13" t="s">
        <v>182</v>
      </c>
      <c r="S59" s="13" t="s">
        <v>159</v>
      </c>
      <c r="T59" t="b">
        <v>1</v>
      </c>
      <c r="U59" s="13" t="s">
        <v>7</v>
      </c>
      <c r="V59" s="13" t="s">
        <v>317</v>
      </c>
      <c r="W59" t="s">
        <v>35</v>
      </c>
      <c r="X59" s="13" t="s">
        <v>45</v>
      </c>
      <c r="Y59" s="13" t="s">
        <v>146</v>
      </c>
      <c r="Z59">
        <v>1967</v>
      </c>
      <c r="AA59" s="13" t="s">
        <v>51</v>
      </c>
      <c r="AB59" s="13" t="s">
        <v>132</v>
      </c>
      <c r="AC59" s="13" t="s">
        <v>179</v>
      </c>
      <c r="AD59" s="13" t="s">
        <v>44</v>
      </c>
      <c r="AE59">
        <v>58</v>
      </c>
      <c r="AF59" t="s">
        <v>37</v>
      </c>
      <c r="AG59" t="s">
        <v>12</v>
      </c>
      <c r="AH59">
        <v>6</v>
      </c>
      <c r="AI59" t="s">
        <v>13</v>
      </c>
      <c r="AJ59" s="13" t="s">
        <v>154</v>
      </c>
      <c r="AK59" s="13" t="s">
        <v>150</v>
      </c>
      <c r="AL59" t="b">
        <v>1</v>
      </c>
      <c r="AM59" t="str">
        <f>EmployeeData[[#This Row],[EMPLOYEEID]]</f>
        <v>E019248</v>
      </c>
    </row>
    <row r="60" spans="1:39" ht="15" x14ac:dyDescent="0.25">
      <c r="A60" s="13" t="s">
        <v>318</v>
      </c>
      <c r="B60" s="13" t="str">
        <f>EmployeeData[[#This Row],[FULLNAME]]</f>
        <v>Albert Liu</v>
      </c>
      <c r="C60" s="13" t="s">
        <v>203</v>
      </c>
      <c r="D60" s="13" t="s">
        <v>173</v>
      </c>
      <c r="E60">
        <v>453</v>
      </c>
      <c r="F60" s="13" t="s">
        <v>127</v>
      </c>
      <c r="G60" s="13" t="s">
        <v>204</v>
      </c>
      <c r="J60">
        <v>43712</v>
      </c>
      <c r="L60">
        <v>1</v>
      </c>
      <c r="M60">
        <v>40</v>
      </c>
      <c r="N60">
        <v>5</v>
      </c>
      <c r="O60">
        <v>36394</v>
      </c>
      <c r="P60" t="s">
        <v>2</v>
      </c>
      <c r="Q60" s="13" t="s">
        <v>55</v>
      </c>
      <c r="R60" s="13" t="s">
        <v>174</v>
      </c>
      <c r="S60" s="13" t="s">
        <v>211</v>
      </c>
      <c r="T60" t="b">
        <v>1</v>
      </c>
      <c r="U60" s="13" t="s">
        <v>8</v>
      </c>
      <c r="V60" s="13" t="s">
        <v>319</v>
      </c>
      <c r="W60" t="s">
        <v>35</v>
      </c>
      <c r="X60" s="13" t="s">
        <v>10</v>
      </c>
      <c r="Y60" s="13" t="s">
        <v>146</v>
      </c>
      <c r="Z60">
        <v>1983</v>
      </c>
      <c r="AA60" s="13" t="s">
        <v>33</v>
      </c>
      <c r="AB60" s="13" t="s">
        <v>206</v>
      </c>
      <c r="AC60" s="13" t="s">
        <v>320</v>
      </c>
      <c r="AD60" s="13" t="s">
        <v>40</v>
      </c>
      <c r="AE60">
        <v>42</v>
      </c>
      <c r="AF60" t="s">
        <v>36</v>
      </c>
      <c r="AG60" t="s">
        <v>11</v>
      </c>
      <c r="AH60">
        <v>6</v>
      </c>
      <c r="AI60" t="s">
        <v>13</v>
      </c>
      <c r="AJ60" s="13" t="s">
        <v>134</v>
      </c>
      <c r="AK60" s="13" t="s">
        <v>135</v>
      </c>
      <c r="AL60" t="b">
        <v>1</v>
      </c>
      <c r="AM60" t="str">
        <f>EmployeeData[[#This Row],[EMPLOYEEID]]</f>
        <v>E010631</v>
      </c>
    </row>
    <row r="61" spans="1:39" ht="15" x14ac:dyDescent="0.25">
      <c r="A61" s="13" t="s">
        <v>321</v>
      </c>
      <c r="B61" s="13" t="str">
        <f>EmployeeData[[#This Row],[FULLNAME]]</f>
        <v>Anne Li</v>
      </c>
      <c r="C61" s="13" t="s">
        <v>203</v>
      </c>
      <c r="D61" s="13" t="s">
        <v>181</v>
      </c>
      <c r="E61">
        <v>442</v>
      </c>
      <c r="F61" s="13" t="s">
        <v>143</v>
      </c>
      <c r="G61" s="13" t="s">
        <v>204</v>
      </c>
      <c r="J61">
        <v>43103</v>
      </c>
      <c r="L61">
        <v>1</v>
      </c>
      <c r="M61">
        <v>40</v>
      </c>
      <c r="N61">
        <v>5</v>
      </c>
      <c r="O61">
        <v>27688</v>
      </c>
      <c r="P61" t="s">
        <v>2</v>
      </c>
      <c r="Q61" s="13" t="s">
        <v>55</v>
      </c>
      <c r="R61" s="13" t="s">
        <v>182</v>
      </c>
      <c r="S61" s="13" t="s">
        <v>140</v>
      </c>
      <c r="T61" t="b">
        <v>1</v>
      </c>
      <c r="U61" s="13" t="s">
        <v>7</v>
      </c>
      <c r="V61" s="13" t="s">
        <v>322</v>
      </c>
      <c r="W61" t="s">
        <v>5</v>
      </c>
      <c r="X61" s="13" t="s">
        <v>10</v>
      </c>
      <c r="Y61" s="13" t="s">
        <v>131</v>
      </c>
      <c r="Z61">
        <v>1972</v>
      </c>
      <c r="AA61" s="13" t="s">
        <v>33</v>
      </c>
      <c r="AB61" s="13" t="s">
        <v>206</v>
      </c>
      <c r="AC61" s="13" t="s">
        <v>179</v>
      </c>
      <c r="AD61" s="13" t="s">
        <v>44</v>
      </c>
      <c r="AE61">
        <v>53</v>
      </c>
      <c r="AF61" t="s">
        <v>37</v>
      </c>
      <c r="AG61" t="s">
        <v>11</v>
      </c>
      <c r="AH61">
        <v>7</v>
      </c>
      <c r="AI61" t="s">
        <v>13</v>
      </c>
      <c r="AJ61" s="13" t="s">
        <v>149</v>
      </c>
      <c r="AK61" s="13" t="s">
        <v>135</v>
      </c>
      <c r="AL61" t="s">
        <v>136</v>
      </c>
      <c r="AM61" t="str">
        <f>EmployeeData[[#This Row],[EMPLOYEEID]]</f>
        <v>E032136</v>
      </c>
    </row>
    <row r="62" spans="1:39" ht="15" x14ac:dyDescent="0.25">
      <c r="A62" s="13" t="s">
        <v>323</v>
      </c>
      <c r="B62" s="13" t="str">
        <f>EmployeeData[[#This Row],[FULLNAME]]</f>
        <v>Albert Lim</v>
      </c>
      <c r="C62" s="13" t="s">
        <v>156</v>
      </c>
      <c r="D62" s="13" t="s">
        <v>173</v>
      </c>
      <c r="E62">
        <v>252</v>
      </c>
      <c r="F62" s="13" t="s">
        <v>143</v>
      </c>
      <c r="G62" s="13" t="s">
        <v>158</v>
      </c>
      <c r="J62">
        <v>43719</v>
      </c>
      <c r="L62">
        <v>1</v>
      </c>
      <c r="M62">
        <v>40</v>
      </c>
      <c r="N62">
        <v>5</v>
      </c>
      <c r="O62">
        <v>78133</v>
      </c>
      <c r="P62" t="s">
        <v>2</v>
      </c>
      <c r="Q62" s="13" t="s">
        <v>56</v>
      </c>
      <c r="R62" s="13" t="s">
        <v>174</v>
      </c>
      <c r="S62" s="13" t="s">
        <v>129</v>
      </c>
      <c r="T62" t="b">
        <v>1</v>
      </c>
      <c r="U62" s="13" t="s">
        <v>38</v>
      </c>
      <c r="V62" s="13" t="s">
        <v>324</v>
      </c>
      <c r="W62" t="s">
        <v>5</v>
      </c>
      <c r="X62" s="13" t="s">
        <v>10</v>
      </c>
      <c r="Y62" s="13" t="s">
        <v>131</v>
      </c>
      <c r="Z62">
        <v>1976</v>
      </c>
      <c r="AA62" s="13" t="s">
        <v>15</v>
      </c>
      <c r="AB62" s="13" t="s">
        <v>161</v>
      </c>
      <c r="AC62" s="13" t="s">
        <v>148</v>
      </c>
      <c r="AD62" s="13" t="s">
        <v>44</v>
      </c>
      <c r="AE62">
        <v>49</v>
      </c>
      <c r="AF62" t="s">
        <v>37</v>
      </c>
      <c r="AG62" t="s">
        <v>12</v>
      </c>
      <c r="AH62">
        <v>6</v>
      </c>
      <c r="AI62" t="s">
        <v>13</v>
      </c>
      <c r="AJ62" s="13" t="s">
        <v>149</v>
      </c>
      <c r="AK62" s="13" t="s">
        <v>135</v>
      </c>
      <c r="AL62" t="b">
        <v>0</v>
      </c>
      <c r="AM62" t="str">
        <f>EmployeeData[[#This Row],[EMPLOYEEID]]</f>
        <v>E010869</v>
      </c>
    </row>
    <row r="63" spans="1:39" ht="15" x14ac:dyDescent="0.25">
      <c r="A63" s="13" t="s">
        <v>325</v>
      </c>
      <c r="B63" s="13" t="str">
        <f>EmployeeData[[#This Row],[FULLNAME]]</f>
        <v>Albert Li</v>
      </c>
      <c r="C63" s="13" t="s">
        <v>203</v>
      </c>
      <c r="D63" s="13" t="s">
        <v>173</v>
      </c>
      <c r="E63">
        <v>455</v>
      </c>
      <c r="F63" s="13" t="s">
        <v>326</v>
      </c>
      <c r="G63" s="13" t="s">
        <v>204</v>
      </c>
      <c r="J63">
        <v>43785</v>
      </c>
      <c r="L63">
        <v>1</v>
      </c>
      <c r="M63">
        <v>40</v>
      </c>
      <c r="N63">
        <v>5</v>
      </c>
      <c r="O63">
        <v>17811</v>
      </c>
      <c r="P63" t="s">
        <v>2</v>
      </c>
      <c r="Q63" s="13" t="s">
        <v>55</v>
      </c>
      <c r="R63" s="13" t="s">
        <v>174</v>
      </c>
      <c r="S63" s="13" t="s">
        <v>129</v>
      </c>
      <c r="T63" t="b">
        <v>1</v>
      </c>
      <c r="U63" s="13" t="s">
        <v>38</v>
      </c>
      <c r="V63" s="13" t="s">
        <v>327</v>
      </c>
      <c r="W63" t="s">
        <v>5</v>
      </c>
      <c r="X63" s="13" t="s">
        <v>45</v>
      </c>
      <c r="Y63" s="13" t="s">
        <v>275</v>
      </c>
      <c r="Z63">
        <v>1983</v>
      </c>
      <c r="AA63" s="13" t="s">
        <v>32</v>
      </c>
      <c r="AB63" s="13" t="s">
        <v>206</v>
      </c>
      <c r="AC63" s="13" t="s">
        <v>328</v>
      </c>
      <c r="AD63" s="13" t="s">
        <v>39</v>
      </c>
      <c r="AE63">
        <v>42</v>
      </c>
      <c r="AF63" t="s">
        <v>36</v>
      </c>
      <c r="AG63" t="s">
        <v>11</v>
      </c>
      <c r="AH63">
        <v>6</v>
      </c>
      <c r="AI63" t="s">
        <v>13</v>
      </c>
      <c r="AJ63" s="13" t="s">
        <v>154</v>
      </c>
      <c r="AK63" s="13" t="s">
        <v>135</v>
      </c>
      <c r="AL63" t="s">
        <v>136</v>
      </c>
      <c r="AM63" t="str">
        <f>EmployeeData[[#This Row],[EMPLOYEEID]]</f>
        <v>E011085</v>
      </c>
    </row>
    <row r="64" spans="1:39" ht="15" x14ac:dyDescent="0.25">
      <c r="A64" s="13" t="s">
        <v>329</v>
      </c>
      <c r="B64" s="13" t="str">
        <f>EmployeeData[[#This Row],[FULLNAME]]</f>
        <v>Alexandre Fetzer</v>
      </c>
      <c r="C64" s="13" t="s">
        <v>193</v>
      </c>
      <c r="D64" s="13" t="s">
        <v>181</v>
      </c>
      <c r="E64">
        <v>261</v>
      </c>
      <c r="F64" s="13" t="s">
        <v>221</v>
      </c>
      <c r="G64" s="13" t="s">
        <v>248</v>
      </c>
      <c r="J64">
        <v>43733</v>
      </c>
      <c r="L64">
        <v>1</v>
      </c>
      <c r="M64">
        <v>40</v>
      </c>
      <c r="N64">
        <v>5</v>
      </c>
      <c r="O64">
        <v>38405</v>
      </c>
      <c r="P64" t="s">
        <v>2</v>
      </c>
      <c r="Q64" s="13" t="s">
        <v>58</v>
      </c>
      <c r="R64" s="13" t="s">
        <v>182</v>
      </c>
      <c r="S64" s="13" t="s">
        <v>190</v>
      </c>
      <c r="T64" t="b">
        <v>1</v>
      </c>
      <c r="U64" s="13" t="s">
        <v>38</v>
      </c>
      <c r="V64" s="13" t="s">
        <v>330</v>
      </c>
      <c r="W64" t="s">
        <v>5</v>
      </c>
      <c r="X64" s="13" t="s">
        <v>10</v>
      </c>
      <c r="Y64" s="13" t="s">
        <v>146</v>
      </c>
      <c r="Z64">
        <v>1998</v>
      </c>
      <c r="AA64" s="13" t="s">
        <v>51</v>
      </c>
      <c r="AB64" s="13" t="s">
        <v>250</v>
      </c>
      <c r="AC64" s="13" t="s">
        <v>244</v>
      </c>
      <c r="AD64" s="13" t="s">
        <v>9</v>
      </c>
      <c r="AE64">
        <v>27</v>
      </c>
      <c r="AF64" t="s">
        <v>6</v>
      </c>
      <c r="AG64" t="s">
        <v>11</v>
      </c>
      <c r="AH64">
        <v>6</v>
      </c>
      <c r="AI64" t="s">
        <v>13</v>
      </c>
      <c r="AJ64" s="13" t="s">
        <v>134</v>
      </c>
      <c r="AK64" s="13" t="s">
        <v>135</v>
      </c>
      <c r="AL64" t="b">
        <v>1</v>
      </c>
      <c r="AM64" t="str">
        <f>EmployeeData[[#This Row],[EMPLOYEEID]]</f>
        <v>E017149</v>
      </c>
    </row>
    <row r="65" spans="1:39" ht="15" x14ac:dyDescent="0.25">
      <c r="A65" s="13" t="s">
        <v>331</v>
      </c>
      <c r="B65" s="13" t="str">
        <f>EmployeeData[[#This Row],[FULLNAME]]</f>
        <v>Amir Anugu</v>
      </c>
      <c r="C65" s="13" t="s">
        <v>203</v>
      </c>
      <c r="D65" s="13" t="s">
        <v>181</v>
      </c>
      <c r="E65">
        <v>261</v>
      </c>
      <c r="F65" s="13" t="s">
        <v>221</v>
      </c>
      <c r="G65" s="13" t="s">
        <v>204</v>
      </c>
      <c r="J65">
        <v>44201</v>
      </c>
      <c r="L65">
        <v>1</v>
      </c>
      <c r="M65">
        <v>40</v>
      </c>
      <c r="N65">
        <v>5</v>
      </c>
      <c r="O65">
        <v>55632</v>
      </c>
      <c r="P65" t="s">
        <v>2</v>
      </c>
      <c r="Q65" s="13" t="s">
        <v>55</v>
      </c>
      <c r="R65" s="13" t="s">
        <v>182</v>
      </c>
      <c r="S65" s="13" t="s">
        <v>140</v>
      </c>
      <c r="T65" t="b">
        <v>1</v>
      </c>
      <c r="U65" s="13" t="s">
        <v>7</v>
      </c>
      <c r="V65" s="13" t="s">
        <v>332</v>
      </c>
      <c r="W65" t="s">
        <v>5</v>
      </c>
      <c r="X65" s="13" t="s">
        <v>10</v>
      </c>
      <c r="Y65" s="13" t="s">
        <v>131</v>
      </c>
      <c r="Z65">
        <v>1978</v>
      </c>
      <c r="AA65" s="13" t="s">
        <v>34</v>
      </c>
      <c r="AB65" s="13" t="s">
        <v>206</v>
      </c>
      <c r="AC65" s="13" t="s">
        <v>244</v>
      </c>
      <c r="AD65" s="13" t="s">
        <v>9</v>
      </c>
      <c r="AE65">
        <v>47</v>
      </c>
      <c r="AF65" t="s">
        <v>37</v>
      </c>
      <c r="AG65" t="s">
        <v>12</v>
      </c>
      <c r="AH65">
        <v>4</v>
      </c>
      <c r="AI65" t="s">
        <v>30</v>
      </c>
      <c r="AJ65" s="13" t="s">
        <v>134</v>
      </c>
      <c r="AK65" s="13" t="s">
        <v>135</v>
      </c>
      <c r="AL65" t="s">
        <v>136</v>
      </c>
      <c r="AM65" t="str">
        <f>EmployeeData[[#This Row],[EMPLOYEEID]]</f>
        <v>E020599</v>
      </c>
    </row>
    <row r="66" spans="1:39" ht="15" x14ac:dyDescent="0.25">
      <c r="A66" s="13" t="s">
        <v>333</v>
      </c>
      <c r="B66" s="13" t="str">
        <f>EmployeeData[[#This Row],[FULLNAME]]</f>
        <v>Alex Kretschmer</v>
      </c>
      <c r="C66" s="13" t="s">
        <v>125</v>
      </c>
      <c r="D66" s="13" t="s">
        <v>173</v>
      </c>
      <c r="E66">
        <v>443</v>
      </c>
      <c r="F66" s="13" t="s">
        <v>157</v>
      </c>
      <c r="G66" s="13" t="s">
        <v>128</v>
      </c>
      <c r="J66">
        <v>43793</v>
      </c>
      <c r="L66">
        <v>1</v>
      </c>
      <c r="M66">
        <v>40</v>
      </c>
      <c r="N66">
        <v>5</v>
      </c>
      <c r="O66">
        <v>50358</v>
      </c>
      <c r="P66" t="s">
        <v>2</v>
      </c>
      <c r="Q66" s="13" t="s">
        <v>54</v>
      </c>
      <c r="R66" s="13" t="s">
        <v>174</v>
      </c>
      <c r="S66" s="13" t="s">
        <v>140</v>
      </c>
      <c r="T66" t="b">
        <v>1</v>
      </c>
      <c r="U66" s="13" t="s">
        <v>7</v>
      </c>
      <c r="V66" s="13" t="s">
        <v>334</v>
      </c>
      <c r="W66" t="s">
        <v>5</v>
      </c>
      <c r="X66" s="13" t="s">
        <v>10</v>
      </c>
      <c r="Y66" s="13" t="s">
        <v>131</v>
      </c>
      <c r="Z66">
        <v>1993</v>
      </c>
      <c r="AA66" s="13" t="s">
        <v>34</v>
      </c>
      <c r="AB66" s="13" t="s">
        <v>132</v>
      </c>
      <c r="AC66" s="13" t="s">
        <v>162</v>
      </c>
      <c r="AD66" s="13" t="s">
        <v>43</v>
      </c>
      <c r="AE66">
        <v>32</v>
      </c>
      <c r="AF66" t="s">
        <v>6</v>
      </c>
      <c r="AG66" t="s">
        <v>12</v>
      </c>
      <c r="AH66">
        <v>6</v>
      </c>
      <c r="AI66" t="s">
        <v>13</v>
      </c>
      <c r="AJ66" s="13" t="s">
        <v>167</v>
      </c>
      <c r="AK66" s="13" t="s">
        <v>135</v>
      </c>
      <c r="AL66" t="s">
        <v>136</v>
      </c>
      <c r="AM66" t="str">
        <f>EmployeeData[[#This Row],[EMPLOYEEID]]</f>
        <v>E012040</v>
      </c>
    </row>
    <row r="67" spans="1:39" ht="15" x14ac:dyDescent="0.25">
      <c r="A67" s="13" t="s">
        <v>335</v>
      </c>
      <c r="B67" s="13" t="str">
        <f>EmployeeData[[#This Row],[FULLNAME]]</f>
        <v>Alex Kohan</v>
      </c>
      <c r="C67" s="13" t="s">
        <v>203</v>
      </c>
      <c r="D67" s="13" t="s">
        <v>173</v>
      </c>
      <c r="E67">
        <v>450</v>
      </c>
      <c r="F67" s="13" t="s">
        <v>221</v>
      </c>
      <c r="G67" s="13" t="s">
        <v>204</v>
      </c>
      <c r="J67">
        <v>43692</v>
      </c>
      <c r="L67">
        <v>1</v>
      </c>
      <c r="M67">
        <v>40</v>
      </c>
      <c r="N67">
        <v>5</v>
      </c>
      <c r="O67">
        <v>79181</v>
      </c>
      <c r="P67" t="s">
        <v>2</v>
      </c>
      <c r="Q67" s="13" t="s">
        <v>55</v>
      </c>
      <c r="R67" s="13" t="s">
        <v>174</v>
      </c>
      <c r="S67" s="13" t="s">
        <v>159</v>
      </c>
      <c r="T67" t="b">
        <v>1</v>
      </c>
      <c r="U67" s="13" t="s">
        <v>38</v>
      </c>
      <c r="V67" s="13" t="s">
        <v>336</v>
      </c>
      <c r="W67" t="s">
        <v>35</v>
      </c>
      <c r="X67" s="13" t="s">
        <v>10</v>
      </c>
      <c r="Y67" s="13" t="s">
        <v>229</v>
      </c>
      <c r="Z67">
        <v>1994</v>
      </c>
      <c r="AA67" s="13" t="s">
        <v>32</v>
      </c>
      <c r="AB67" s="13" t="s">
        <v>206</v>
      </c>
      <c r="AC67" s="13" t="s">
        <v>301</v>
      </c>
      <c r="AD67" s="13" t="s">
        <v>9</v>
      </c>
      <c r="AE67">
        <v>31</v>
      </c>
      <c r="AF67" t="s">
        <v>6</v>
      </c>
      <c r="AG67" t="s">
        <v>12</v>
      </c>
      <c r="AH67">
        <v>6</v>
      </c>
      <c r="AI67" t="s">
        <v>13</v>
      </c>
      <c r="AJ67" s="13" t="s">
        <v>239</v>
      </c>
      <c r="AK67" s="13" t="s">
        <v>150</v>
      </c>
      <c r="AL67" t="b">
        <v>0</v>
      </c>
      <c r="AM67" t="str">
        <f>EmployeeData[[#This Row],[EMPLOYEEID]]</f>
        <v>E012863</v>
      </c>
    </row>
    <row r="68" spans="1:39" ht="15" x14ac:dyDescent="0.25">
      <c r="A68" s="13" t="s">
        <v>337</v>
      </c>
      <c r="B68" s="13" t="str">
        <f>EmployeeData[[#This Row],[FULLNAME]]</f>
        <v>Alex Kim</v>
      </c>
      <c r="C68" s="13" t="s">
        <v>338</v>
      </c>
      <c r="D68" s="13" t="s">
        <v>173</v>
      </c>
      <c r="E68">
        <v>331</v>
      </c>
      <c r="F68" s="13" t="s">
        <v>143</v>
      </c>
      <c r="G68" s="13" t="s">
        <v>339</v>
      </c>
      <c r="J68">
        <v>43734</v>
      </c>
      <c r="L68">
        <v>1</v>
      </c>
      <c r="M68">
        <v>40</v>
      </c>
      <c r="N68">
        <v>5</v>
      </c>
      <c r="O68">
        <v>46751</v>
      </c>
      <c r="P68" t="s">
        <v>2</v>
      </c>
      <c r="Q68" s="13" t="s">
        <v>4</v>
      </c>
      <c r="R68" s="13" t="s">
        <v>174</v>
      </c>
      <c r="S68" s="13" t="s">
        <v>159</v>
      </c>
      <c r="T68" t="b">
        <v>1</v>
      </c>
      <c r="U68" s="13" t="s">
        <v>7</v>
      </c>
      <c r="V68" s="13" t="s">
        <v>340</v>
      </c>
      <c r="W68" t="s">
        <v>5</v>
      </c>
      <c r="X68" s="13" t="s">
        <v>10</v>
      </c>
      <c r="Y68" s="13" t="s">
        <v>146</v>
      </c>
      <c r="Z68">
        <v>1977</v>
      </c>
      <c r="AA68" s="13" t="s">
        <v>33</v>
      </c>
      <c r="AB68" s="13" t="s">
        <v>341</v>
      </c>
      <c r="AC68" s="13" t="s">
        <v>342</v>
      </c>
      <c r="AD68" s="13" t="s">
        <v>44</v>
      </c>
      <c r="AE68">
        <v>48</v>
      </c>
      <c r="AF68" t="s">
        <v>37</v>
      </c>
      <c r="AG68" t="s">
        <v>11</v>
      </c>
      <c r="AH68">
        <v>6</v>
      </c>
      <c r="AI68" t="s">
        <v>13</v>
      </c>
      <c r="AJ68" s="13" t="s">
        <v>176</v>
      </c>
      <c r="AK68" s="13" t="s">
        <v>150</v>
      </c>
      <c r="AL68" t="b">
        <v>1</v>
      </c>
      <c r="AM68" t="str">
        <f>EmployeeData[[#This Row],[EMPLOYEEID]]</f>
        <v>E012908</v>
      </c>
    </row>
    <row r="69" spans="1:39" ht="15" x14ac:dyDescent="0.25">
      <c r="A69" s="13" t="s">
        <v>343</v>
      </c>
      <c r="B69" s="13" t="str">
        <f>EmployeeData[[#This Row],[FULLNAME]]</f>
        <v>Alex Kerr</v>
      </c>
      <c r="C69" s="13" t="s">
        <v>203</v>
      </c>
      <c r="D69" s="13" t="s">
        <v>173</v>
      </c>
      <c r="E69">
        <v>450</v>
      </c>
      <c r="F69" s="13" t="s">
        <v>221</v>
      </c>
      <c r="G69" s="13" t="s">
        <v>204</v>
      </c>
      <c r="J69">
        <v>43805</v>
      </c>
      <c r="L69">
        <v>1</v>
      </c>
      <c r="M69">
        <v>40</v>
      </c>
      <c r="N69">
        <v>5</v>
      </c>
      <c r="O69">
        <v>85087</v>
      </c>
      <c r="P69" t="s">
        <v>2</v>
      </c>
      <c r="Q69" s="13" t="s">
        <v>55</v>
      </c>
      <c r="R69" s="13" t="s">
        <v>174</v>
      </c>
      <c r="S69" s="13" t="s">
        <v>344</v>
      </c>
      <c r="T69" t="b">
        <v>1</v>
      </c>
      <c r="U69" s="13" t="s">
        <v>7</v>
      </c>
      <c r="V69" s="13" t="s">
        <v>345</v>
      </c>
      <c r="W69" t="s">
        <v>35</v>
      </c>
      <c r="X69" s="13" t="s">
        <v>10</v>
      </c>
      <c r="Y69" s="13" t="s">
        <v>146</v>
      </c>
      <c r="Z69">
        <v>1995</v>
      </c>
      <c r="AA69" s="13" t="s">
        <v>34</v>
      </c>
      <c r="AB69" s="13" t="s">
        <v>206</v>
      </c>
      <c r="AC69" s="13" t="s">
        <v>301</v>
      </c>
      <c r="AD69" s="13" t="s">
        <v>9</v>
      </c>
      <c r="AE69">
        <v>30</v>
      </c>
      <c r="AF69" t="s">
        <v>6</v>
      </c>
      <c r="AG69" t="s">
        <v>12</v>
      </c>
      <c r="AH69">
        <v>6</v>
      </c>
      <c r="AI69" t="s">
        <v>13</v>
      </c>
      <c r="AJ69" s="13" t="s">
        <v>149</v>
      </c>
      <c r="AK69" s="13" t="s">
        <v>150</v>
      </c>
      <c r="AL69" t="s">
        <v>136</v>
      </c>
      <c r="AM69" t="str">
        <f>EmployeeData[[#This Row],[EMPLOYEEID]]</f>
        <v>E012910</v>
      </c>
    </row>
    <row r="70" spans="1:39" ht="15" x14ac:dyDescent="0.25">
      <c r="A70" s="13" t="s">
        <v>346</v>
      </c>
      <c r="B70" s="13" t="str">
        <f>EmployeeData[[#This Row],[FULLNAME]]</f>
        <v>Alex Kappler</v>
      </c>
      <c r="C70" s="13" t="s">
        <v>125</v>
      </c>
      <c r="D70" s="13" t="s">
        <v>181</v>
      </c>
      <c r="E70">
        <v>443</v>
      </c>
      <c r="F70" s="13" t="s">
        <v>157</v>
      </c>
      <c r="G70" s="13" t="s">
        <v>128</v>
      </c>
      <c r="J70">
        <v>43714</v>
      </c>
      <c r="L70">
        <v>1</v>
      </c>
      <c r="M70">
        <v>40</v>
      </c>
      <c r="N70">
        <v>5</v>
      </c>
      <c r="O70">
        <v>45070</v>
      </c>
      <c r="P70" t="s">
        <v>2</v>
      </c>
      <c r="Q70" s="13" t="s">
        <v>54</v>
      </c>
      <c r="R70" s="13" t="s">
        <v>182</v>
      </c>
      <c r="S70" s="13" t="s">
        <v>159</v>
      </c>
      <c r="T70" t="b">
        <v>1</v>
      </c>
      <c r="U70" s="13" t="s">
        <v>7</v>
      </c>
      <c r="V70" s="13" t="s">
        <v>347</v>
      </c>
      <c r="W70" t="s">
        <v>5</v>
      </c>
      <c r="X70" s="13" t="s">
        <v>45</v>
      </c>
      <c r="Y70" s="13" t="s">
        <v>153</v>
      </c>
      <c r="Z70">
        <v>1992</v>
      </c>
      <c r="AA70" s="13" t="s">
        <v>51</v>
      </c>
      <c r="AB70" s="13" t="s">
        <v>132</v>
      </c>
      <c r="AC70" s="13" t="s">
        <v>162</v>
      </c>
      <c r="AD70" s="13" t="s">
        <v>43</v>
      </c>
      <c r="AE70">
        <v>33</v>
      </c>
      <c r="AF70" t="s">
        <v>36</v>
      </c>
      <c r="AG70" t="s">
        <v>11</v>
      </c>
      <c r="AH70">
        <v>6</v>
      </c>
      <c r="AI70" t="s">
        <v>13</v>
      </c>
      <c r="AJ70" s="13" t="s">
        <v>134</v>
      </c>
      <c r="AK70" s="13" t="s">
        <v>150</v>
      </c>
      <c r="AL70" t="b">
        <v>1</v>
      </c>
      <c r="AM70" t="str">
        <f>EmployeeData[[#This Row],[EMPLOYEEID]]</f>
        <v>E012911</v>
      </c>
    </row>
    <row r="71" spans="1:39" ht="15" x14ac:dyDescent="0.25">
      <c r="A71" s="13" t="s">
        <v>348</v>
      </c>
      <c r="B71" s="13" t="str">
        <f>EmployeeData[[#This Row],[FULLNAME]]</f>
        <v>Alex Judge</v>
      </c>
      <c r="C71" s="13" t="s">
        <v>125</v>
      </c>
      <c r="D71" s="13" t="s">
        <v>181</v>
      </c>
      <c r="E71">
        <v>461</v>
      </c>
      <c r="F71" s="13" t="s">
        <v>221</v>
      </c>
      <c r="G71" s="13" t="s">
        <v>144</v>
      </c>
      <c r="J71">
        <v>43782</v>
      </c>
      <c r="L71">
        <v>1</v>
      </c>
      <c r="M71">
        <v>40</v>
      </c>
      <c r="N71">
        <v>5</v>
      </c>
      <c r="O71">
        <v>56985</v>
      </c>
      <c r="P71" t="s">
        <v>2</v>
      </c>
      <c r="Q71" s="13" t="s">
        <v>54</v>
      </c>
      <c r="R71" s="13" t="s">
        <v>182</v>
      </c>
      <c r="S71" s="13" t="s">
        <v>159</v>
      </c>
      <c r="T71" t="b">
        <v>1</v>
      </c>
      <c r="U71" s="13" t="s">
        <v>38</v>
      </c>
      <c r="V71" s="13" t="s">
        <v>349</v>
      </c>
      <c r="W71" t="s">
        <v>5</v>
      </c>
      <c r="X71" s="13" t="s">
        <v>10</v>
      </c>
      <c r="Y71" s="13" t="s">
        <v>146</v>
      </c>
      <c r="Z71">
        <v>2000</v>
      </c>
      <c r="AA71" s="13" t="s">
        <v>15</v>
      </c>
      <c r="AB71" s="13" t="s">
        <v>147</v>
      </c>
      <c r="AC71" s="13" t="s">
        <v>223</v>
      </c>
      <c r="AD71" s="13" t="s">
        <v>9</v>
      </c>
      <c r="AE71">
        <v>25</v>
      </c>
      <c r="AF71" t="s">
        <v>6</v>
      </c>
      <c r="AG71" t="s">
        <v>12</v>
      </c>
      <c r="AH71">
        <v>6</v>
      </c>
      <c r="AI71" t="s">
        <v>13</v>
      </c>
      <c r="AJ71" s="13" t="s">
        <v>176</v>
      </c>
      <c r="AK71" s="13" t="s">
        <v>135</v>
      </c>
      <c r="AL71" t="b">
        <v>0</v>
      </c>
      <c r="AM71" t="str">
        <f>EmployeeData[[#This Row],[EMPLOYEEID]]</f>
        <v>E013080</v>
      </c>
    </row>
    <row r="72" spans="1:39" ht="15" x14ac:dyDescent="0.25">
      <c r="A72" s="13" t="s">
        <v>350</v>
      </c>
      <c r="B72" s="13" t="str">
        <f>EmployeeData[[#This Row],[FULLNAME]]</f>
        <v>Alexei Duvelloroy</v>
      </c>
      <c r="C72" s="13" t="s">
        <v>125</v>
      </c>
      <c r="D72" s="13" t="s">
        <v>181</v>
      </c>
      <c r="E72">
        <v>443</v>
      </c>
      <c r="F72" s="13" t="s">
        <v>157</v>
      </c>
      <c r="G72" s="13" t="s">
        <v>128</v>
      </c>
      <c r="J72">
        <v>43660</v>
      </c>
      <c r="L72">
        <v>1</v>
      </c>
      <c r="M72">
        <v>40</v>
      </c>
      <c r="N72">
        <v>5</v>
      </c>
      <c r="O72">
        <v>45293</v>
      </c>
      <c r="P72" t="s">
        <v>2</v>
      </c>
      <c r="Q72" s="13" t="s">
        <v>54</v>
      </c>
      <c r="R72" s="13" t="s">
        <v>182</v>
      </c>
      <c r="S72" s="13" t="s">
        <v>159</v>
      </c>
      <c r="T72" t="b">
        <v>1</v>
      </c>
      <c r="U72" s="13" t="s">
        <v>8</v>
      </c>
      <c r="V72" s="13" t="s">
        <v>351</v>
      </c>
      <c r="W72" t="s">
        <v>5</v>
      </c>
      <c r="X72" s="13" t="s">
        <v>10</v>
      </c>
      <c r="Y72" s="13" t="s">
        <v>146</v>
      </c>
      <c r="Z72">
        <v>1997</v>
      </c>
      <c r="AA72" s="13" t="s">
        <v>52</v>
      </c>
      <c r="AB72" s="13" t="s">
        <v>132</v>
      </c>
      <c r="AC72" s="13" t="s">
        <v>162</v>
      </c>
      <c r="AD72" s="13" t="s">
        <v>43</v>
      </c>
      <c r="AE72">
        <v>28</v>
      </c>
      <c r="AF72" t="s">
        <v>6</v>
      </c>
      <c r="AG72" t="s">
        <v>11</v>
      </c>
      <c r="AH72">
        <v>6</v>
      </c>
      <c r="AI72" t="s">
        <v>13</v>
      </c>
      <c r="AJ72" s="13" t="s">
        <v>167</v>
      </c>
      <c r="AK72" s="13" t="s">
        <v>150</v>
      </c>
      <c r="AL72" t="b">
        <v>1</v>
      </c>
      <c r="AM72" t="str">
        <f>EmployeeData[[#This Row],[EMPLOYEEID]]</f>
        <v>E017597</v>
      </c>
    </row>
    <row r="73" spans="1:39" ht="15" x14ac:dyDescent="0.25">
      <c r="A73" s="13" t="s">
        <v>352</v>
      </c>
      <c r="B73" s="13" t="str">
        <f>EmployeeData[[#This Row],[FULLNAME]]</f>
        <v>Alex Jarrar</v>
      </c>
      <c r="C73" s="13" t="s">
        <v>156</v>
      </c>
      <c r="D73" s="13" t="s">
        <v>181</v>
      </c>
      <c r="E73">
        <v>402</v>
      </c>
      <c r="F73" s="13" t="s">
        <v>143</v>
      </c>
      <c r="G73" s="13" t="s">
        <v>158</v>
      </c>
      <c r="J73">
        <v>43798</v>
      </c>
      <c r="L73">
        <v>1</v>
      </c>
      <c r="M73">
        <v>40</v>
      </c>
      <c r="N73">
        <v>5</v>
      </c>
      <c r="O73">
        <v>41093</v>
      </c>
      <c r="P73" t="s">
        <v>2</v>
      </c>
      <c r="Q73" s="13" t="s">
        <v>56</v>
      </c>
      <c r="R73" s="13" t="s">
        <v>182</v>
      </c>
      <c r="S73" s="13" t="s">
        <v>159</v>
      </c>
      <c r="T73" t="b">
        <v>1</v>
      </c>
      <c r="U73" s="13" t="s">
        <v>8</v>
      </c>
      <c r="V73" s="13" t="s">
        <v>353</v>
      </c>
      <c r="W73" t="s">
        <v>5</v>
      </c>
      <c r="X73" s="13" t="s">
        <v>10</v>
      </c>
      <c r="Y73" s="13" t="s">
        <v>146</v>
      </c>
      <c r="Z73">
        <v>1988</v>
      </c>
      <c r="AA73" s="13" t="s">
        <v>51</v>
      </c>
      <c r="AB73" s="13" t="s">
        <v>161</v>
      </c>
      <c r="AC73" s="13" t="s">
        <v>230</v>
      </c>
      <c r="AD73" s="13" t="s">
        <v>44</v>
      </c>
      <c r="AE73">
        <v>37</v>
      </c>
      <c r="AF73" t="s">
        <v>36</v>
      </c>
      <c r="AG73" t="s">
        <v>11</v>
      </c>
      <c r="AH73">
        <v>6</v>
      </c>
      <c r="AI73" t="s">
        <v>13</v>
      </c>
      <c r="AJ73" s="13" t="s">
        <v>176</v>
      </c>
      <c r="AK73" s="13" t="s">
        <v>150</v>
      </c>
      <c r="AL73" t="s">
        <v>136</v>
      </c>
      <c r="AM73" t="str">
        <f>EmployeeData[[#This Row],[EMPLOYEEID]]</f>
        <v>E013296</v>
      </c>
    </row>
    <row r="74" spans="1:39" ht="15" x14ac:dyDescent="0.25">
      <c r="A74" s="13" t="s">
        <v>354</v>
      </c>
      <c r="B74" s="13" t="str">
        <f>EmployeeData[[#This Row],[FULLNAME]]</f>
        <v>Alex Huang</v>
      </c>
      <c r="C74" s="13" t="s">
        <v>156</v>
      </c>
      <c r="D74" s="13" t="s">
        <v>181</v>
      </c>
      <c r="E74">
        <v>403</v>
      </c>
      <c r="F74" s="13" t="s">
        <v>157</v>
      </c>
      <c r="G74" s="13" t="s">
        <v>158</v>
      </c>
      <c r="J74">
        <v>43796</v>
      </c>
      <c r="L74">
        <v>1</v>
      </c>
      <c r="M74">
        <v>40</v>
      </c>
      <c r="N74">
        <v>5</v>
      </c>
      <c r="O74">
        <v>45576</v>
      </c>
      <c r="P74" t="s">
        <v>2</v>
      </c>
      <c r="Q74" s="13" t="s">
        <v>56</v>
      </c>
      <c r="R74" s="13" t="s">
        <v>182</v>
      </c>
      <c r="S74" s="13" t="s">
        <v>225</v>
      </c>
      <c r="T74" t="b">
        <v>1</v>
      </c>
      <c r="U74" s="13" t="s">
        <v>8</v>
      </c>
      <c r="V74" s="13" t="s">
        <v>355</v>
      </c>
      <c r="W74" t="s">
        <v>35</v>
      </c>
      <c r="X74" s="13" t="s">
        <v>10</v>
      </c>
      <c r="Y74" s="13" t="s">
        <v>146</v>
      </c>
      <c r="Z74">
        <v>1992</v>
      </c>
      <c r="AA74" s="13" t="s">
        <v>15</v>
      </c>
      <c r="AB74" s="13" t="s">
        <v>161</v>
      </c>
      <c r="AC74" s="13" t="s">
        <v>356</v>
      </c>
      <c r="AD74" s="13" t="s">
        <v>43</v>
      </c>
      <c r="AE74">
        <v>33</v>
      </c>
      <c r="AF74" t="s">
        <v>36</v>
      </c>
      <c r="AG74" t="s">
        <v>11</v>
      </c>
      <c r="AH74">
        <v>6</v>
      </c>
      <c r="AI74" t="s">
        <v>13</v>
      </c>
      <c r="AJ74" s="13" t="s">
        <v>149</v>
      </c>
      <c r="AK74" s="13" t="s">
        <v>135</v>
      </c>
      <c r="AL74" t="s">
        <v>136</v>
      </c>
      <c r="AM74" t="str">
        <f>EmployeeData[[#This Row],[EMPLOYEEID]]</f>
        <v>E014813</v>
      </c>
    </row>
    <row r="75" spans="1:39" ht="15" x14ac:dyDescent="0.25">
      <c r="A75" s="13" t="s">
        <v>357</v>
      </c>
      <c r="B75" s="13" t="str">
        <f>EmployeeData[[#This Row],[FULLNAME]]</f>
        <v>Alexander Hiew</v>
      </c>
      <c r="C75" s="13" t="s">
        <v>203</v>
      </c>
      <c r="D75" s="13" t="s">
        <v>181</v>
      </c>
      <c r="E75">
        <v>252</v>
      </c>
      <c r="F75" s="13" t="s">
        <v>143</v>
      </c>
      <c r="G75" s="13" t="s">
        <v>204</v>
      </c>
      <c r="J75">
        <v>43748</v>
      </c>
      <c r="L75">
        <v>1</v>
      </c>
      <c r="M75">
        <v>40</v>
      </c>
      <c r="N75">
        <v>5</v>
      </c>
      <c r="O75">
        <v>85927</v>
      </c>
      <c r="P75" t="s">
        <v>2</v>
      </c>
      <c r="Q75" s="13" t="s">
        <v>55</v>
      </c>
      <c r="R75" s="13" t="s">
        <v>182</v>
      </c>
      <c r="S75" s="13" t="s">
        <v>140</v>
      </c>
      <c r="T75" t="b">
        <v>1</v>
      </c>
      <c r="U75" s="13" t="s">
        <v>8</v>
      </c>
      <c r="V75" s="13" t="s">
        <v>358</v>
      </c>
      <c r="W75" t="s">
        <v>5</v>
      </c>
      <c r="X75" s="13" t="s">
        <v>45</v>
      </c>
      <c r="Y75" s="13" t="s">
        <v>153</v>
      </c>
      <c r="Z75">
        <v>1964</v>
      </c>
      <c r="AA75" s="13" t="s">
        <v>32</v>
      </c>
      <c r="AB75" s="13" t="s">
        <v>206</v>
      </c>
      <c r="AC75" s="13" t="s">
        <v>148</v>
      </c>
      <c r="AD75" s="13" t="s">
        <v>44</v>
      </c>
      <c r="AE75">
        <v>61</v>
      </c>
      <c r="AF75" t="s">
        <v>37</v>
      </c>
      <c r="AG75" t="s">
        <v>12</v>
      </c>
      <c r="AH75">
        <v>6</v>
      </c>
      <c r="AI75" t="s">
        <v>13</v>
      </c>
      <c r="AJ75" s="13" t="s">
        <v>149</v>
      </c>
      <c r="AK75" s="13" t="s">
        <v>135</v>
      </c>
      <c r="AL75" t="s">
        <v>136</v>
      </c>
      <c r="AM75" t="str">
        <f>EmployeeData[[#This Row],[EMPLOYEEID]]</f>
        <v>E015365</v>
      </c>
    </row>
    <row r="76" spans="1:39" ht="15" x14ac:dyDescent="0.25">
      <c r="A76" s="13" t="s">
        <v>359</v>
      </c>
      <c r="B76" s="13" t="str">
        <f>EmployeeData[[#This Row],[FULLNAME]]</f>
        <v>Alexandre Fei</v>
      </c>
      <c r="C76" s="13" t="s">
        <v>156</v>
      </c>
      <c r="D76" s="13" t="s">
        <v>181</v>
      </c>
      <c r="E76">
        <v>252</v>
      </c>
      <c r="F76" s="13" t="s">
        <v>143</v>
      </c>
      <c r="G76" s="13" t="s">
        <v>158</v>
      </c>
      <c r="J76">
        <v>43814</v>
      </c>
      <c r="L76">
        <v>1</v>
      </c>
      <c r="M76">
        <v>40</v>
      </c>
      <c r="N76">
        <v>5</v>
      </c>
      <c r="O76">
        <v>53467</v>
      </c>
      <c r="P76" t="s">
        <v>2</v>
      </c>
      <c r="Q76" s="13" t="s">
        <v>56</v>
      </c>
      <c r="R76" s="13" t="s">
        <v>182</v>
      </c>
      <c r="S76" s="13" t="s">
        <v>159</v>
      </c>
      <c r="T76" t="b">
        <v>1</v>
      </c>
      <c r="U76" s="13" t="s">
        <v>8</v>
      </c>
      <c r="V76" s="13" t="s">
        <v>360</v>
      </c>
      <c r="W76" t="s">
        <v>35</v>
      </c>
      <c r="X76" s="13" t="s">
        <v>10</v>
      </c>
      <c r="Y76" s="13" t="s">
        <v>146</v>
      </c>
      <c r="Z76">
        <v>1986</v>
      </c>
      <c r="AA76" s="13" t="s">
        <v>15</v>
      </c>
      <c r="AB76" s="13" t="s">
        <v>161</v>
      </c>
      <c r="AC76" s="13" t="s">
        <v>148</v>
      </c>
      <c r="AD76" s="13" t="s">
        <v>44</v>
      </c>
      <c r="AE76">
        <v>39</v>
      </c>
      <c r="AF76" t="s">
        <v>36</v>
      </c>
      <c r="AG76" t="s">
        <v>12</v>
      </c>
      <c r="AH76">
        <v>6</v>
      </c>
      <c r="AI76" t="s">
        <v>13</v>
      </c>
      <c r="AJ76" s="13" t="s">
        <v>134</v>
      </c>
      <c r="AK76" s="13" t="s">
        <v>150</v>
      </c>
      <c r="AL76" t="b">
        <v>0</v>
      </c>
      <c r="AM76" t="str">
        <f>EmployeeData[[#This Row],[EMPLOYEEID]]</f>
        <v>E017164</v>
      </c>
    </row>
    <row r="77" spans="1:39" ht="15" x14ac:dyDescent="0.25">
      <c r="A77" s="13" t="s">
        <v>361</v>
      </c>
      <c r="B77" s="13" t="str">
        <f>EmployeeData[[#This Row],[FULLNAME]]</f>
        <v>Alexey Demehri</v>
      </c>
      <c r="C77" s="13" t="s">
        <v>203</v>
      </c>
      <c r="D77" s="13" t="s">
        <v>181</v>
      </c>
      <c r="E77">
        <v>252</v>
      </c>
      <c r="F77" s="13" t="s">
        <v>143</v>
      </c>
      <c r="G77" s="13" t="s">
        <v>204</v>
      </c>
      <c r="J77">
        <v>43776</v>
      </c>
      <c r="L77">
        <v>1</v>
      </c>
      <c r="M77">
        <v>40</v>
      </c>
      <c r="N77">
        <v>5</v>
      </c>
      <c r="O77">
        <v>61578</v>
      </c>
      <c r="P77" t="s">
        <v>2</v>
      </c>
      <c r="Q77" s="13" t="s">
        <v>55</v>
      </c>
      <c r="R77" s="13" t="s">
        <v>182</v>
      </c>
      <c r="S77" s="13" t="s">
        <v>159</v>
      </c>
      <c r="T77" t="b">
        <v>1</v>
      </c>
      <c r="U77" s="13" t="s">
        <v>7</v>
      </c>
      <c r="V77" s="13" t="s">
        <v>362</v>
      </c>
      <c r="W77" t="s">
        <v>5</v>
      </c>
      <c r="X77" s="13" t="s">
        <v>10</v>
      </c>
      <c r="Y77" s="13" t="s">
        <v>146</v>
      </c>
      <c r="Z77">
        <v>1967</v>
      </c>
      <c r="AA77" s="13" t="s">
        <v>32</v>
      </c>
      <c r="AB77" s="13" t="s">
        <v>206</v>
      </c>
      <c r="AC77" s="13" t="s">
        <v>148</v>
      </c>
      <c r="AD77" s="13" t="s">
        <v>44</v>
      </c>
      <c r="AE77">
        <v>58</v>
      </c>
      <c r="AF77" t="s">
        <v>37</v>
      </c>
      <c r="AG77" t="s">
        <v>12</v>
      </c>
      <c r="AH77">
        <v>6</v>
      </c>
      <c r="AI77" t="s">
        <v>13</v>
      </c>
      <c r="AJ77" s="13" t="s">
        <v>176</v>
      </c>
      <c r="AK77" s="13" t="s">
        <v>150</v>
      </c>
      <c r="AL77" t="b">
        <v>1</v>
      </c>
      <c r="AM77" t="str">
        <f>EmployeeData[[#This Row],[EMPLOYEEID]]</f>
        <v>E017904</v>
      </c>
    </row>
    <row r="78" spans="1:39" ht="15" x14ac:dyDescent="0.25">
      <c r="A78" s="13" t="s">
        <v>363</v>
      </c>
      <c r="B78" s="13" t="str">
        <f>EmployeeData[[#This Row],[FULLNAME]]</f>
        <v>Alexandra Hagedorn</v>
      </c>
      <c r="C78" s="13" t="s">
        <v>203</v>
      </c>
      <c r="D78" s="13" t="s">
        <v>181</v>
      </c>
      <c r="E78">
        <v>450</v>
      </c>
      <c r="F78" s="13" t="s">
        <v>221</v>
      </c>
      <c r="G78" s="13" t="s">
        <v>204</v>
      </c>
      <c r="J78">
        <v>43670</v>
      </c>
      <c r="L78">
        <v>1</v>
      </c>
      <c r="M78">
        <v>40</v>
      </c>
      <c r="N78">
        <v>5</v>
      </c>
      <c r="O78">
        <v>62131</v>
      </c>
      <c r="P78" t="s">
        <v>2</v>
      </c>
      <c r="Q78" s="13" t="s">
        <v>55</v>
      </c>
      <c r="R78" s="13" t="s">
        <v>182</v>
      </c>
      <c r="S78" s="13" t="s">
        <v>344</v>
      </c>
      <c r="T78" t="b">
        <v>1</v>
      </c>
      <c r="U78" s="13" t="s">
        <v>7</v>
      </c>
      <c r="V78" s="13" t="s">
        <v>364</v>
      </c>
      <c r="W78" t="s">
        <v>5</v>
      </c>
      <c r="X78" s="13" t="s">
        <v>10</v>
      </c>
      <c r="Y78" s="13" t="s">
        <v>146</v>
      </c>
      <c r="Z78">
        <v>2004</v>
      </c>
      <c r="AA78" s="13" t="s">
        <v>32</v>
      </c>
      <c r="AB78" s="13" t="s">
        <v>206</v>
      </c>
      <c r="AC78" s="13" t="s">
        <v>301</v>
      </c>
      <c r="AD78" s="13" t="s">
        <v>9</v>
      </c>
      <c r="AE78">
        <v>21</v>
      </c>
      <c r="AF78" t="s">
        <v>63</v>
      </c>
      <c r="AG78" t="s">
        <v>12</v>
      </c>
      <c r="AH78">
        <v>6</v>
      </c>
      <c r="AI78" t="s">
        <v>13</v>
      </c>
      <c r="AJ78" s="13" t="s">
        <v>149</v>
      </c>
      <c r="AK78" s="13" t="s">
        <v>150</v>
      </c>
      <c r="AL78" t="s">
        <v>136</v>
      </c>
      <c r="AM78" t="str">
        <f>EmployeeData[[#This Row],[EMPLOYEEID]]</f>
        <v>E016145</v>
      </c>
    </row>
    <row r="79" spans="1:39" ht="15" x14ac:dyDescent="0.25">
      <c r="A79" s="13" t="s">
        <v>365</v>
      </c>
      <c r="B79" s="13" t="str">
        <f>EmployeeData[[#This Row],[FULLNAME]]</f>
        <v>Anna Muts</v>
      </c>
      <c r="C79" s="13" t="s">
        <v>125</v>
      </c>
      <c r="D79" s="13" t="s">
        <v>181</v>
      </c>
      <c r="E79">
        <v>321</v>
      </c>
      <c r="F79" s="13" t="s">
        <v>143</v>
      </c>
      <c r="G79" s="13" t="s">
        <v>144</v>
      </c>
      <c r="J79">
        <v>44223</v>
      </c>
      <c r="L79">
        <v>1</v>
      </c>
      <c r="M79">
        <v>40</v>
      </c>
      <c r="N79">
        <v>5</v>
      </c>
      <c r="O79">
        <v>19510</v>
      </c>
      <c r="P79" t="s">
        <v>2</v>
      </c>
      <c r="Q79" s="13" t="s">
        <v>54</v>
      </c>
      <c r="R79" s="13" t="s">
        <v>182</v>
      </c>
      <c r="S79" s="13" t="s">
        <v>140</v>
      </c>
      <c r="T79" t="b">
        <v>1</v>
      </c>
      <c r="U79" s="13" t="s">
        <v>7</v>
      </c>
      <c r="V79" s="13" t="s">
        <v>366</v>
      </c>
      <c r="W79" t="s">
        <v>5</v>
      </c>
      <c r="X79" s="13" t="s">
        <v>10</v>
      </c>
      <c r="Y79" s="13" t="s">
        <v>153</v>
      </c>
      <c r="Z79">
        <v>1978</v>
      </c>
      <c r="AA79" s="13" t="s">
        <v>34</v>
      </c>
      <c r="AB79" s="13" t="s">
        <v>147</v>
      </c>
      <c r="AC79" s="13" t="s">
        <v>209</v>
      </c>
      <c r="AD79" s="13" t="s">
        <v>44</v>
      </c>
      <c r="AE79">
        <v>47</v>
      </c>
      <c r="AF79" t="s">
        <v>37</v>
      </c>
      <c r="AG79" t="s">
        <v>11</v>
      </c>
      <c r="AH79">
        <v>4</v>
      </c>
      <c r="AI79" t="s">
        <v>30</v>
      </c>
      <c r="AJ79" s="13" t="s">
        <v>154</v>
      </c>
      <c r="AK79" s="13" t="s">
        <v>135</v>
      </c>
      <c r="AL79" t="s">
        <v>136</v>
      </c>
      <c r="AM79" t="str">
        <f>EmployeeData[[#This Row],[EMPLOYEEID]]</f>
        <v>E029891</v>
      </c>
    </row>
    <row r="80" spans="1:39" ht="15" x14ac:dyDescent="0.25">
      <c r="A80" s="13" t="s">
        <v>367</v>
      </c>
      <c r="B80" s="13" t="str">
        <f>EmployeeData[[#This Row],[FULLNAME]]</f>
        <v>Alexandre Ge</v>
      </c>
      <c r="C80" s="13" t="s">
        <v>125</v>
      </c>
      <c r="D80" s="13" t="s">
        <v>181</v>
      </c>
      <c r="E80">
        <v>461</v>
      </c>
      <c r="F80" s="13" t="s">
        <v>221</v>
      </c>
      <c r="G80" s="13" t="s">
        <v>144</v>
      </c>
      <c r="J80">
        <v>43580</v>
      </c>
      <c r="L80">
        <v>1</v>
      </c>
      <c r="M80">
        <v>40</v>
      </c>
      <c r="N80">
        <v>5</v>
      </c>
      <c r="O80">
        <v>39617</v>
      </c>
      <c r="P80" t="s">
        <v>2</v>
      </c>
      <c r="Q80" s="13" t="s">
        <v>54</v>
      </c>
      <c r="R80" s="13" t="s">
        <v>182</v>
      </c>
      <c r="S80" s="13" t="s">
        <v>159</v>
      </c>
      <c r="T80" t="b">
        <v>1</v>
      </c>
      <c r="U80" s="13" t="s">
        <v>38</v>
      </c>
      <c r="V80" s="13" t="s">
        <v>368</v>
      </c>
      <c r="W80" t="s">
        <v>5</v>
      </c>
      <c r="X80" s="13" t="s">
        <v>10</v>
      </c>
      <c r="Y80" s="13" t="s">
        <v>146</v>
      </c>
      <c r="Z80">
        <v>1999</v>
      </c>
      <c r="AA80" s="13" t="s">
        <v>51</v>
      </c>
      <c r="AB80" s="13" t="s">
        <v>147</v>
      </c>
      <c r="AC80" s="13" t="s">
        <v>223</v>
      </c>
      <c r="AD80" s="13" t="s">
        <v>9</v>
      </c>
      <c r="AE80">
        <v>26</v>
      </c>
      <c r="AF80" t="s">
        <v>6</v>
      </c>
      <c r="AG80" t="s">
        <v>11</v>
      </c>
      <c r="AH80">
        <v>6</v>
      </c>
      <c r="AI80" t="s">
        <v>13</v>
      </c>
      <c r="AJ80" s="13" t="s">
        <v>154</v>
      </c>
      <c r="AK80" s="13" t="s">
        <v>135</v>
      </c>
      <c r="AL80" t="s">
        <v>136</v>
      </c>
      <c r="AM80" t="str">
        <f>EmployeeData[[#This Row],[EMPLOYEEID]]</f>
        <v>E016813</v>
      </c>
    </row>
    <row r="81" spans="1:39" ht="15" x14ac:dyDescent="0.25">
      <c r="A81" s="13" t="s">
        <v>369</v>
      </c>
      <c r="B81" s="13" t="str">
        <f>EmployeeData[[#This Row],[FULLNAME]]</f>
        <v>Arash Hu</v>
      </c>
      <c r="C81" s="13" t="s">
        <v>156</v>
      </c>
      <c r="D81" s="13" t="s">
        <v>181</v>
      </c>
      <c r="E81">
        <v>461</v>
      </c>
      <c r="F81" s="13" t="s">
        <v>221</v>
      </c>
      <c r="G81" s="13" t="s">
        <v>158</v>
      </c>
      <c r="J81">
        <v>43103</v>
      </c>
      <c r="L81">
        <v>1</v>
      </c>
      <c r="M81">
        <v>40</v>
      </c>
      <c r="N81">
        <v>5</v>
      </c>
      <c r="O81">
        <v>30453</v>
      </c>
      <c r="P81" t="s">
        <v>2</v>
      </c>
      <c r="Q81" s="13" t="s">
        <v>56</v>
      </c>
      <c r="R81" s="13" t="s">
        <v>182</v>
      </c>
      <c r="S81" s="13" t="s">
        <v>190</v>
      </c>
      <c r="T81" t="b">
        <v>1</v>
      </c>
      <c r="U81" s="13" t="s">
        <v>38</v>
      </c>
      <c r="V81" s="13" t="s">
        <v>370</v>
      </c>
      <c r="W81" t="s">
        <v>5</v>
      </c>
      <c r="X81" s="13" t="s">
        <v>10</v>
      </c>
      <c r="Y81" s="13" t="s">
        <v>146</v>
      </c>
      <c r="Z81">
        <v>1998</v>
      </c>
      <c r="AA81" s="13" t="s">
        <v>32</v>
      </c>
      <c r="AB81" s="13" t="s">
        <v>161</v>
      </c>
      <c r="AC81" s="13" t="s">
        <v>223</v>
      </c>
      <c r="AD81" s="13" t="s">
        <v>9</v>
      </c>
      <c r="AE81">
        <v>27</v>
      </c>
      <c r="AF81" t="s">
        <v>6</v>
      </c>
      <c r="AG81" t="s">
        <v>11</v>
      </c>
      <c r="AH81">
        <v>7</v>
      </c>
      <c r="AI81" t="s">
        <v>13</v>
      </c>
      <c r="AJ81" s="13" t="s">
        <v>167</v>
      </c>
      <c r="AK81" s="13" t="s">
        <v>135</v>
      </c>
      <c r="AL81" t="b">
        <v>0</v>
      </c>
      <c r="AM81" t="str">
        <f>EmployeeData[[#This Row],[EMPLOYEEID]]</f>
        <v>E034691</v>
      </c>
    </row>
    <row r="82" spans="1:39" ht="15" x14ac:dyDescent="0.25">
      <c r="A82" s="13" t="s">
        <v>371</v>
      </c>
      <c r="B82" s="13" t="str">
        <f>EmployeeData[[#This Row],[FULLNAME]]</f>
        <v>Andre Woodhouse</v>
      </c>
      <c r="C82" s="13" t="s">
        <v>125</v>
      </c>
      <c r="D82" s="13" t="s">
        <v>181</v>
      </c>
      <c r="E82">
        <v>361</v>
      </c>
      <c r="F82" s="13" t="s">
        <v>221</v>
      </c>
      <c r="G82" s="13" t="s">
        <v>128</v>
      </c>
      <c r="J82">
        <v>43775</v>
      </c>
      <c r="L82">
        <v>1</v>
      </c>
      <c r="M82">
        <v>40</v>
      </c>
      <c r="N82">
        <v>5</v>
      </c>
      <c r="O82">
        <v>18188</v>
      </c>
      <c r="P82" t="s">
        <v>2</v>
      </c>
      <c r="Q82" s="13" t="s">
        <v>54</v>
      </c>
      <c r="R82" s="13" t="s">
        <v>182</v>
      </c>
      <c r="S82" s="13" t="s">
        <v>215</v>
      </c>
      <c r="T82" t="b">
        <v>1</v>
      </c>
      <c r="U82" s="13" t="s">
        <v>7</v>
      </c>
      <c r="V82" s="13" t="s">
        <v>372</v>
      </c>
      <c r="W82" t="s">
        <v>5</v>
      </c>
      <c r="X82" s="13" t="s">
        <v>10</v>
      </c>
      <c r="Y82" s="13" t="s">
        <v>146</v>
      </c>
      <c r="Z82">
        <v>1964</v>
      </c>
      <c r="AA82" s="13" t="s">
        <v>51</v>
      </c>
      <c r="AB82" s="13" t="s">
        <v>132</v>
      </c>
      <c r="AC82" s="13" t="s">
        <v>373</v>
      </c>
      <c r="AD82" s="13" t="s">
        <v>9</v>
      </c>
      <c r="AE82">
        <v>61</v>
      </c>
      <c r="AF82" t="s">
        <v>37</v>
      </c>
      <c r="AG82" t="s">
        <v>11</v>
      </c>
      <c r="AH82">
        <v>6</v>
      </c>
      <c r="AI82" t="s">
        <v>13</v>
      </c>
      <c r="AJ82" s="13" t="s">
        <v>154</v>
      </c>
      <c r="AK82" s="13" t="s">
        <v>184</v>
      </c>
      <c r="AL82" t="s">
        <v>136</v>
      </c>
      <c r="AM82" t="str">
        <f>EmployeeData[[#This Row],[EMPLOYEEID]]</f>
        <v>E023550</v>
      </c>
    </row>
    <row r="83" spans="1:39" ht="15" x14ac:dyDescent="0.25">
      <c r="A83" s="13" t="s">
        <v>374</v>
      </c>
      <c r="B83" s="13" t="str">
        <f>EmployeeData[[#This Row],[FULLNAME]]</f>
        <v>Ashish Han</v>
      </c>
      <c r="C83" s="13" t="s">
        <v>203</v>
      </c>
      <c r="D83" s="13" t="s">
        <v>181</v>
      </c>
      <c r="E83">
        <v>371</v>
      </c>
      <c r="F83" s="13" t="s">
        <v>221</v>
      </c>
      <c r="G83" s="13" t="s">
        <v>204</v>
      </c>
      <c r="J83">
        <v>44238</v>
      </c>
      <c r="L83">
        <v>1</v>
      </c>
      <c r="M83">
        <v>40</v>
      </c>
      <c r="N83">
        <v>5</v>
      </c>
      <c r="O83">
        <v>35253</v>
      </c>
      <c r="P83" t="s">
        <v>2</v>
      </c>
      <c r="Q83" s="13" t="s">
        <v>55</v>
      </c>
      <c r="R83" s="13" t="s">
        <v>182</v>
      </c>
      <c r="S83" s="13" t="s">
        <v>129</v>
      </c>
      <c r="T83" t="b">
        <v>1</v>
      </c>
      <c r="U83" s="13" t="s">
        <v>38</v>
      </c>
      <c r="V83" s="13" t="s">
        <v>375</v>
      </c>
      <c r="W83" t="s">
        <v>5</v>
      </c>
      <c r="X83" s="13" t="s">
        <v>10</v>
      </c>
      <c r="Y83" s="13" t="s">
        <v>131</v>
      </c>
      <c r="Z83">
        <v>1973</v>
      </c>
      <c r="AA83" s="13" t="s">
        <v>51</v>
      </c>
      <c r="AB83" s="13" t="s">
        <v>206</v>
      </c>
      <c r="AC83" s="13" t="s">
        <v>376</v>
      </c>
      <c r="AD83" s="13" t="s">
        <v>9</v>
      </c>
      <c r="AE83">
        <v>52</v>
      </c>
      <c r="AF83" t="s">
        <v>37</v>
      </c>
      <c r="AG83" t="s">
        <v>11</v>
      </c>
      <c r="AH83">
        <v>4</v>
      </c>
      <c r="AI83" t="s">
        <v>30</v>
      </c>
      <c r="AJ83" s="13" t="s">
        <v>149</v>
      </c>
      <c r="AK83" s="13" t="s">
        <v>135</v>
      </c>
      <c r="AL83" t="s">
        <v>136</v>
      </c>
      <c r="AM83" t="str">
        <f>EmployeeData[[#This Row],[EMPLOYEEID]]</f>
        <v>E035402</v>
      </c>
    </row>
    <row r="84" spans="1:39" ht="15" x14ac:dyDescent="0.25">
      <c r="A84" s="13" t="s">
        <v>377</v>
      </c>
      <c r="B84" s="13" t="str">
        <f>EmployeeData[[#This Row],[FULLNAME]]</f>
        <v>Alexey Darian</v>
      </c>
      <c r="C84" s="13" t="s">
        <v>125</v>
      </c>
      <c r="D84" s="13" t="s">
        <v>181</v>
      </c>
      <c r="E84">
        <v>455</v>
      </c>
      <c r="F84" s="13" t="s">
        <v>326</v>
      </c>
      <c r="G84" s="13" t="s">
        <v>128</v>
      </c>
      <c r="J84">
        <v>43765</v>
      </c>
      <c r="L84">
        <v>1</v>
      </c>
      <c r="M84">
        <v>40</v>
      </c>
      <c r="N84">
        <v>5</v>
      </c>
      <c r="O84">
        <v>84818</v>
      </c>
      <c r="P84" t="s">
        <v>2</v>
      </c>
      <c r="Q84" s="13" t="s">
        <v>54</v>
      </c>
      <c r="R84" s="13" t="s">
        <v>182</v>
      </c>
      <c r="S84" s="13" t="s">
        <v>140</v>
      </c>
      <c r="T84" t="b">
        <v>1</v>
      </c>
      <c r="U84" s="13" t="s">
        <v>8</v>
      </c>
      <c r="V84" s="13" t="s">
        <v>378</v>
      </c>
      <c r="W84" t="s">
        <v>35</v>
      </c>
      <c r="X84" s="13" t="s">
        <v>10</v>
      </c>
      <c r="Y84" s="13" t="s">
        <v>146</v>
      </c>
      <c r="Z84">
        <v>1975</v>
      </c>
      <c r="AA84" s="13" t="s">
        <v>51</v>
      </c>
      <c r="AB84" s="13" t="s">
        <v>132</v>
      </c>
      <c r="AC84" s="13" t="s">
        <v>328</v>
      </c>
      <c r="AD84" s="13" t="s">
        <v>39</v>
      </c>
      <c r="AE84">
        <v>50</v>
      </c>
      <c r="AF84" t="s">
        <v>37</v>
      </c>
      <c r="AG84" t="s">
        <v>12</v>
      </c>
      <c r="AH84">
        <v>6</v>
      </c>
      <c r="AI84" t="s">
        <v>13</v>
      </c>
      <c r="AJ84" s="13" t="s">
        <v>149</v>
      </c>
      <c r="AK84" s="13" t="s">
        <v>135</v>
      </c>
      <c r="AL84" t="s">
        <v>136</v>
      </c>
      <c r="AM84" t="str">
        <f>EmployeeData[[#This Row],[EMPLOYEEID]]</f>
        <v>E018432</v>
      </c>
    </row>
    <row r="85" spans="1:39" ht="15" x14ac:dyDescent="0.25">
      <c r="A85" s="13" t="s">
        <v>379</v>
      </c>
      <c r="B85" s="13" t="str">
        <f>EmployeeData[[#This Row],[FULLNAME]]</f>
        <v>Ali Chabert</v>
      </c>
      <c r="C85" s="13" t="s">
        <v>156</v>
      </c>
      <c r="D85" s="13" t="s">
        <v>181</v>
      </c>
      <c r="E85">
        <v>401</v>
      </c>
      <c r="F85" s="13" t="s">
        <v>221</v>
      </c>
      <c r="G85" s="13" t="s">
        <v>158</v>
      </c>
      <c r="J85">
        <v>43782</v>
      </c>
      <c r="L85">
        <v>1</v>
      </c>
      <c r="M85">
        <v>40</v>
      </c>
      <c r="N85">
        <v>5</v>
      </c>
      <c r="O85">
        <v>121112</v>
      </c>
      <c r="P85" t="s">
        <v>2</v>
      </c>
      <c r="Q85" s="13" t="s">
        <v>56</v>
      </c>
      <c r="R85" s="13" t="s">
        <v>182</v>
      </c>
      <c r="S85" s="13" t="s">
        <v>129</v>
      </c>
      <c r="T85" t="b">
        <v>1</v>
      </c>
      <c r="U85" s="13" t="s">
        <v>38</v>
      </c>
      <c r="V85" s="13" t="s">
        <v>380</v>
      </c>
      <c r="W85" t="s">
        <v>35</v>
      </c>
      <c r="X85" s="13" t="s">
        <v>45</v>
      </c>
      <c r="Y85" s="13" t="s">
        <v>131</v>
      </c>
      <c r="Z85">
        <v>1967</v>
      </c>
      <c r="AA85" s="13" t="s">
        <v>15</v>
      </c>
      <c r="AB85" s="13" t="s">
        <v>161</v>
      </c>
      <c r="AC85" s="13" t="s">
        <v>381</v>
      </c>
      <c r="AD85" s="13" t="s">
        <v>9</v>
      </c>
      <c r="AE85">
        <v>58</v>
      </c>
      <c r="AF85" t="s">
        <v>37</v>
      </c>
      <c r="AG85" t="s">
        <v>46</v>
      </c>
      <c r="AH85">
        <v>6</v>
      </c>
      <c r="AI85" t="s">
        <v>13</v>
      </c>
      <c r="AJ85" s="13" t="s">
        <v>134</v>
      </c>
      <c r="AK85" s="13" t="s">
        <v>135</v>
      </c>
      <c r="AL85" t="s">
        <v>136</v>
      </c>
      <c r="AM85" t="str">
        <f>EmployeeData[[#This Row],[EMPLOYEEID]]</f>
        <v>E019473</v>
      </c>
    </row>
    <row r="86" spans="1:39" ht="15" x14ac:dyDescent="0.25">
      <c r="A86" s="13" t="s">
        <v>382</v>
      </c>
      <c r="B86" s="13" t="str">
        <f>EmployeeData[[#This Row],[FULLNAME]]</f>
        <v>Alexey Coniglio</v>
      </c>
      <c r="C86" s="13" t="s">
        <v>125</v>
      </c>
      <c r="D86" s="13" t="s">
        <v>181</v>
      </c>
      <c r="E86">
        <v>446</v>
      </c>
      <c r="F86" s="13" t="s">
        <v>326</v>
      </c>
      <c r="G86" s="13" t="s">
        <v>128</v>
      </c>
      <c r="J86">
        <v>43705</v>
      </c>
      <c r="L86">
        <v>1</v>
      </c>
      <c r="M86">
        <v>40</v>
      </c>
      <c r="N86">
        <v>5</v>
      </c>
      <c r="O86">
        <v>48565</v>
      </c>
      <c r="P86" t="s">
        <v>2</v>
      </c>
      <c r="Q86" s="13" t="s">
        <v>54</v>
      </c>
      <c r="R86" s="13" t="s">
        <v>182</v>
      </c>
      <c r="S86" s="13" t="s">
        <v>159</v>
      </c>
      <c r="T86" t="b">
        <v>1</v>
      </c>
      <c r="U86" s="13" t="s">
        <v>7</v>
      </c>
      <c r="V86" s="13" t="s">
        <v>383</v>
      </c>
      <c r="W86" t="s">
        <v>5</v>
      </c>
      <c r="X86" s="13" t="s">
        <v>10</v>
      </c>
      <c r="Y86" s="13" t="s">
        <v>146</v>
      </c>
      <c r="Z86">
        <v>1971</v>
      </c>
      <c r="AA86" s="13" t="s">
        <v>32</v>
      </c>
      <c r="AB86" s="13" t="s">
        <v>132</v>
      </c>
      <c r="AC86" s="13" t="s">
        <v>384</v>
      </c>
      <c r="AD86" s="13" t="s">
        <v>39</v>
      </c>
      <c r="AE86">
        <v>54</v>
      </c>
      <c r="AF86" t="s">
        <v>37</v>
      </c>
      <c r="AG86" t="s">
        <v>11</v>
      </c>
      <c r="AH86">
        <v>6</v>
      </c>
      <c r="AI86" t="s">
        <v>13</v>
      </c>
      <c r="AJ86" s="13" t="s">
        <v>154</v>
      </c>
      <c r="AK86" s="13" t="s">
        <v>150</v>
      </c>
      <c r="AL86" t="b">
        <v>1</v>
      </c>
      <c r="AM86" t="str">
        <f>EmployeeData[[#This Row],[EMPLOYEEID]]</f>
        <v>E018789</v>
      </c>
    </row>
    <row r="87" spans="1:39" ht="15" x14ac:dyDescent="0.25">
      <c r="A87" s="13" t="s">
        <v>385</v>
      </c>
      <c r="B87" s="13" t="str">
        <f>EmployeeData[[#This Row],[FULLNAME]]</f>
        <v>Alfred Chen</v>
      </c>
      <c r="C87" s="13" t="s">
        <v>303</v>
      </c>
      <c r="D87" s="13" t="s">
        <v>181</v>
      </c>
      <c r="E87">
        <v>293</v>
      </c>
      <c r="F87" s="13" t="s">
        <v>157</v>
      </c>
      <c r="G87" s="13" t="s">
        <v>304</v>
      </c>
      <c r="J87">
        <v>43779</v>
      </c>
      <c r="L87">
        <v>1</v>
      </c>
      <c r="M87">
        <v>40</v>
      </c>
      <c r="N87">
        <v>5</v>
      </c>
      <c r="O87">
        <v>77832</v>
      </c>
      <c r="P87" t="s">
        <v>2</v>
      </c>
      <c r="Q87" s="13" t="s">
        <v>57</v>
      </c>
      <c r="R87" s="13" t="s">
        <v>182</v>
      </c>
      <c r="S87" s="13" t="s">
        <v>386</v>
      </c>
      <c r="T87" t="b">
        <v>1</v>
      </c>
      <c r="U87" s="13" t="s">
        <v>7</v>
      </c>
      <c r="V87" s="13" t="s">
        <v>387</v>
      </c>
      <c r="W87" t="s">
        <v>35</v>
      </c>
      <c r="X87" s="13" t="s">
        <v>10</v>
      </c>
      <c r="Y87" s="13" t="s">
        <v>146</v>
      </c>
      <c r="Z87">
        <v>1970</v>
      </c>
      <c r="AA87" s="13" t="s">
        <v>32</v>
      </c>
      <c r="AB87" s="13" t="s">
        <v>306</v>
      </c>
      <c r="AC87" s="13" t="s">
        <v>307</v>
      </c>
      <c r="AD87" s="13" t="s">
        <v>43</v>
      </c>
      <c r="AE87">
        <v>55</v>
      </c>
      <c r="AF87" t="s">
        <v>37</v>
      </c>
      <c r="AG87" t="s">
        <v>12</v>
      </c>
      <c r="AH87">
        <v>6</v>
      </c>
      <c r="AI87" t="s">
        <v>13</v>
      </c>
      <c r="AJ87" s="13" t="s">
        <v>154</v>
      </c>
      <c r="AK87" s="13" t="s">
        <v>184</v>
      </c>
      <c r="AL87" t="s">
        <v>136</v>
      </c>
      <c r="AM87" t="str">
        <f>EmployeeData[[#This Row],[EMPLOYEEID]]</f>
        <v>E019045</v>
      </c>
    </row>
    <row r="88" spans="1:39" ht="15" x14ac:dyDescent="0.25">
      <c r="A88" s="13" t="s">
        <v>388</v>
      </c>
      <c r="B88" s="13" t="str">
        <f>EmployeeData[[#This Row],[FULLNAME]]</f>
        <v>Anthony Klassen</v>
      </c>
      <c r="C88" s="13" t="s">
        <v>203</v>
      </c>
      <c r="D88" s="13" t="s">
        <v>181</v>
      </c>
      <c r="E88">
        <v>450</v>
      </c>
      <c r="F88" s="13" t="s">
        <v>221</v>
      </c>
      <c r="G88" s="13" t="s">
        <v>204</v>
      </c>
      <c r="J88">
        <v>43103</v>
      </c>
      <c r="L88">
        <v>1</v>
      </c>
      <c r="M88">
        <v>40</v>
      </c>
      <c r="N88">
        <v>5</v>
      </c>
      <c r="O88">
        <v>78706</v>
      </c>
      <c r="P88" t="s">
        <v>2</v>
      </c>
      <c r="Q88" s="13" t="s">
        <v>55</v>
      </c>
      <c r="R88" s="13" t="s">
        <v>182</v>
      </c>
      <c r="S88" s="13" t="s">
        <v>129</v>
      </c>
      <c r="T88" t="b">
        <v>1</v>
      </c>
      <c r="U88" s="13" t="s">
        <v>38</v>
      </c>
      <c r="V88" s="13" t="s">
        <v>389</v>
      </c>
      <c r="W88" t="s">
        <v>5</v>
      </c>
      <c r="X88" s="13" t="s">
        <v>10</v>
      </c>
      <c r="Y88" s="13" t="s">
        <v>131</v>
      </c>
      <c r="Z88">
        <v>1999</v>
      </c>
      <c r="AA88" s="13" t="s">
        <v>32</v>
      </c>
      <c r="AB88" s="13" t="s">
        <v>206</v>
      </c>
      <c r="AC88" s="13" t="s">
        <v>301</v>
      </c>
      <c r="AD88" s="13" t="s">
        <v>9</v>
      </c>
      <c r="AE88">
        <v>26</v>
      </c>
      <c r="AF88" t="s">
        <v>6</v>
      </c>
      <c r="AG88" t="s">
        <v>12</v>
      </c>
      <c r="AH88">
        <v>7</v>
      </c>
      <c r="AI88" t="s">
        <v>13</v>
      </c>
      <c r="AJ88" s="13" t="s">
        <v>149</v>
      </c>
      <c r="AK88" s="13" t="s">
        <v>135</v>
      </c>
      <c r="AL88" t="s">
        <v>136</v>
      </c>
      <c r="AM88" t="str">
        <f>EmployeeData[[#This Row],[EMPLOYEEID]]</f>
        <v>E033329</v>
      </c>
    </row>
    <row r="89" spans="1:39" ht="15" x14ac:dyDescent="0.25">
      <c r="A89" s="13" t="s">
        <v>390</v>
      </c>
      <c r="B89" s="13" t="str">
        <f>EmployeeData[[#This Row],[FULLNAME]]</f>
        <v>Adhiran Stad</v>
      </c>
      <c r="C89" s="13" t="s">
        <v>125</v>
      </c>
      <c r="D89" s="13" t="s">
        <v>181</v>
      </c>
      <c r="E89">
        <v>450</v>
      </c>
      <c r="F89" s="13" t="s">
        <v>221</v>
      </c>
      <c r="G89" s="13" t="s">
        <v>128</v>
      </c>
      <c r="J89">
        <v>44131</v>
      </c>
      <c r="L89">
        <v>1</v>
      </c>
      <c r="M89">
        <v>40</v>
      </c>
      <c r="N89">
        <v>5</v>
      </c>
      <c r="O89">
        <v>63495</v>
      </c>
      <c r="P89" t="s">
        <v>2</v>
      </c>
      <c r="Q89" s="13" t="s">
        <v>54</v>
      </c>
      <c r="R89" s="13" t="s">
        <v>182</v>
      </c>
      <c r="S89" s="13" t="s">
        <v>159</v>
      </c>
      <c r="T89" t="b">
        <v>1</v>
      </c>
      <c r="U89" s="13" t="s">
        <v>7</v>
      </c>
      <c r="V89" s="13" t="s">
        <v>391</v>
      </c>
      <c r="W89" t="s">
        <v>5</v>
      </c>
      <c r="X89" s="13" t="s">
        <v>10</v>
      </c>
      <c r="Y89" s="13" t="s">
        <v>146</v>
      </c>
      <c r="Z89">
        <v>1981</v>
      </c>
      <c r="AA89" s="13" t="s">
        <v>51</v>
      </c>
      <c r="AB89" s="13" t="s">
        <v>132</v>
      </c>
      <c r="AC89" s="13" t="s">
        <v>301</v>
      </c>
      <c r="AD89" s="13" t="s">
        <v>9</v>
      </c>
      <c r="AE89">
        <v>44</v>
      </c>
      <c r="AF89" t="s">
        <v>36</v>
      </c>
      <c r="AG89" t="s">
        <v>12</v>
      </c>
      <c r="AH89">
        <v>5</v>
      </c>
      <c r="AI89" t="s">
        <v>30</v>
      </c>
      <c r="AJ89" s="13" t="s">
        <v>154</v>
      </c>
      <c r="AK89" s="13" t="s">
        <v>184</v>
      </c>
      <c r="AL89" t="b">
        <v>1</v>
      </c>
      <c r="AM89" t="str">
        <f>EmployeeData[[#This Row],[EMPLOYEEID]]</f>
        <v>E003682</v>
      </c>
    </row>
    <row r="90" spans="1:39" ht="15" x14ac:dyDescent="0.25">
      <c r="A90" s="13" t="s">
        <v>392</v>
      </c>
      <c r="B90" s="13" t="str">
        <f>EmployeeData[[#This Row],[FULLNAME]]</f>
        <v>Antoine Kandagatla</v>
      </c>
      <c r="C90" s="13" t="s">
        <v>125</v>
      </c>
      <c r="D90" s="13" t="s">
        <v>181</v>
      </c>
      <c r="E90">
        <v>383</v>
      </c>
      <c r="F90" s="13" t="s">
        <v>157</v>
      </c>
      <c r="G90" s="13" t="s">
        <v>128</v>
      </c>
      <c r="J90">
        <v>43103</v>
      </c>
      <c r="L90">
        <v>1</v>
      </c>
      <c r="M90">
        <v>40</v>
      </c>
      <c r="N90">
        <v>5</v>
      </c>
      <c r="O90">
        <v>135852</v>
      </c>
      <c r="P90" t="s">
        <v>2</v>
      </c>
      <c r="Q90" s="13" t="s">
        <v>54</v>
      </c>
      <c r="R90" s="13" t="s">
        <v>182</v>
      </c>
      <c r="S90" s="13" t="s">
        <v>159</v>
      </c>
      <c r="T90" t="b">
        <v>1</v>
      </c>
      <c r="U90" s="13" t="s">
        <v>8</v>
      </c>
      <c r="V90" s="13" t="s">
        <v>393</v>
      </c>
      <c r="W90" t="s">
        <v>5</v>
      </c>
      <c r="X90" s="13" t="s">
        <v>10</v>
      </c>
      <c r="Y90" s="13" t="s">
        <v>146</v>
      </c>
      <c r="Z90">
        <v>1992</v>
      </c>
      <c r="AA90" s="13" t="s">
        <v>15</v>
      </c>
      <c r="AB90" s="13" t="s">
        <v>132</v>
      </c>
      <c r="AC90" s="13" t="s">
        <v>259</v>
      </c>
      <c r="AD90" s="13" t="s">
        <v>40</v>
      </c>
      <c r="AE90">
        <v>33</v>
      </c>
      <c r="AF90" t="s">
        <v>36</v>
      </c>
      <c r="AG90" t="s">
        <v>46</v>
      </c>
      <c r="AH90">
        <v>7</v>
      </c>
      <c r="AI90" t="s">
        <v>13</v>
      </c>
      <c r="AJ90" s="13" t="s">
        <v>134</v>
      </c>
      <c r="AK90" s="13" t="s">
        <v>150</v>
      </c>
      <c r="AL90" t="b">
        <v>0</v>
      </c>
      <c r="AM90" t="str">
        <f>EmployeeData[[#This Row],[EMPLOYEEID]]</f>
        <v>E033711</v>
      </c>
    </row>
    <row r="91" spans="1:39" ht="15" x14ac:dyDescent="0.25">
      <c r="A91" s="13" t="s">
        <v>394</v>
      </c>
      <c r="B91" s="13" t="str">
        <f>EmployeeData[[#This Row],[FULLNAME]]</f>
        <v>Anthony Koochakzadeh</v>
      </c>
      <c r="C91" s="13" t="s">
        <v>193</v>
      </c>
      <c r="D91" s="13" t="s">
        <v>181</v>
      </c>
      <c r="E91">
        <v>462</v>
      </c>
      <c r="F91" s="13" t="s">
        <v>143</v>
      </c>
      <c r="G91" s="13" t="s">
        <v>194</v>
      </c>
      <c r="J91">
        <v>43103</v>
      </c>
      <c r="L91">
        <v>1</v>
      </c>
      <c r="M91">
        <v>40</v>
      </c>
      <c r="N91">
        <v>5</v>
      </c>
      <c r="O91">
        <v>47305</v>
      </c>
      <c r="P91" t="s">
        <v>2</v>
      </c>
      <c r="Q91" s="13" t="s">
        <v>58</v>
      </c>
      <c r="R91" s="13" t="s">
        <v>182</v>
      </c>
      <c r="S91" s="13" t="s">
        <v>159</v>
      </c>
      <c r="T91" t="b">
        <v>1</v>
      </c>
      <c r="U91" s="13" t="s">
        <v>7</v>
      </c>
      <c r="V91" s="13" t="s">
        <v>395</v>
      </c>
      <c r="W91" t="s">
        <v>5</v>
      </c>
      <c r="X91" s="13" t="s">
        <v>10</v>
      </c>
      <c r="Y91" s="13" t="s">
        <v>146</v>
      </c>
      <c r="Z91">
        <v>1999</v>
      </c>
      <c r="AA91" s="13" t="s">
        <v>51</v>
      </c>
      <c r="AB91" s="13" t="s">
        <v>196</v>
      </c>
      <c r="AC91" s="13" t="s">
        <v>396</v>
      </c>
      <c r="AD91" s="13" t="s">
        <v>44</v>
      </c>
      <c r="AE91">
        <v>26</v>
      </c>
      <c r="AF91" t="s">
        <v>6</v>
      </c>
      <c r="AG91" t="s">
        <v>11</v>
      </c>
      <c r="AH91">
        <v>7</v>
      </c>
      <c r="AI91" t="s">
        <v>13</v>
      </c>
      <c r="AJ91" s="13" t="s">
        <v>239</v>
      </c>
      <c r="AK91" s="13" t="s">
        <v>150</v>
      </c>
      <c r="AL91" t="b">
        <v>1</v>
      </c>
      <c r="AM91" t="str">
        <f>EmployeeData[[#This Row],[EMPLOYEEID]]</f>
        <v>E033083</v>
      </c>
    </row>
    <row r="92" spans="1:39" ht="15" x14ac:dyDescent="0.25">
      <c r="A92" s="13" t="s">
        <v>397</v>
      </c>
      <c r="B92" s="13" t="str">
        <f>EmployeeData[[#This Row],[FULLNAME]]</f>
        <v>Antoine Kim</v>
      </c>
      <c r="C92" s="13" t="s">
        <v>125</v>
      </c>
      <c r="D92" s="13" t="s">
        <v>181</v>
      </c>
      <c r="E92">
        <v>253</v>
      </c>
      <c r="F92" s="13" t="s">
        <v>157</v>
      </c>
      <c r="G92" s="13" t="s">
        <v>128</v>
      </c>
      <c r="J92">
        <v>43103</v>
      </c>
      <c r="L92">
        <v>1</v>
      </c>
      <c r="M92">
        <v>40</v>
      </c>
      <c r="N92">
        <v>5</v>
      </c>
      <c r="O92">
        <v>108205</v>
      </c>
      <c r="P92" t="s">
        <v>2</v>
      </c>
      <c r="Q92" s="13" t="s">
        <v>54</v>
      </c>
      <c r="R92" s="13" t="s">
        <v>182</v>
      </c>
      <c r="S92" s="13" t="s">
        <v>140</v>
      </c>
      <c r="T92" t="b">
        <v>1</v>
      </c>
      <c r="U92" s="13" t="s">
        <v>8</v>
      </c>
      <c r="V92" s="13" t="s">
        <v>398</v>
      </c>
      <c r="W92" t="s">
        <v>5</v>
      </c>
      <c r="X92" s="13" t="s">
        <v>10</v>
      </c>
      <c r="Y92" s="13" t="s">
        <v>146</v>
      </c>
      <c r="Z92">
        <v>1980</v>
      </c>
      <c r="AA92" s="13" t="s">
        <v>51</v>
      </c>
      <c r="AB92" s="13" t="s">
        <v>132</v>
      </c>
      <c r="AC92" s="13" t="s">
        <v>399</v>
      </c>
      <c r="AD92" s="13" t="s">
        <v>43</v>
      </c>
      <c r="AE92">
        <v>45</v>
      </c>
      <c r="AF92" t="s">
        <v>36</v>
      </c>
      <c r="AG92" t="s">
        <v>46</v>
      </c>
      <c r="AH92">
        <v>7</v>
      </c>
      <c r="AI92" t="s">
        <v>13</v>
      </c>
      <c r="AJ92" s="13" t="s">
        <v>154</v>
      </c>
      <c r="AK92" s="13" t="s">
        <v>135</v>
      </c>
      <c r="AL92" t="s">
        <v>136</v>
      </c>
      <c r="AM92" t="str">
        <f>EmployeeData[[#This Row],[EMPLOYEEID]]</f>
        <v>E033391</v>
      </c>
    </row>
    <row r="93" spans="1:39" ht="15" x14ac:dyDescent="0.25">
      <c r="A93" s="13" t="s">
        <v>400</v>
      </c>
      <c r="B93" s="13" t="str">
        <f>EmployeeData[[#This Row],[FULLNAME]]</f>
        <v>Antoine Kaur</v>
      </c>
      <c r="C93" s="13" t="s">
        <v>203</v>
      </c>
      <c r="D93" s="13" t="s">
        <v>181</v>
      </c>
      <c r="E93">
        <v>453</v>
      </c>
      <c r="F93" s="13" t="s">
        <v>127</v>
      </c>
      <c r="G93" s="13" t="s">
        <v>204</v>
      </c>
      <c r="J93">
        <v>43103</v>
      </c>
      <c r="L93">
        <v>1</v>
      </c>
      <c r="M93">
        <v>40</v>
      </c>
      <c r="N93">
        <v>5</v>
      </c>
      <c r="O93">
        <v>101367</v>
      </c>
      <c r="P93" t="s">
        <v>2</v>
      </c>
      <c r="Q93" s="13" t="s">
        <v>55</v>
      </c>
      <c r="R93" s="13" t="s">
        <v>182</v>
      </c>
      <c r="S93" s="13" t="s">
        <v>140</v>
      </c>
      <c r="T93" t="b">
        <v>1</v>
      </c>
      <c r="U93" s="13" t="s">
        <v>8</v>
      </c>
      <c r="V93" s="13" t="s">
        <v>401</v>
      </c>
      <c r="W93" t="s">
        <v>5</v>
      </c>
      <c r="X93" s="13" t="s">
        <v>10</v>
      </c>
      <c r="Y93" s="13" t="s">
        <v>146</v>
      </c>
      <c r="Z93">
        <v>1997</v>
      </c>
      <c r="AA93" s="13" t="s">
        <v>33</v>
      </c>
      <c r="AB93" s="13" t="s">
        <v>206</v>
      </c>
      <c r="AC93" s="13" t="s">
        <v>320</v>
      </c>
      <c r="AD93" s="13" t="s">
        <v>40</v>
      </c>
      <c r="AE93">
        <v>28</v>
      </c>
      <c r="AF93" t="s">
        <v>6</v>
      </c>
      <c r="AG93" t="s">
        <v>46</v>
      </c>
      <c r="AH93">
        <v>7</v>
      </c>
      <c r="AI93" t="s">
        <v>13</v>
      </c>
      <c r="AJ93" s="13" t="s">
        <v>176</v>
      </c>
      <c r="AK93" s="13" t="s">
        <v>150</v>
      </c>
      <c r="AL93" t="s">
        <v>136</v>
      </c>
      <c r="AM93" t="str">
        <f>EmployeeData[[#This Row],[EMPLOYEEID]]</f>
        <v>E033514</v>
      </c>
    </row>
    <row r="94" spans="1:39" ht="15" x14ac:dyDescent="0.25">
      <c r="A94" s="13" t="s">
        <v>402</v>
      </c>
      <c r="B94" s="13" t="str">
        <f>EmployeeData[[#This Row],[FULLNAME]]</f>
        <v>Ashok Furlan</v>
      </c>
      <c r="C94" s="13" t="s">
        <v>203</v>
      </c>
      <c r="D94" s="13" t="s">
        <v>181</v>
      </c>
      <c r="E94">
        <v>442</v>
      </c>
      <c r="F94" s="13" t="s">
        <v>143</v>
      </c>
      <c r="G94" s="13" t="s">
        <v>204</v>
      </c>
      <c r="J94">
        <v>43103</v>
      </c>
      <c r="L94">
        <v>1</v>
      </c>
      <c r="M94">
        <v>40</v>
      </c>
      <c r="N94">
        <v>5</v>
      </c>
      <c r="O94">
        <v>96062</v>
      </c>
      <c r="P94" t="s">
        <v>2</v>
      </c>
      <c r="Q94" s="13" t="s">
        <v>55</v>
      </c>
      <c r="R94" s="13" t="s">
        <v>182</v>
      </c>
      <c r="S94" s="13" t="s">
        <v>211</v>
      </c>
      <c r="T94" t="b">
        <v>1</v>
      </c>
      <c r="U94" s="13" t="s">
        <v>8</v>
      </c>
      <c r="V94" s="13" t="s">
        <v>403</v>
      </c>
      <c r="W94" t="s">
        <v>5</v>
      </c>
      <c r="X94" s="13" t="s">
        <v>45</v>
      </c>
      <c r="Y94" s="13" t="s">
        <v>229</v>
      </c>
      <c r="Z94">
        <v>1978</v>
      </c>
      <c r="AA94" s="13" t="s">
        <v>51</v>
      </c>
      <c r="AB94" s="13" t="s">
        <v>206</v>
      </c>
      <c r="AC94" s="13" t="s">
        <v>179</v>
      </c>
      <c r="AD94" s="13" t="s">
        <v>44</v>
      </c>
      <c r="AE94">
        <v>47</v>
      </c>
      <c r="AF94" t="s">
        <v>37</v>
      </c>
      <c r="AG94" t="s">
        <v>12</v>
      </c>
      <c r="AH94">
        <v>7</v>
      </c>
      <c r="AI94" t="s">
        <v>13</v>
      </c>
      <c r="AJ94" s="13" t="s">
        <v>134</v>
      </c>
      <c r="AK94" s="13" t="s">
        <v>135</v>
      </c>
      <c r="AL94" t="b">
        <v>1</v>
      </c>
      <c r="AM94" t="str">
        <f>EmployeeData[[#This Row],[EMPLOYEEID]]</f>
        <v>E036686</v>
      </c>
    </row>
    <row r="95" spans="1:39" ht="15" x14ac:dyDescent="0.25">
      <c r="A95" s="13" t="s">
        <v>404</v>
      </c>
      <c r="B95" s="13" t="str">
        <f>EmployeeData[[#This Row],[FULLNAME]]</f>
        <v>Ashutosh Fancois</v>
      </c>
      <c r="C95" s="13" t="s">
        <v>125</v>
      </c>
      <c r="D95" s="13" t="s">
        <v>181</v>
      </c>
      <c r="E95">
        <v>442</v>
      </c>
      <c r="F95" s="13" t="s">
        <v>143</v>
      </c>
      <c r="G95" s="13" t="s">
        <v>128</v>
      </c>
      <c r="J95">
        <v>43103</v>
      </c>
      <c r="L95">
        <v>1</v>
      </c>
      <c r="M95">
        <v>40</v>
      </c>
      <c r="N95">
        <v>5</v>
      </c>
      <c r="O95">
        <v>70701</v>
      </c>
      <c r="P95" t="s">
        <v>2</v>
      </c>
      <c r="Q95" s="13" t="s">
        <v>54</v>
      </c>
      <c r="R95" s="13" t="s">
        <v>182</v>
      </c>
      <c r="S95" s="13" t="s">
        <v>237</v>
      </c>
      <c r="T95" t="b">
        <v>1</v>
      </c>
      <c r="U95" s="13" t="s">
        <v>8</v>
      </c>
      <c r="V95" s="13" t="s">
        <v>405</v>
      </c>
      <c r="W95" t="s">
        <v>5</v>
      </c>
      <c r="X95" s="13" t="s">
        <v>45</v>
      </c>
      <c r="Y95" s="13" t="s">
        <v>229</v>
      </c>
      <c r="Z95">
        <v>1978</v>
      </c>
      <c r="AA95" s="13" t="s">
        <v>51</v>
      </c>
      <c r="AB95" s="13" t="s">
        <v>132</v>
      </c>
      <c r="AC95" s="13" t="s">
        <v>179</v>
      </c>
      <c r="AD95" s="13" t="s">
        <v>44</v>
      </c>
      <c r="AE95">
        <v>47</v>
      </c>
      <c r="AF95" t="s">
        <v>37</v>
      </c>
      <c r="AG95" t="s">
        <v>12</v>
      </c>
      <c r="AH95">
        <v>7</v>
      </c>
      <c r="AI95" t="s">
        <v>13</v>
      </c>
      <c r="AJ95" s="13" t="s">
        <v>154</v>
      </c>
      <c r="AK95" s="13" t="s">
        <v>150</v>
      </c>
      <c r="AL95" t="s">
        <v>136</v>
      </c>
      <c r="AM95" t="str">
        <f>EmployeeData[[#This Row],[EMPLOYEEID]]</f>
        <v>E036805</v>
      </c>
    </row>
    <row r="96" spans="1:39" ht="15" x14ac:dyDescent="0.25">
      <c r="A96" s="13" t="s">
        <v>406</v>
      </c>
      <c r="B96" s="13" t="str">
        <f>EmployeeData[[#This Row],[FULLNAME]]</f>
        <v>Ashutosh Fenollosa</v>
      </c>
      <c r="C96" s="13" t="s">
        <v>125</v>
      </c>
      <c r="D96" s="13" t="s">
        <v>407</v>
      </c>
      <c r="E96">
        <v>445</v>
      </c>
      <c r="F96" s="13" t="s">
        <v>169</v>
      </c>
      <c r="G96" s="13" t="s">
        <v>128</v>
      </c>
      <c r="J96">
        <v>43103</v>
      </c>
      <c r="L96">
        <v>1</v>
      </c>
      <c r="M96">
        <v>40</v>
      </c>
      <c r="N96">
        <v>5</v>
      </c>
      <c r="O96">
        <v>105470</v>
      </c>
      <c r="P96" t="s">
        <v>2</v>
      </c>
      <c r="Q96" s="13" t="s">
        <v>54</v>
      </c>
      <c r="R96" s="13" t="s">
        <v>83</v>
      </c>
      <c r="S96" s="13" t="s">
        <v>190</v>
      </c>
      <c r="T96" t="b">
        <v>1</v>
      </c>
      <c r="U96" s="13" t="s">
        <v>8</v>
      </c>
      <c r="V96" s="13" t="s">
        <v>408</v>
      </c>
      <c r="W96" t="s">
        <v>5</v>
      </c>
      <c r="X96" s="13" t="s">
        <v>10</v>
      </c>
      <c r="Y96" s="13" t="s">
        <v>229</v>
      </c>
      <c r="Z96">
        <v>1978</v>
      </c>
      <c r="AA96" s="13" t="s">
        <v>51</v>
      </c>
      <c r="AB96" s="13" t="s">
        <v>132</v>
      </c>
      <c r="AC96" s="13" t="s">
        <v>171</v>
      </c>
      <c r="AD96" s="13" t="s">
        <v>41</v>
      </c>
      <c r="AE96">
        <v>47</v>
      </c>
      <c r="AF96" t="s">
        <v>37</v>
      </c>
      <c r="AG96" t="s">
        <v>46</v>
      </c>
      <c r="AH96">
        <v>7</v>
      </c>
      <c r="AI96" t="s">
        <v>13</v>
      </c>
      <c r="AJ96" s="13" t="s">
        <v>149</v>
      </c>
      <c r="AK96" s="13" t="s">
        <v>135</v>
      </c>
      <c r="AL96" t="b">
        <v>1</v>
      </c>
      <c r="AM96" t="str">
        <f>EmployeeData[[#This Row],[EMPLOYEEID]]</f>
        <v>E037122</v>
      </c>
    </row>
    <row r="97" spans="1:39" ht="15" x14ac:dyDescent="0.25">
      <c r="A97" s="13" t="s">
        <v>409</v>
      </c>
      <c r="B97" s="13" t="str">
        <f>EmployeeData[[#This Row],[FULLNAME]]</f>
        <v>Ashutosh Esquivel</v>
      </c>
      <c r="C97" s="13" t="s">
        <v>203</v>
      </c>
      <c r="D97" s="13" t="s">
        <v>407</v>
      </c>
      <c r="E97">
        <v>453</v>
      </c>
      <c r="F97" s="13" t="s">
        <v>127</v>
      </c>
      <c r="G97" s="13" t="s">
        <v>204</v>
      </c>
      <c r="J97">
        <v>43103</v>
      </c>
      <c r="L97">
        <v>1</v>
      </c>
      <c r="M97">
        <v>40</v>
      </c>
      <c r="N97">
        <v>5</v>
      </c>
      <c r="O97">
        <v>75561</v>
      </c>
      <c r="P97" t="s">
        <v>2</v>
      </c>
      <c r="Q97" s="13" t="s">
        <v>55</v>
      </c>
      <c r="R97" s="13" t="s">
        <v>83</v>
      </c>
      <c r="S97" s="13" t="s">
        <v>410</v>
      </c>
      <c r="T97" t="b">
        <v>1</v>
      </c>
      <c r="U97" s="13" t="s">
        <v>8</v>
      </c>
      <c r="V97" s="13" t="s">
        <v>411</v>
      </c>
      <c r="W97" t="s">
        <v>5</v>
      </c>
      <c r="X97" s="13" t="s">
        <v>10</v>
      </c>
      <c r="Y97" s="13" t="s">
        <v>146</v>
      </c>
      <c r="Z97">
        <v>1978</v>
      </c>
      <c r="AA97" s="13" t="s">
        <v>51</v>
      </c>
      <c r="AB97" s="13" t="s">
        <v>206</v>
      </c>
      <c r="AC97" s="13" t="s">
        <v>320</v>
      </c>
      <c r="AD97" s="13" t="s">
        <v>40</v>
      </c>
      <c r="AE97">
        <v>47</v>
      </c>
      <c r="AF97" t="s">
        <v>37</v>
      </c>
      <c r="AG97" t="s">
        <v>12</v>
      </c>
      <c r="AH97">
        <v>7</v>
      </c>
      <c r="AI97" t="s">
        <v>13</v>
      </c>
      <c r="AJ97" s="13" t="s">
        <v>167</v>
      </c>
      <c r="AK97" s="13" t="s">
        <v>135</v>
      </c>
      <c r="AL97" t="s">
        <v>136</v>
      </c>
      <c r="AM97" t="str">
        <f>EmployeeData[[#This Row],[EMPLOYEEID]]</f>
        <v>E037286</v>
      </c>
    </row>
    <row r="98" spans="1:39" ht="15" x14ac:dyDescent="0.25">
      <c r="A98" s="13" t="s">
        <v>412</v>
      </c>
      <c r="B98" s="13" t="str">
        <f>EmployeeData[[#This Row],[FULLNAME]]</f>
        <v>Asif Eastmond</v>
      </c>
      <c r="C98" s="13" t="s">
        <v>203</v>
      </c>
      <c r="D98" s="13" t="s">
        <v>413</v>
      </c>
      <c r="E98">
        <v>371</v>
      </c>
      <c r="F98" s="13" t="s">
        <v>221</v>
      </c>
      <c r="G98" s="13" t="s">
        <v>204</v>
      </c>
      <c r="J98">
        <v>43103</v>
      </c>
      <c r="L98">
        <v>1</v>
      </c>
      <c r="M98">
        <v>40</v>
      </c>
      <c r="N98">
        <v>5</v>
      </c>
      <c r="O98">
        <v>103513</v>
      </c>
      <c r="P98" t="s">
        <v>2</v>
      </c>
      <c r="Q98" s="13" t="s">
        <v>55</v>
      </c>
      <c r="R98" s="13" t="s">
        <v>414</v>
      </c>
      <c r="S98" s="13" t="s">
        <v>190</v>
      </c>
      <c r="T98" t="b">
        <v>1</v>
      </c>
      <c r="U98" s="13" t="s">
        <v>8</v>
      </c>
      <c r="V98" s="13" t="s">
        <v>415</v>
      </c>
      <c r="W98" t="s">
        <v>5</v>
      </c>
      <c r="X98" s="13" t="s">
        <v>10</v>
      </c>
      <c r="Y98" s="13" t="s">
        <v>229</v>
      </c>
      <c r="Z98">
        <v>1978</v>
      </c>
      <c r="AA98" s="13" t="s">
        <v>51</v>
      </c>
      <c r="AB98" s="13" t="s">
        <v>206</v>
      </c>
      <c r="AC98" s="13" t="s">
        <v>376</v>
      </c>
      <c r="AD98" s="13" t="s">
        <v>9</v>
      </c>
      <c r="AE98">
        <v>47</v>
      </c>
      <c r="AF98" t="s">
        <v>37</v>
      </c>
      <c r="AG98" t="s">
        <v>46</v>
      </c>
      <c r="AH98">
        <v>7</v>
      </c>
      <c r="AI98" t="s">
        <v>13</v>
      </c>
      <c r="AJ98" s="13" t="s">
        <v>154</v>
      </c>
      <c r="AK98" s="13" t="s">
        <v>135</v>
      </c>
      <c r="AL98" t="s">
        <v>136</v>
      </c>
      <c r="AM98" t="str">
        <f>EmployeeData[[#This Row],[EMPLOYEEID]]</f>
        <v>E037827</v>
      </c>
    </row>
    <row r="99" spans="1:39" ht="15" x14ac:dyDescent="0.25">
      <c r="A99" s="13" t="s">
        <v>416</v>
      </c>
      <c r="B99" s="13" t="str">
        <f>EmployeeData[[#This Row],[FULLNAME]]</f>
        <v>Asif Doerr</v>
      </c>
      <c r="C99" s="13" t="s">
        <v>193</v>
      </c>
      <c r="D99" s="13" t="s">
        <v>413</v>
      </c>
      <c r="E99">
        <v>442</v>
      </c>
      <c r="F99" s="13" t="s">
        <v>143</v>
      </c>
      <c r="G99" s="13" t="s">
        <v>214</v>
      </c>
      <c r="J99">
        <v>43103</v>
      </c>
      <c r="L99">
        <v>1</v>
      </c>
      <c r="M99">
        <v>40</v>
      </c>
      <c r="N99">
        <v>5</v>
      </c>
      <c r="O99">
        <v>50576</v>
      </c>
      <c r="P99" t="s">
        <v>2</v>
      </c>
      <c r="Q99" s="13" t="s">
        <v>58</v>
      </c>
      <c r="R99" s="13" t="s">
        <v>414</v>
      </c>
      <c r="S99" s="13" t="s">
        <v>159</v>
      </c>
      <c r="T99" t="b">
        <v>1</v>
      </c>
      <c r="U99" s="13" t="s">
        <v>8</v>
      </c>
      <c r="V99" s="13" t="s">
        <v>417</v>
      </c>
      <c r="W99" t="s">
        <v>5</v>
      </c>
      <c r="X99" s="13" t="s">
        <v>10</v>
      </c>
      <c r="Y99" s="13" t="s">
        <v>146</v>
      </c>
      <c r="Z99">
        <v>1979</v>
      </c>
      <c r="AA99" s="13" t="s">
        <v>51</v>
      </c>
      <c r="AB99" s="13" t="s">
        <v>217</v>
      </c>
      <c r="AC99" s="13" t="s">
        <v>179</v>
      </c>
      <c r="AD99" s="13" t="s">
        <v>44</v>
      </c>
      <c r="AE99">
        <v>46</v>
      </c>
      <c r="AF99" t="s">
        <v>37</v>
      </c>
      <c r="AG99" t="s">
        <v>12</v>
      </c>
      <c r="AH99">
        <v>7</v>
      </c>
      <c r="AI99" t="s">
        <v>13</v>
      </c>
      <c r="AJ99" s="13" t="s">
        <v>154</v>
      </c>
      <c r="AK99" s="13" t="s">
        <v>150</v>
      </c>
      <c r="AL99" t="s">
        <v>136</v>
      </c>
      <c r="AM99" t="str">
        <f>EmployeeData[[#This Row],[EMPLOYEEID]]</f>
        <v>E037981</v>
      </c>
    </row>
    <row r="100" spans="1:39" ht="15" x14ac:dyDescent="0.25">
      <c r="A100" s="13" t="s">
        <v>418</v>
      </c>
      <c r="B100" s="13" t="str">
        <f>EmployeeData[[#This Row],[FULLNAME]]</f>
        <v>Adhiran Song</v>
      </c>
      <c r="C100" s="13" t="s">
        <v>125</v>
      </c>
      <c r="D100" s="13" t="s">
        <v>413</v>
      </c>
      <c r="E100">
        <v>443</v>
      </c>
      <c r="F100" s="13" t="s">
        <v>157</v>
      </c>
      <c r="G100" s="13" t="s">
        <v>128</v>
      </c>
      <c r="J100">
        <v>43857</v>
      </c>
      <c r="L100">
        <v>1</v>
      </c>
      <c r="M100">
        <v>40</v>
      </c>
      <c r="N100">
        <v>5</v>
      </c>
      <c r="O100">
        <v>118397</v>
      </c>
      <c r="P100" t="s">
        <v>2</v>
      </c>
      <c r="Q100" s="13" t="s">
        <v>54</v>
      </c>
      <c r="R100" s="13" t="s">
        <v>414</v>
      </c>
      <c r="S100" s="13" t="s">
        <v>140</v>
      </c>
      <c r="T100" t="b">
        <v>1</v>
      </c>
      <c r="U100" s="13" t="s">
        <v>8</v>
      </c>
      <c r="V100" s="13" t="s">
        <v>419</v>
      </c>
      <c r="W100" t="s">
        <v>5</v>
      </c>
      <c r="X100" s="13" t="s">
        <v>45</v>
      </c>
      <c r="Y100" s="13" t="s">
        <v>153</v>
      </c>
      <c r="Z100">
        <v>1977</v>
      </c>
      <c r="AA100" s="13" t="s">
        <v>51</v>
      </c>
      <c r="AB100" s="13" t="s">
        <v>132</v>
      </c>
      <c r="AC100" s="13" t="s">
        <v>162</v>
      </c>
      <c r="AD100" s="13" t="s">
        <v>43</v>
      </c>
      <c r="AE100">
        <v>48</v>
      </c>
      <c r="AF100" t="s">
        <v>37</v>
      </c>
      <c r="AG100" t="s">
        <v>46</v>
      </c>
      <c r="AH100">
        <v>5</v>
      </c>
      <c r="AI100" t="s">
        <v>30</v>
      </c>
      <c r="AJ100" s="13" t="s">
        <v>167</v>
      </c>
      <c r="AK100" s="13" t="s">
        <v>135</v>
      </c>
      <c r="AL100" t="s">
        <v>136</v>
      </c>
      <c r="AM100" t="str">
        <f>EmployeeData[[#This Row],[EMPLOYEEID]]</f>
        <v>E003720</v>
      </c>
    </row>
    <row r="101" spans="1:39" ht="15" x14ac:dyDescent="0.25">
      <c r="A101" s="13" t="s">
        <v>420</v>
      </c>
      <c r="B101" s="13" t="str">
        <f>EmployeeData[[#This Row],[FULLNAME]]</f>
        <v>Bardia Deng</v>
      </c>
      <c r="C101" s="13" t="s">
        <v>125</v>
      </c>
      <c r="D101" s="13" t="s">
        <v>413</v>
      </c>
      <c r="E101">
        <v>392</v>
      </c>
      <c r="F101" s="13" t="s">
        <v>157</v>
      </c>
      <c r="G101" s="13" t="s">
        <v>128</v>
      </c>
      <c r="J101">
        <v>43103</v>
      </c>
      <c r="L101">
        <v>1</v>
      </c>
      <c r="M101">
        <v>40</v>
      </c>
      <c r="N101">
        <v>5</v>
      </c>
      <c r="O101">
        <v>102188</v>
      </c>
      <c r="P101" t="s">
        <v>2</v>
      </c>
      <c r="Q101" s="13" t="s">
        <v>54</v>
      </c>
      <c r="R101" s="13" t="s">
        <v>414</v>
      </c>
      <c r="S101" s="13" t="s">
        <v>129</v>
      </c>
      <c r="T101" t="b">
        <v>1</v>
      </c>
      <c r="U101" s="13" t="s">
        <v>38</v>
      </c>
      <c r="V101" s="13" t="s">
        <v>421</v>
      </c>
      <c r="W101" t="s">
        <v>5</v>
      </c>
      <c r="X101" s="13" t="s">
        <v>10</v>
      </c>
      <c r="Y101" s="13" t="s">
        <v>131</v>
      </c>
      <c r="Z101">
        <v>1964</v>
      </c>
      <c r="AA101" s="13" t="s">
        <v>51</v>
      </c>
      <c r="AB101" s="13" t="s">
        <v>132</v>
      </c>
      <c r="AC101" s="13" t="s">
        <v>422</v>
      </c>
      <c r="AD101" s="13" t="s">
        <v>43</v>
      </c>
      <c r="AE101">
        <v>61</v>
      </c>
      <c r="AF101" t="s">
        <v>37</v>
      </c>
      <c r="AG101" t="s">
        <v>46</v>
      </c>
      <c r="AH101">
        <v>7</v>
      </c>
      <c r="AI101" t="s">
        <v>13</v>
      </c>
      <c r="AJ101" s="13" t="s">
        <v>134</v>
      </c>
      <c r="AK101" s="13" t="s">
        <v>135</v>
      </c>
      <c r="AL101" t="b">
        <v>0</v>
      </c>
      <c r="AM101" t="str">
        <f>EmployeeData[[#This Row],[EMPLOYEEID]]</f>
        <v>E038261</v>
      </c>
    </row>
    <row r="102" spans="1:39" ht="15" x14ac:dyDescent="0.25">
      <c r="A102" s="13" t="s">
        <v>423</v>
      </c>
      <c r="B102" s="13" t="str">
        <f>EmployeeData[[#This Row],[FULLNAME]]</f>
        <v>Bardia Dea</v>
      </c>
      <c r="C102" s="13" t="s">
        <v>203</v>
      </c>
      <c r="D102" s="13" t="s">
        <v>413</v>
      </c>
      <c r="E102">
        <v>461</v>
      </c>
      <c r="F102" s="13" t="s">
        <v>221</v>
      </c>
      <c r="G102" s="13" t="s">
        <v>204</v>
      </c>
      <c r="J102">
        <v>43103</v>
      </c>
      <c r="L102">
        <v>1</v>
      </c>
      <c r="M102">
        <v>40</v>
      </c>
      <c r="N102">
        <v>5</v>
      </c>
      <c r="O102">
        <v>88110</v>
      </c>
      <c r="P102" t="s">
        <v>2</v>
      </c>
      <c r="Q102" s="13" t="s">
        <v>55</v>
      </c>
      <c r="R102" s="13" t="s">
        <v>414</v>
      </c>
      <c r="S102" s="13" t="s">
        <v>159</v>
      </c>
      <c r="T102" t="b">
        <v>1</v>
      </c>
      <c r="U102" s="13" t="s">
        <v>8</v>
      </c>
      <c r="V102" s="13" t="s">
        <v>424</v>
      </c>
      <c r="W102" t="s">
        <v>5</v>
      </c>
      <c r="X102" s="13" t="s">
        <v>45</v>
      </c>
      <c r="Y102" s="13" t="s">
        <v>146</v>
      </c>
      <c r="Z102">
        <v>1962</v>
      </c>
      <c r="AA102" s="13" t="s">
        <v>51</v>
      </c>
      <c r="AB102" s="13" t="s">
        <v>206</v>
      </c>
      <c r="AC102" s="13" t="s">
        <v>223</v>
      </c>
      <c r="AD102" s="13" t="s">
        <v>9</v>
      </c>
      <c r="AE102">
        <v>63</v>
      </c>
      <c r="AF102" t="s">
        <v>37</v>
      </c>
      <c r="AG102" t="s">
        <v>12</v>
      </c>
      <c r="AH102">
        <v>7</v>
      </c>
      <c r="AI102" t="s">
        <v>13</v>
      </c>
      <c r="AJ102" s="13" t="s">
        <v>239</v>
      </c>
      <c r="AK102" s="13" t="s">
        <v>150</v>
      </c>
      <c r="AL102" t="s">
        <v>136</v>
      </c>
      <c r="AM102" t="str">
        <f>EmployeeData[[#This Row],[EMPLOYEEID]]</f>
        <v>E038588</v>
      </c>
    </row>
    <row r="103" spans="1:39" ht="15" x14ac:dyDescent="0.25">
      <c r="A103" s="13" t="s">
        <v>425</v>
      </c>
      <c r="B103" s="13" t="str">
        <f>EmployeeData[[#This Row],[FULLNAME]]</f>
        <v>Adrian Simpson</v>
      </c>
      <c r="C103" s="13" t="s">
        <v>193</v>
      </c>
      <c r="D103" s="13" t="s">
        <v>413</v>
      </c>
      <c r="E103">
        <v>452</v>
      </c>
      <c r="F103" s="13" t="s">
        <v>157</v>
      </c>
      <c r="G103" s="13" t="s">
        <v>426</v>
      </c>
      <c r="J103">
        <v>44011</v>
      </c>
      <c r="L103">
        <v>1</v>
      </c>
      <c r="M103">
        <v>40</v>
      </c>
      <c r="N103">
        <v>5</v>
      </c>
      <c r="O103">
        <v>79633</v>
      </c>
      <c r="P103" t="s">
        <v>2</v>
      </c>
      <c r="Q103" s="13" t="s">
        <v>58</v>
      </c>
      <c r="R103" s="13" t="s">
        <v>414</v>
      </c>
      <c r="S103" s="13" t="s">
        <v>211</v>
      </c>
      <c r="T103" t="b">
        <v>1</v>
      </c>
      <c r="U103" s="13" t="s">
        <v>8</v>
      </c>
      <c r="V103" s="13" t="s">
        <v>427</v>
      </c>
      <c r="W103" t="s">
        <v>5</v>
      </c>
      <c r="X103" s="13" t="s">
        <v>10</v>
      </c>
      <c r="Y103" s="13" t="s">
        <v>146</v>
      </c>
      <c r="Z103">
        <v>1981</v>
      </c>
      <c r="AA103" s="13" t="s">
        <v>51</v>
      </c>
      <c r="AB103" s="13" t="s">
        <v>428</v>
      </c>
      <c r="AC103" s="13" t="s">
        <v>199</v>
      </c>
      <c r="AD103" s="13" t="s">
        <v>43</v>
      </c>
      <c r="AE103">
        <v>44</v>
      </c>
      <c r="AF103" t="s">
        <v>36</v>
      </c>
      <c r="AG103" t="s">
        <v>12</v>
      </c>
      <c r="AH103">
        <v>5</v>
      </c>
      <c r="AI103" t="s">
        <v>30</v>
      </c>
      <c r="AJ103" s="13" t="s">
        <v>154</v>
      </c>
      <c r="AK103" s="13" t="s">
        <v>135</v>
      </c>
      <c r="AL103" t="s">
        <v>136</v>
      </c>
      <c r="AM103" t="str">
        <f>EmployeeData[[#This Row],[EMPLOYEEID]]</f>
        <v>E003956</v>
      </c>
    </row>
    <row r="104" spans="1:39" ht="15" x14ac:dyDescent="0.25">
      <c r="A104" s="13" t="s">
        <v>429</v>
      </c>
      <c r="B104" s="13" t="str">
        <f>EmployeeData[[#This Row],[FULLNAME]]</f>
        <v>Barry Cheng</v>
      </c>
      <c r="C104" s="13" t="s">
        <v>125</v>
      </c>
      <c r="D104" s="13" t="s">
        <v>413</v>
      </c>
      <c r="E104">
        <v>231</v>
      </c>
      <c r="F104" s="13" t="s">
        <v>143</v>
      </c>
      <c r="G104" s="13" t="s">
        <v>128</v>
      </c>
      <c r="J104">
        <v>43103</v>
      </c>
      <c r="L104">
        <v>1</v>
      </c>
      <c r="M104">
        <v>40</v>
      </c>
      <c r="N104">
        <v>5</v>
      </c>
      <c r="O104">
        <v>134907</v>
      </c>
      <c r="P104" t="s">
        <v>2</v>
      </c>
      <c r="Q104" s="13" t="s">
        <v>54</v>
      </c>
      <c r="R104" s="13" t="s">
        <v>414</v>
      </c>
      <c r="S104" s="13" t="s">
        <v>129</v>
      </c>
      <c r="T104" t="b">
        <v>1</v>
      </c>
      <c r="U104" s="13" t="s">
        <v>38</v>
      </c>
      <c r="V104" s="13" t="s">
        <v>430</v>
      </c>
      <c r="W104" t="s">
        <v>5</v>
      </c>
      <c r="X104" s="13" t="s">
        <v>10</v>
      </c>
      <c r="Y104" s="13" t="s">
        <v>131</v>
      </c>
      <c r="Z104">
        <v>1999</v>
      </c>
      <c r="AA104" s="13" t="s">
        <v>15</v>
      </c>
      <c r="AB104" s="13" t="s">
        <v>132</v>
      </c>
      <c r="AC104" s="13" t="s">
        <v>431</v>
      </c>
      <c r="AD104" s="13" t="s">
        <v>44</v>
      </c>
      <c r="AE104">
        <v>26</v>
      </c>
      <c r="AF104" t="s">
        <v>6</v>
      </c>
      <c r="AG104" t="s">
        <v>46</v>
      </c>
      <c r="AH104">
        <v>7</v>
      </c>
      <c r="AI104" t="s">
        <v>13</v>
      </c>
      <c r="AJ104" s="13" t="s">
        <v>176</v>
      </c>
      <c r="AK104" s="13" t="s">
        <v>135</v>
      </c>
      <c r="AL104" t="b">
        <v>0</v>
      </c>
      <c r="AM104" t="str">
        <f>EmployeeData[[#This Row],[EMPLOYEEID]]</f>
        <v>E039236</v>
      </c>
    </row>
    <row r="105" spans="1:39" ht="15" x14ac:dyDescent="0.25">
      <c r="A105" s="13" t="s">
        <v>432</v>
      </c>
      <c r="B105" s="13" t="str">
        <f>EmployeeData[[#This Row],[FULLNAME]]</f>
        <v>Bastian Chen</v>
      </c>
      <c r="C105" s="13" t="s">
        <v>193</v>
      </c>
      <c r="D105" s="13" t="s">
        <v>413</v>
      </c>
      <c r="E105">
        <v>443</v>
      </c>
      <c r="F105" s="13" t="s">
        <v>157</v>
      </c>
      <c r="G105" s="13" t="s">
        <v>194</v>
      </c>
      <c r="J105">
        <v>44199</v>
      </c>
      <c r="L105">
        <v>1</v>
      </c>
      <c r="M105">
        <v>40</v>
      </c>
      <c r="N105">
        <v>5</v>
      </c>
      <c r="O105">
        <v>83311</v>
      </c>
      <c r="P105" t="s">
        <v>2</v>
      </c>
      <c r="Q105" s="13" t="s">
        <v>58</v>
      </c>
      <c r="R105" s="13" t="s">
        <v>414</v>
      </c>
      <c r="S105" s="13" t="s">
        <v>140</v>
      </c>
      <c r="T105" t="b">
        <v>1</v>
      </c>
      <c r="U105" s="13" t="s">
        <v>7</v>
      </c>
      <c r="V105" s="13" t="s">
        <v>433</v>
      </c>
      <c r="W105" t="s">
        <v>5</v>
      </c>
      <c r="X105" s="13" t="s">
        <v>10</v>
      </c>
      <c r="Y105" s="13" t="s">
        <v>131</v>
      </c>
      <c r="Z105">
        <v>1970</v>
      </c>
      <c r="AA105" s="13" t="s">
        <v>51</v>
      </c>
      <c r="AB105" s="13" t="s">
        <v>196</v>
      </c>
      <c r="AC105" s="13" t="s">
        <v>162</v>
      </c>
      <c r="AD105" s="13" t="s">
        <v>43</v>
      </c>
      <c r="AE105">
        <v>55</v>
      </c>
      <c r="AF105" t="s">
        <v>37</v>
      </c>
      <c r="AG105" t="s">
        <v>12</v>
      </c>
      <c r="AH105">
        <v>4</v>
      </c>
      <c r="AI105" t="s">
        <v>30</v>
      </c>
      <c r="AJ105" s="13" t="s">
        <v>167</v>
      </c>
      <c r="AK105" s="13" t="s">
        <v>135</v>
      </c>
      <c r="AL105" t="s">
        <v>136</v>
      </c>
      <c r="AM105" t="str">
        <f>EmployeeData[[#This Row],[EMPLOYEEID]]</f>
        <v>E039468</v>
      </c>
    </row>
    <row r="106" spans="1:39" ht="15" x14ac:dyDescent="0.25">
      <c r="A106" s="13" t="s">
        <v>434</v>
      </c>
      <c r="B106" s="13" t="str">
        <f>EmployeeData[[#This Row],[FULLNAME]]</f>
        <v>Bastian Chan</v>
      </c>
      <c r="C106" s="13" t="s">
        <v>125</v>
      </c>
      <c r="D106" s="13" t="s">
        <v>413</v>
      </c>
      <c r="E106">
        <v>252</v>
      </c>
      <c r="F106" s="13" t="s">
        <v>143</v>
      </c>
      <c r="G106" s="13" t="s">
        <v>128</v>
      </c>
      <c r="J106">
        <v>43103</v>
      </c>
      <c r="L106">
        <v>1</v>
      </c>
      <c r="M106">
        <v>40</v>
      </c>
      <c r="N106">
        <v>5</v>
      </c>
      <c r="O106">
        <v>59386</v>
      </c>
      <c r="P106" t="s">
        <v>2</v>
      </c>
      <c r="Q106" s="13" t="s">
        <v>54</v>
      </c>
      <c r="R106" s="13" t="s">
        <v>414</v>
      </c>
      <c r="S106" s="13" t="s">
        <v>140</v>
      </c>
      <c r="T106" t="b">
        <v>1</v>
      </c>
      <c r="U106" s="13" t="s">
        <v>8</v>
      </c>
      <c r="V106" s="13" t="s">
        <v>435</v>
      </c>
      <c r="W106" t="s">
        <v>5</v>
      </c>
      <c r="X106" s="13" t="s">
        <v>10</v>
      </c>
      <c r="Y106" s="13" t="s">
        <v>146</v>
      </c>
      <c r="Z106">
        <v>1967</v>
      </c>
      <c r="AA106" s="13" t="s">
        <v>31</v>
      </c>
      <c r="AB106" s="13" t="s">
        <v>132</v>
      </c>
      <c r="AC106" s="13" t="s">
        <v>148</v>
      </c>
      <c r="AD106" s="13" t="s">
        <v>44</v>
      </c>
      <c r="AE106">
        <v>58</v>
      </c>
      <c r="AF106" t="s">
        <v>37</v>
      </c>
      <c r="AG106" t="s">
        <v>12</v>
      </c>
      <c r="AH106">
        <v>7</v>
      </c>
      <c r="AI106" t="s">
        <v>13</v>
      </c>
      <c r="AJ106" s="13" t="s">
        <v>149</v>
      </c>
      <c r="AK106" s="13" t="s">
        <v>135</v>
      </c>
      <c r="AL106" t="s">
        <v>136</v>
      </c>
      <c r="AM106" t="str">
        <f>EmployeeData[[#This Row],[EMPLOYEEID]]</f>
        <v>E039897</v>
      </c>
    </row>
    <row r="107" spans="1:39" ht="15" x14ac:dyDescent="0.25">
      <c r="A107" s="13" t="s">
        <v>436</v>
      </c>
      <c r="B107" s="13" t="str">
        <f>EmployeeData[[#This Row],[FULLNAME]]</f>
        <v>Ben Carrothers</v>
      </c>
      <c r="C107" s="13" t="s">
        <v>156</v>
      </c>
      <c r="D107" s="13" t="s">
        <v>413</v>
      </c>
      <c r="E107">
        <v>443</v>
      </c>
      <c r="F107" s="13" t="s">
        <v>157</v>
      </c>
      <c r="G107" s="13" t="s">
        <v>158</v>
      </c>
      <c r="J107">
        <v>43103</v>
      </c>
      <c r="L107">
        <v>1</v>
      </c>
      <c r="M107">
        <v>40</v>
      </c>
      <c r="N107">
        <v>5</v>
      </c>
      <c r="O107">
        <v>52418</v>
      </c>
      <c r="P107" t="s">
        <v>2</v>
      </c>
      <c r="Q107" s="13" t="s">
        <v>56</v>
      </c>
      <c r="R107" s="13" t="s">
        <v>414</v>
      </c>
      <c r="S107" s="13" t="s">
        <v>225</v>
      </c>
      <c r="T107" t="b">
        <v>1</v>
      </c>
      <c r="U107" s="13" t="s">
        <v>7</v>
      </c>
      <c r="V107" s="13" t="s">
        <v>437</v>
      </c>
      <c r="W107" t="s">
        <v>5</v>
      </c>
      <c r="X107" s="13" t="s">
        <v>10</v>
      </c>
      <c r="Y107" s="13" t="s">
        <v>146</v>
      </c>
      <c r="Z107">
        <v>1964</v>
      </c>
      <c r="AA107" s="13" t="s">
        <v>15</v>
      </c>
      <c r="AB107" s="13" t="s">
        <v>161</v>
      </c>
      <c r="AC107" s="13" t="s">
        <v>162</v>
      </c>
      <c r="AD107" s="13" t="s">
        <v>43</v>
      </c>
      <c r="AE107">
        <v>61</v>
      </c>
      <c r="AF107" t="s">
        <v>37</v>
      </c>
      <c r="AG107" t="s">
        <v>12</v>
      </c>
      <c r="AH107">
        <v>7</v>
      </c>
      <c r="AI107" t="s">
        <v>13</v>
      </c>
      <c r="AJ107" s="13" t="s">
        <v>239</v>
      </c>
      <c r="AK107" s="13" t="s">
        <v>184</v>
      </c>
      <c r="AL107" t="s">
        <v>136</v>
      </c>
      <c r="AM107" t="str">
        <f>EmployeeData[[#This Row],[EMPLOYEEID]]</f>
        <v>E040731</v>
      </c>
    </row>
    <row r="108" spans="1:39" ht="15" x14ac:dyDescent="0.25">
      <c r="A108" s="13" t="s">
        <v>438</v>
      </c>
      <c r="B108" s="13" t="str">
        <f>EmployeeData[[#This Row],[FULLNAME]]</f>
        <v>Ben BURNIER</v>
      </c>
      <c r="C108" s="13" t="s">
        <v>125</v>
      </c>
      <c r="D108" s="13" t="s">
        <v>413</v>
      </c>
      <c r="E108">
        <v>371</v>
      </c>
      <c r="F108" s="13" t="s">
        <v>221</v>
      </c>
      <c r="G108" s="13" t="s">
        <v>128</v>
      </c>
      <c r="J108">
        <v>43103</v>
      </c>
      <c r="L108">
        <v>1</v>
      </c>
      <c r="M108">
        <v>40</v>
      </c>
      <c r="N108">
        <v>5</v>
      </c>
      <c r="O108">
        <v>73637</v>
      </c>
      <c r="P108" t="s">
        <v>2</v>
      </c>
      <c r="Q108" s="13" t="s">
        <v>54</v>
      </c>
      <c r="R108" s="13" t="s">
        <v>414</v>
      </c>
      <c r="S108" s="13" t="s">
        <v>129</v>
      </c>
      <c r="T108" t="b">
        <v>1</v>
      </c>
      <c r="U108" s="13" t="s">
        <v>38</v>
      </c>
      <c r="V108" s="13" t="s">
        <v>439</v>
      </c>
      <c r="W108" t="s">
        <v>5</v>
      </c>
      <c r="X108" s="13" t="s">
        <v>45</v>
      </c>
      <c r="Y108" s="13" t="s">
        <v>229</v>
      </c>
      <c r="Z108">
        <v>1963</v>
      </c>
      <c r="AA108" s="13" t="s">
        <v>51</v>
      </c>
      <c r="AB108" s="13" t="s">
        <v>132</v>
      </c>
      <c r="AC108" s="13" t="s">
        <v>376</v>
      </c>
      <c r="AD108" s="13" t="s">
        <v>9</v>
      </c>
      <c r="AE108">
        <v>62</v>
      </c>
      <c r="AF108" t="s">
        <v>37</v>
      </c>
      <c r="AG108" t="s">
        <v>12</v>
      </c>
      <c r="AH108">
        <v>7</v>
      </c>
      <c r="AI108" t="s">
        <v>13</v>
      </c>
      <c r="AJ108" s="13" t="s">
        <v>149</v>
      </c>
      <c r="AK108" s="13" t="s">
        <v>135</v>
      </c>
      <c r="AL108" t="s">
        <v>136</v>
      </c>
      <c r="AM108" t="str">
        <f>EmployeeData[[#This Row],[EMPLOYEEID]]</f>
        <v>E041119</v>
      </c>
    </row>
    <row r="109" spans="1:39" ht="15" x14ac:dyDescent="0.25">
      <c r="A109" s="13" t="s">
        <v>440</v>
      </c>
      <c r="B109" s="13" t="str">
        <f>EmployeeData[[#This Row],[FULLNAME]]</f>
        <v>Benedikt Bolognese</v>
      </c>
      <c r="C109" s="13" t="s">
        <v>203</v>
      </c>
      <c r="D109" s="13" t="s">
        <v>413</v>
      </c>
      <c r="E109">
        <v>445</v>
      </c>
      <c r="F109" s="13" t="s">
        <v>169</v>
      </c>
      <c r="G109" s="13" t="s">
        <v>204</v>
      </c>
      <c r="J109">
        <v>43103</v>
      </c>
      <c r="L109">
        <v>1</v>
      </c>
      <c r="M109">
        <v>40</v>
      </c>
      <c r="N109">
        <v>5</v>
      </c>
      <c r="O109">
        <v>36273</v>
      </c>
      <c r="P109" t="s">
        <v>2</v>
      </c>
      <c r="Q109" s="13" t="s">
        <v>55</v>
      </c>
      <c r="R109" s="13" t="s">
        <v>414</v>
      </c>
      <c r="S109" s="13" t="s">
        <v>159</v>
      </c>
      <c r="T109" t="b">
        <v>1</v>
      </c>
      <c r="U109" s="13" t="s">
        <v>8</v>
      </c>
      <c r="V109" s="13" t="s">
        <v>441</v>
      </c>
      <c r="W109" t="s">
        <v>5</v>
      </c>
      <c r="X109" s="13" t="s">
        <v>10</v>
      </c>
      <c r="Y109" s="13" t="s">
        <v>146</v>
      </c>
      <c r="Z109">
        <v>2002</v>
      </c>
      <c r="AA109" s="13" t="s">
        <v>34</v>
      </c>
      <c r="AB109" s="13" t="s">
        <v>206</v>
      </c>
      <c r="AC109" s="13" t="s">
        <v>171</v>
      </c>
      <c r="AD109" s="13" t="s">
        <v>41</v>
      </c>
      <c r="AE109">
        <v>23</v>
      </c>
      <c r="AF109" t="s">
        <v>63</v>
      </c>
      <c r="AG109" t="s">
        <v>11</v>
      </c>
      <c r="AH109">
        <v>7</v>
      </c>
      <c r="AI109" t="s">
        <v>13</v>
      </c>
      <c r="AJ109" s="13" t="s">
        <v>154</v>
      </c>
      <c r="AK109" s="13" t="s">
        <v>150</v>
      </c>
      <c r="AL109" t="s">
        <v>136</v>
      </c>
      <c r="AM109" t="str">
        <f>EmployeeData[[#This Row],[EMPLOYEEID]]</f>
        <v>E041336</v>
      </c>
    </row>
    <row r="110" spans="1:39" ht="15" x14ac:dyDescent="0.25">
      <c r="A110" s="13" t="s">
        <v>442</v>
      </c>
      <c r="B110" s="13" t="str">
        <f>EmployeeData[[#This Row],[FULLNAME]]</f>
        <v>Benedikt Bergman</v>
      </c>
      <c r="C110" s="13" t="s">
        <v>203</v>
      </c>
      <c r="D110" s="13" t="s">
        <v>413</v>
      </c>
      <c r="E110">
        <v>452</v>
      </c>
      <c r="F110" s="13" t="s">
        <v>157</v>
      </c>
      <c r="G110" s="13" t="s">
        <v>204</v>
      </c>
      <c r="J110">
        <v>43103</v>
      </c>
      <c r="L110">
        <v>1</v>
      </c>
      <c r="M110">
        <v>40</v>
      </c>
      <c r="N110">
        <v>5</v>
      </c>
      <c r="O110">
        <v>351454</v>
      </c>
      <c r="P110" t="s">
        <v>2</v>
      </c>
      <c r="Q110" s="13" t="s">
        <v>55</v>
      </c>
      <c r="R110" s="13" t="s">
        <v>414</v>
      </c>
      <c r="S110" s="13" t="s">
        <v>159</v>
      </c>
      <c r="T110" t="b">
        <v>1</v>
      </c>
      <c r="U110" s="13" t="s">
        <v>7</v>
      </c>
      <c r="V110" s="13" t="s">
        <v>443</v>
      </c>
      <c r="W110" t="s">
        <v>5</v>
      </c>
      <c r="X110" s="13" t="s">
        <v>10</v>
      </c>
      <c r="Y110" s="13" t="s">
        <v>146</v>
      </c>
      <c r="Z110">
        <v>1968</v>
      </c>
      <c r="AA110" s="13" t="s">
        <v>32</v>
      </c>
      <c r="AB110" s="13" t="s">
        <v>206</v>
      </c>
      <c r="AC110" s="13" t="s">
        <v>199</v>
      </c>
      <c r="AD110" s="13" t="s">
        <v>43</v>
      </c>
      <c r="AE110">
        <v>57</v>
      </c>
      <c r="AF110" t="s">
        <v>37</v>
      </c>
      <c r="AG110" t="s">
        <v>65</v>
      </c>
      <c r="AH110">
        <v>7</v>
      </c>
      <c r="AI110" t="s">
        <v>13</v>
      </c>
      <c r="AJ110" s="13" t="s">
        <v>167</v>
      </c>
      <c r="AK110" s="13" t="s">
        <v>184</v>
      </c>
      <c r="AL110" t="b">
        <v>1</v>
      </c>
      <c r="AM110" t="str">
        <f>EmployeeData[[#This Row],[EMPLOYEEID]]</f>
        <v>E041378</v>
      </c>
    </row>
    <row r="111" spans="1:39" ht="15" x14ac:dyDescent="0.25">
      <c r="A111" s="13" t="s">
        <v>444</v>
      </c>
      <c r="B111" s="13" t="str">
        <f>EmployeeData[[#This Row],[FULLNAME]]</f>
        <v>Benjamin Asadi</v>
      </c>
      <c r="C111" s="13" t="s">
        <v>203</v>
      </c>
      <c r="D111" s="13" t="s">
        <v>413</v>
      </c>
      <c r="E111">
        <v>444</v>
      </c>
      <c r="F111" s="13" t="s">
        <v>127</v>
      </c>
      <c r="G111" s="13" t="s">
        <v>204</v>
      </c>
      <c r="J111">
        <v>43103</v>
      </c>
      <c r="L111">
        <v>1</v>
      </c>
      <c r="M111">
        <v>40</v>
      </c>
      <c r="N111">
        <v>5</v>
      </c>
      <c r="O111">
        <v>23851</v>
      </c>
      <c r="P111" t="s">
        <v>2</v>
      </c>
      <c r="Q111" s="13" t="s">
        <v>55</v>
      </c>
      <c r="R111" s="13" t="s">
        <v>414</v>
      </c>
      <c r="S111" s="13" t="s">
        <v>159</v>
      </c>
      <c r="T111" t="b">
        <v>1</v>
      </c>
      <c r="U111" s="13" t="s">
        <v>7</v>
      </c>
      <c r="V111" s="13" t="s">
        <v>445</v>
      </c>
      <c r="W111" t="s">
        <v>5</v>
      </c>
      <c r="X111" s="13" t="s">
        <v>10</v>
      </c>
      <c r="Y111" s="13" t="s">
        <v>233</v>
      </c>
      <c r="Z111">
        <v>1999</v>
      </c>
      <c r="AA111" s="13" t="s">
        <v>34</v>
      </c>
      <c r="AB111" s="13" t="s">
        <v>206</v>
      </c>
      <c r="AC111" s="13" t="s">
        <v>133</v>
      </c>
      <c r="AD111" s="13" t="s">
        <v>40</v>
      </c>
      <c r="AE111">
        <v>26</v>
      </c>
      <c r="AF111" t="s">
        <v>6</v>
      </c>
      <c r="AG111" t="s">
        <v>11</v>
      </c>
      <c r="AH111">
        <v>7</v>
      </c>
      <c r="AI111" t="s">
        <v>13</v>
      </c>
      <c r="AJ111" s="13" t="s">
        <v>134</v>
      </c>
      <c r="AK111" s="13" t="s">
        <v>150</v>
      </c>
      <c r="AL111" t="b">
        <v>1</v>
      </c>
      <c r="AM111" t="str">
        <f>EmployeeData[[#This Row],[EMPLOYEEID]]</f>
        <v>E042076</v>
      </c>
    </row>
    <row r="112" spans="1:39" ht="15" x14ac:dyDescent="0.25">
      <c r="A112" s="13" t="s">
        <v>446</v>
      </c>
      <c r="B112" s="13" t="str">
        <f>EmployeeData[[#This Row],[FULLNAME]]</f>
        <v>Benjamin Ancelin</v>
      </c>
      <c r="C112" s="13" t="s">
        <v>203</v>
      </c>
      <c r="D112" s="13" t="s">
        <v>413</v>
      </c>
      <c r="E112">
        <v>444</v>
      </c>
      <c r="F112" s="13" t="s">
        <v>127</v>
      </c>
      <c r="G112" s="13" t="s">
        <v>204</v>
      </c>
      <c r="J112">
        <v>43103</v>
      </c>
      <c r="L112">
        <v>1</v>
      </c>
      <c r="M112">
        <v>40</v>
      </c>
      <c r="N112">
        <v>5</v>
      </c>
      <c r="O112">
        <v>91690</v>
      </c>
      <c r="P112" t="s">
        <v>2</v>
      </c>
      <c r="Q112" s="13" t="s">
        <v>55</v>
      </c>
      <c r="R112" s="13" t="s">
        <v>414</v>
      </c>
      <c r="S112" s="13" t="s">
        <v>211</v>
      </c>
      <c r="T112" t="b">
        <v>1</v>
      </c>
      <c r="U112" s="13" t="s">
        <v>38</v>
      </c>
      <c r="V112" s="13" t="s">
        <v>447</v>
      </c>
      <c r="W112" t="s">
        <v>5</v>
      </c>
      <c r="X112" s="13" t="s">
        <v>10</v>
      </c>
      <c r="Y112" s="13" t="s">
        <v>146</v>
      </c>
      <c r="Z112">
        <v>1982</v>
      </c>
      <c r="AA112" s="13" t="s">
        <v>34</v>
      </c>
      <c r="AB112" s="13" t="s">
        <v>206</v>
      </c>
      <c r="AC112" s="13" t="s">
        <v>133</v>
      </c>
      <c r="AD112" s="13" t="s">
        <v>40</v>
      </c>
      <c r="AE112">
        <v>43</v>
      </c>
      <c r="AF112" t="s">
        <v>36</v>
      </c>
      <c r="AG112" t="s">
        <v>12</v>
      </c>
      <c r="AH112">
        <v>7</v>
      </c>
      <c r="AI112" t="s">
        <v>13</v>
      </c>
      <c r="AJ112" s="13" t="s">
        <v>149</v>
      </c>
      <c r="AK112" s="13" t="s">
        <v>135</v>
      </c>
      <c r="AL112" t="b">
        <v>1</v>
      </c>
      <c r="AM112" t="str">
        <f>EmployeeData[[#This Row],[EMPLOYEEID]]</f>
        <v>E042116</v>
      </c>
    </row>
    <row r="113" spans="1:39" ht="15" x14ac:dyDescent="0.25">
      <c r="A113" s="13" t="s">
        <v>448</v>
      </c>
      <c r="B113" s="13" t="str">
        <f>EmployeeData[[#This Row],[FULLNAME]]</f>
        <v>Benny Alas</v>
      </c>
      <c r="C113" s="13" t="s">
        <v>449</v>
      </c>
      <c r="D113" s="13" t="s">
        <v>413</v>
      </c>
      <c r="E113">
        <v>341</v>
      </c>
      <c r="F113" s="13" t="s">
        <v>157</v>
      </c>
      <c r="G113" s="13" t="s">
        <v>448</v>
      </c>
      <c r="J113">
        <v>43103</v>
      </c>
      <c r="L113">
        <v>1</v>
      </c>
      <c r="M113">
        <v>40</v>
      </c>
      <c r="N113">
        <v>5</v>
      </c>
      <c r="O113">
        <v>28216</v>
      </c>
      <c r="P113" t="s">
        <v>2</v>
      </c>
      <c r="Q113" s="13" t="s">
        <v>59</v>
      </c>
      <c r="R113" s="13" t="s">
        <v>414</v>
      </c>
      <c r="S113" s="13" t="s">
        <v>159</v>
      </c>
      <c r="T113" t="b">
        <v>1</v>
      </c>
      <c r="U113" s="13" t="s">
        <v>7</v>
      </c>
      <c r="V113" s="13" t="s">
        <v>450</v>
      </c>
      <c r="W113" t="s">
        <v>5</v>
      </c>
      <c r="X113" s="13" t="s">
        <v>45</v>
      </c>
      <c r="Y113" s="13" t="s">
        <v>146</v>
      </c>
      <c r="Z113">
        <v>1997</v>
      </c>
      <c r="AA113" s="13" t="s">
        <v>51</v>
      </c>
      <c r="AB113" s="13" t="s">
        <v>450</v>
      </c>
      <c r="AC113" s="13" t="s">
        <v>451</v>
      </c>
      <c r="AD113" s="13" t="s">
        <v>9</v>
      </c>
      <c r="AE113">
        <v>28</v>
      </c>
      <c r="AF113" t="s">
        <v>6</v>
      </c>
      <c r="AG113" t="s">
        <v>11</v>
      </c>
      <c r="AH113">
        <v>7</v>
      </c>
      <c r="AI113" t="s">
        <v>13</v>
      </c>
      <c r="AJ113" s="13" t="s">
        <v>149</v>
      </c>
      <c r="AK113" s="13" t="s">
        <v>150</v>
      </c>
      <c r="AL113" t="b">
        <v>1</v>
      </c>
      <c r="AM113" t="str">
        <f>EmployeeData[[#This Row],[EMPLOYEEID]]</f>
        <v>M042395</v>
      </c>
    </row>
    <row r="114" spans="1:39" ht="15" x14ac:dyDescent="0.25">
      <c r="A114" s="13" t="s">
        <v>452</v>
      </c>
      <c r="B114" s="13" t="str">
        <f>EmployeeData[[#This Row],[FULLNAME]]</f>
        <v>Benny Zhu</v>
      </c>
      <c r="C114" s="13" t="s">
        <v>125</v>
      </c>
      <c r="D114" s="13" t="s">
        <v>413</v>
      </c>
      <c r="E114">
        <v>231</v>
      </c>
      <c r="F114" s="13" t="s">
        <v>143</v>
      </c>
      <c r="G114" s="13" t="s">
        <v>128</v>
      </c>
      <c r="J114">
        <v>43103</v>
      </c>
      <c r="L114">
        <v>1</v>
      </c>
      <c r="M114">
        <v>40</v>
      </c>
      <c r="N114">
        <v>5</v>
      </c>
      <c r="O114">
        <v>115749</v>
      </c>
      <c r="P114" t="s">
        <v>2</v>
      </c>
      <c r="Q114" s="13" t="s">
        <v>54</v>
      </c>
      <c r="R114" s="13" t="s">
        <v>414</v>
      </c>
      <c r="S114" s="13" t="s">
        <v>129</v>
      </c>
      <c r="T114" t="b">
        <v>1</v>
      </c>
      <c r="U114" s="13" t="s">
        <v>38</v>
      </c>
      <c r="V114" s="13" t="s">
        <v>453</v>
      </c>
      <c r="W114" t="s">
        <v>5</v>
      </c>
      <c r="X114" s="13" t="s">
        <v>45</v>
      </c>
      <c r="Y114" s="13" t="s">
        <v>146</v>
      </c>
      <c r="Z114">
        <v>1989</v>
      </c>
      <c r="AA114" s="13" t="s">
        <v>51</v>
      </c>
      <c r="AB114" s="13" t="s">
        <v>132</v>
      </c>
      <c r="AC114" s="13" t="s">
        <v>431</v>
      </c>
      <c r="AD114" s="13" t="s">
        <v>44</v>
      </c>
      <c r="AE114">
        <v>36</v>
      </c>
      <c r="AF114" t="s">
        <v>36</v>
      </c>
      <c r="AG114" t="s">
        <v>46</v>
      </c>
      <c r="AH114">
        <v>7</v>
      </c>
      <c r="AI114" t="s">
        <v>13</v>
      </c>
      <c r="AJ114" s="13" t="s">
        <v>134</v>
      </c>
      <c r="AK114" s="13" t="s">
        <v>135</v>
      </c>
      <c r="AL114" t="s">
        <v>136</v>
      </c>
      <c r="AM114" t="str">
        <f>EmployeeData[[#This Row],[EMPLOYEEID]]</f>
        <v>E042444</v>
      </c>
    </row>
    <row r="115" spans="1:39" ht="15" x14ac:dyDescent="0.25">
      <c r="A115" s="13" t="s">
        <v>454</v>
      </c>
      <c r="B115" s="13" t="str">
        <f>EmployeeData[[#This Row],[FULLNAME]]</f>
        <v>Benny Zhao</v>
      </c>
      <c r="C115" s="13" t="s">
        <v>125</v>
      </c>
      <c r="D115" s="13" t="s">
        <v>413</v>
      </c>
      <c r="E115">
        <v>452</v>
      </c>
      <c r="F115" s="13" t="s">
        <v>157</v>
      </c>
      <c r="G115" s="13" t="s">
        <v>144</v>
      </c>
      <c r="J115">
        <v>43103</v>
      </c>
      <c r="L115">
        <v>1</v>
      </c>
      <c r="M115">
        <v>40</v>
      </c>
      <c r="N115">
        <v>5</v>
      </c>
      <c r="O115">
        <v>50784</v>
      </c>
      <c r="P115" t="s">
        <v>2</v>
      </c>
      <c r="Q115" s="13" t="s">
        <v>54</v>
      </c>
      <c r="R115" s="13" t="s">
        <v>414</v>
      </c>
      <c r="S115" s="13" t="s">
        <v>237</v>
      </c>
      <c r="T115" t="b">
        <v>1</v>
      </c>
      <c r="U115" s="13" t="s">
        <v>38</v>
      </c>
      <c r="V115" s="13" t="s">
        <v>455</v>
      </c>
      <c r="W115" t="s">
        <v>5</v>
      </c>
      <c r="X115" s="13" t="s">
        <v>10</v>
      </c>
      <c r="Y115" s="13" t="s">
        <v>146</v>
      </c>
      <c r="Z115">
        <v>1992</v>
      </c>
      <c r="AA115" s="13" t="s">
        <v>15</v>
      </c>
      <c r="AB115" s="13" t="s">
        <v>147</v>
      </c>
      <c r="AC115" s="13" t="s">
        <v>199</v>
      </c>
      <c r="AD115" s="13" t="s">
        <v>43</v>
      </c>
      <c r="AE115">
        <v>33</v>
      </c>
      <c r="AF115" t="s">
        <v>36</v>
      </c>
      <c r="AG115" t="s">
        <v>12</v>
      </c>
      <c r="AH115">
        <v>7</v>
      </c>
      <c r="AI115" t="s">
        <v>13</v>
      </c>
      <c r="AJ115" s="13" t="s">
        <v>134</v>
      </c>
      <c r="AK115" s="13" t="s">
        <v>135</v>
      </c>
      <c r="AL115" t="b">
        <v>0</v>
      </c>
      <c r="AM115" t="str">
        <f>EmployeeData[[#This Row],[EMPLOYEEID]]</f>
        <v>E042449</v>
      </c>
    </row>
    <row r="116" spans="1:39" ht="15" x14ac:dyDescent="0.25">
      <c r="A116" s="13" t="s">
        <v>456</v>
      </c>
      <c r="B116" s="13" t="str">
        <f>EmployeeData[[#This Row],[FULLNAME]]</f>
        <v>Benny Zhang</v>
      </c>
      <c r="C116" s="13" t="s">
        <v>203</v>
      </c>
      <c r="D116" s="13" t="s">
        <v>413</v>
      </c>
      <c r="E116">
        <v>444</v>
      </c>
      <c r="F116" s="13" t="s">
        <v>127</v>
      </c>
      <c r="G116" s="13" t="s">
        <v>204</v>
      </c>
      <c r="J116">
        <v>43103</v>
      </c>
      <c r="L116">
        <v>1</v>
      </c>
      <c r="M116">
        <v>40</v>
      </c>
      <c r="N116">
        <v>5</v>
      </c>
      <c r="O116">
        <v>28219</v>
      </c>
      <c r="P116" t="s">
        <v>2</v>
      </c>
      <c r="Q116" s="13" t="s">
        <v>55</v>
      </c>
      <c r="R116" s="13" t="s">
        <v>414</v>
      </c>
      <c r="S116" s="13" t="s">
        <v>129</v>
      </c>
      <c r="T116" t="b">
        <v>1</v>
      </c>
      <c r="U116" s="13" t="s">
        <v>38</v>
      </c>
      <c r="V116" s="13" t="s">
        <v>457</v>
      </c>
      <c r="W116" t="s">
        <v>5</v>
      </c>
      <c r="X116" s="13" t="s">
        <v>10</v>
      </c>
      <c r="Y116" s="13" t="s">
        <v>131</v>
      </c>
      <c r="Z116">
        <v>1998</v>
      </c>
      <c r="AA116" s="13" t="s">
        <v>34</v>
      </c>
      <c r="AB116" s="13" t="s">
        <v>206</v>
      </c>
      <c r="AC116" s="13" t="s">
        <v>133</v>
      </c>
      <c r="AD116" s="13" t="s">
        <v>40</v>
      </c>
      <c r="AE116">
        <v>27</v>
      </c>
      <c r="AF116" t="s">
        <v>6</v>
      </c>
      <c r="AG116" t="s">
        <v>11</v>
      </c>
      <c r="AH116">
        <v>7</v>
      </c>
      <c r="AI116" t="s">
        <v>13</v>
      </c>
      <c r="AJ116" s="13" t="s">
        <v>134</v>
      </c>
      <c r="AK116" s="13" t="s">
        <v>135</v>
      </c>
      <c r="AL116" t="b">
        <v>0</v>
      </c>
      <c r="AM116" t="str">
        <f>EmployeeData[[#This Row],[EMPLOYEEID]]</f>
        <v>E042648</v>
      </c>
    </row>
    <row r="117" spans="1:39" ht="15" x14ac:dyDescent="0.25">
      <c r="A117" s="13" t="s">
        <v>458</v>
      </c>
      <c r="B117" s="13" t="str">
        <f>EmployeeData[[#This Row],[FULLNAME]]</f>
        <v>Benny Yun</v>
      </c>
      <c r="C117" s="13" t="s">
        <v>125</v>
      </c>
      <c r="D117" s="13" t="s">
        <v>413</v>
      </c>
      <c r="E117">
        <v>452</v>
      </c>
      <c r="F117" s="13" t="s">
        <v>157</v>
      </c>
      <c r="G117" s="13" t="s">
        <v>128</v>
      </c>
      <c r="J117">
        <v>43134</v>
      </c>
      <c r="L117">
        <v>1</v>
      </c>
      <c r="M117">
        <v>40</v>
      </c>
      <c r="N117">
        <v>5</v>
      </c>
      <c r="O117">
        <v>94958</v>
      </c>
      <c r="P117" t="s">
        <v>2</v>
      </c>
      <c r="Q117" s="13" t="s">
        <v>54</v>
      </c>
      <c r="R117" s="13" t="s">
        <v>414</v>
      </c>
      <c r="S117" s="13" t="s">
        <v>140</v>
      </c>
      <c r="T117" t="b">
        <v>1</v>
      </c>
      <c r="U117" s="13" t="s">
        <v>7</v>
      </c>
      <c r="V117" s="13" t="s">
        <v>459</v>
      </c>
      <c r="W117" t="s">
        <v>5</v>
      </c>
      <c r="X117" s="13" t="s">
        <v>10</v>
      </c>
      <c r="Y117" s="13" t="s">
        <v>131</v>
      </c>
      <c r="Z117">
        <v>1999</v>
      </c>
      <c r="AA117" s="13" t="s">
        <v>52</v>
      </c>
      <c r="AB117" s="13" t="s">
        <v>132</v>
      </c>
      <c r="AC117" s="13" t="s">
        <v>199</v>
      </c>
      <c r="AD117" s="13" t="s">
        <v>43</v>
      </c>
      <c r="AE117">
        <v>26</v>
      </c>
      <c r="AF117" t="s">
        <v>6</v>
      </c>
      <c r="AG117" t="s">
        <v>12</v>
      </c>
      <c r="AH117">
        <v>7</v>
      </c>
      <c r="AI117" t="s">
        <v>13</v>
      </c>
      <c r="AJ117" s="13" t="s">
        <v>154</v>
      </c>
      <c r="AK117" s="13" t="s">
        <v>135</v>
      </c>
      <c r="AL117" t="s">
        <v>136</v>
      </c>
      <c r="AM117" t="str">
        <f>EmployeeData[[#This Row],[EMPLOYEEID]]</f>
        <v>E042934</v>
      </c>
    </row>
    <row r="118" spans="1:39" ht="15" x14ac:dyDescent="0.25">
      <c r="A118" s="13" t="s">
        <v>460</v>
      </c>
      <c r="B118" s="13" t="str">
        <f>EmployeeData[[#This Row],[FULLNAME]]</f>
        <v>Benny Yoldemir</v>
      </c>
      <c r="C118" s="13" t="s">
        <v>203</v>
      </c>
      <c r="D118" s="13" t="s">
        <v>413</v>
      </c>
      <c r="E118">
        <v>444</v>
      </c>
      <c r="F118" s="13" t="s">
        <v>127</v>
      </c>
      <c r="G118" s="13" t="s">
        <v>204</v>
      </c>
      <c r="J118">
        <v>43134</v>
      </c>
      <c r="L118">
        <v>1</v>
      </c>
      <c r="M118">
        <v>40</v>
      </c>
      <c r="N118">
        <v>5</v>
      </c>
      <c r="O118">
        <v>94493</v>
      </c>
      <c r="P118" t="s">
        <v>2</v>
      </c>
      <c r="Q118" s="13" t="s">
        <v>55</v>
      </c>
      <c r="R118" s="13" t="s">
        <v>414</v>
      </c>
      <c r="S118" s="13" t="s">
        <v>159</v>
      </c>
      <c r="T118" t="b">
        <v>1</v>
      </c>
      <c r="U118" s="13" t="s">
        <v>7</v>
      </c>
      <c r="V118" s="13" t="s">
        <v>461</v>
      </c>
      <c r="W118" t="s">
        <v>5</v>
      </c>
      <c r="X118" s="13" t="s">
        <v>10</v>
      </c>
      <c r="Y118" s="13" t="s">
        <v>146</v>
      </c>
      <c r="Z118">
        <v>1998</v>
      </c>
      <c r="AA118" s="13" t="s">
        <v>34</v>
      </c>
      <c r="AB118" s="13" t="s">
        <v>206</v>
      </c>
      <c r="AC118" s="13" t="s">
        <v>133</v>
      </c>
      <c r="AD118" s="13" t="s">
        <v>40</v>
      </c>
      <c r="AE118">
        <v>27</v>
      </c>
      <c r="AF118" t="s">
        <v>6</v>
      </c>
      <c r="AG118" t="s">
        <v>12</v>
      </c>
      <c r="AH118">
        <v>7</v>
      </c>
      <c r="AI118" t="s">
        <v>13</v>
      </c>
      <c r="AJ118" s="13" t="s">
        <v>176</v>
      </c>
      <c r="AK118" s="13" t="s">
        <v>135</v>
      </c>
      <c r="AL118" t="b">
        <v>1</v>
      </c>
      <c r="AM118" t="str">
        <f>EmployeeData[[#This Row],[EMPLOYEEID]]</f>
        <v>E043111</v>
      </c>
    </row>
    <row r="119" spans="1:39" ht="15" x14ac:dyDescent="0.25">
      <c r="A119" s="13" t="s">
        <v>462</v>
      </c>
      <c r="B119" s="13" t="str">
        <f>EmployeeData[[#This Row],[FULLNAME]]</f>
        <v>Bernhard Yao</v>
      </c>
      <c r="C119" s="13" t="s">
        <v>125</v>
      </c>
      <c r="D119" s="13" t="s">
        <v>413</v>
      </c>
      <c r="E119">
        <v>444</v>
      </c>
      <c r="F119" s="13" t="s">
        <v>127</v>
      </c>
      <c r="G119" s="13" t="s">
        <v>128</v>
      </c>
      <c r="J119">
        <v>43134</v>
      </c>
      <c r="L119">
        <v>1</v>
      </c>
      <c r="M119">
        <v>40</v>
      </c>
      <c r="N119">
        <v>5</v>
      </c>
      <c r="O119">
        <v>49190</v>
      </c>
      <c r="P119" t="s">
        <v>2</v>
      </c>
      <c r="Q119" s="13" t="s">
        <v>54</v>
      </c>
      <c r="R119" s="13" t="s">
        <v>414</v>
      </c>
      <c r="S119" s="13" t="s">
        <v>211</v>
      </c>
      <c r="T119" t="b">
        <v>1</v>
      </c>
      <c r="U119" s="13" t="s">
        <v>8</v>
      </c>
      <c r="V119" s="13" t="s">
        <v>463</v>
      </c>
      <c r="W119" t="s">
        <v>5</v>
      </c>
      <c r="X119" s="13" t="s">
        <v>10</v>
      </c>
      <c r="Y119" s="13" t="s">
        <v>146</v>
      </c>
      <c r="Z119">
        <v>1971</v>
      </c>
      <c r="AA119" s="13" t="s">
        <v>34</v>
      </c>
      <c r="AB119" s="13" t="s">
        <v>132</v>
      </c>
      <c r="AC119" s="13" t="s">
        <v>133</v>
      </c>
      <c r="AD119" s="13" t="s">
        <v>40</v>
      </c>
      <c r="AE119">
        <v>54</v>
      </c>
      <c r="AF119" t="s">
        <v>37</v>
      </c>
      <c r="AG119" t="s">
        <v>11</v>
      </c>
      <c r="AH119">
        <v>7</v>
      </c>
      <c r="AI119" t="s">
        <v>13</v>
      </c>
      <c r="AJ119" s="13" t="s">
        <v>149</v>
      </c>
      <c r="AK119" s="13" t="s">
        <v>135</v>
      </c>
      <c r="AL119" t="b">
        <v>1</v>
      </c>
      <c r="AM119" t="str">
        <f>EmployeeData[[#This Row],[EMPLOYEEID]]</f>
        <v>E043212</v>
      </c>
    </row>
    <row r="120" spans="1:39" ht="15" x14ac:dyDescent="0.25">
      <c r="A120" s="13" t="s">
        <v>464</v>
      </c>
      <c r="B120" s="13" t="str">
        <f>EmployeeData[[#This Row],[FULLNAME]]</f>
        <v>Bernhard Yan</v>
      </c>
      <c r="C120" s="13" t="s">
        <v>203</v>
      </c>
      <c r="D120" s="13" t="s">
        <v>413</v>
      </c>
      <c r="E120">
        <v>444</v>
      </c>
      <c r="F120" s="13" t="s">
        <v>127</v>
      </c>
      <c r="G120" s="13" t="s">
        <v>204</v>
      </c>
      <c r="J120">
        <v>43134</v>
      </c>
      <c r="L120">
        <v>1</v>
      </c>
      <c r="M120">
        <v>40</v>
      </c>
      <c r="N120">
        <v>5</v>
      </c>
      <c r="O120">
        <v>225702</v>
      </c>
      <c r="P120" t="s">
        <v>2</v>
      </c>
      <c r="Q120" s="13" t="s">
        <v>55</v>
      </c>
      <c r="R120" s="13" t="s">
        <v>414</v>
      </c>
      <c r="S120" s="13" t="s">
        <v>129</v>
      </c>
      <c r="T120" t="b">
        <v>1</v>
      </c>
      <c r="U120" s="13" t="s">
        <v>38</v>
      </c>
      <c r="V120" s="13" t="s">
        <v>465</v>
      </c>
      <c r="W120" t="s">
        <v>5</v>
      </c>
      <c r="X120" s="13" t="s">
        <v>10</v>
      </c>
      <c r="Y120" s="13" t="s">
        <v>131</v>
      </c>
      <c r="Z120">
        <v>1970</v>
      </c>
      <c r="AA120" s="13" t="s">
        <v>34</v>
      </c>
      <c r="AB120" s="13" t="s">
        <v>206</v>
      </c>
      <c r="AC120" s="13" t="s">
        <v>133</v>
      </c>
      <c r="AD120" s="13" t="s">
        <v>40</v>
      </c>
      <c r="AE120">
        <v>55</v>
      </c>
      <c r="AF120" t="s">
        <v>37</v>
      </c>
      <c r="AG120" t="s">
        <v>47</v>
      </c>
      <c r="AH120">
        <v>7</v>
      </c>
      <c r="AI120" t="s">
        <v>13</v>
      </c>
      <c r="AJ120" s="13" t="s">
        <v>176</v>
      </c>
      <c r="AK120" s="13" t="s">
        <v>135</v>
      </c>
      <c r="AL120" t="b">
        <v>0</v>
      </c>
      <c r="AM120" t="str">
        <f>EmployeeData[[#This Row],[EMPLOYEEID]]</f>
        <v>E043216</v>
      </c>
    </row>
    <row r="121" spans="1:39" ht="15" x14ac:dyDescent="0.25">
      <c r="A121" s="13" t="s">
        <v>466</v>
      </c>
      <c r="B121" s="13" t="str">
        <f>EmployeeData[[#This Row],[FULLNAME]]</f>
        <v>Bernhard Xu</v>
      </c>
      <c r="C121" s="13" t="s">
        <v>156</v>
      </c>
      <c r="D121" s="13" t="s">
        <v>413</v>
      </c>
      <c r="E121">
        <v>232</v>
      </c>
      <c r="F121" s="13" t="s">
        <v>157</v>
      </c>
      <c r="G121" s="13" t="s">
        <v>158</v>
      </c>
      <c r="J121">
        <v>43134</v>
      </c>
      <c r="L121">
        <v>1</v>
      </c>
      <c r="M121">
        <v>40</v>
      </c>
      <c r="N121">
        <v>5</v>
      </c>
      <c r="O121">
        <v>57212</v>
      </c>
      <c r="P121" t="s">
        <v>2</v>
      </c>
      <c r="Q121" s="13" t="s">
        <v>56</v>
      </c>
      <c r="R121" s="13" t="s">
        <v>414</v>
      </c>
      <c r="S121" s="13" t="s">
        <v>129</v>
      </c>
      <c r="T121" t="b">
        <v>1</v>
      </c>
      <c r="U121" s="13" t="s">
        <v>38</v>
      </c>
      <c r="V121" s="13" t="s">
        <v>467</v>
      </c>
      <c r="W121" t="s">
        <v>5</v>
      </c>
      <c r="X121" s="13" t="s">
        <v>45</v>
      </c>
      <c r="Y121" s="13" t="s">
        <v>275</v>
      </c>
      <c r="Z121">
        <v>1974</v>
      </c>
      <c r="AA121" s="13" t="s">
        <v>51</v>
      </c>
      <c r="AB121" s="13" t="s">
        <v>161</v>
      </c>
      <c r="AC121" s="13" t="s">
        <v>468</v>
      </c>
      <c r="AD121" s="13" t="s">
        <v>43</v>
      </c>
      <c r="AE121">
        <v>51</v>
      </c>
      <c r="AF121" t="s">
        <v>37</v>
      </c>
      <c r="AG121" t="s">
        <v>12</v>
      </c>
      <c r="AH121">
        <v>7</v>
      </c>
      <c r="AI121" t="s">
        <v>13</v>
      </c>
      <c r="AJ121" s="13" t="s">
        <v>134</v>
      </c>
      <c r="AK121" s="13" t="s">
        <v>135</v>
      </c>
      <c r="AL121" t="s">
        <v>136</v>
      </c>
      <c r="AM121" t="str">
        <f>EmployeeData[[#This Row],[EMPLOYEEID]]</f>
        <v>E043497</v>
      </c>
    </row>
    <row r="122" spans="1:39" ht="15" x14ac:dyDescent="0.25">
      <c r="A122" s="13" t="s">
        <v>469</v>
      </c>
      <c r="B122" s="13" t="str">
        <f>EmployeeData[[#This Row],[FULLNAME]]</f>
        <v>Bernie Wu</v>
      </c>
      <c r="C122" s="13" t="s">
        <v>203</v>
      </c>
      <c r="D122" s="13" t="s">
        <v>413</v>
      </c>
      <c r="E122">
        <v>401</v>
      </c>
      <c r="F122" s="13" t="s">
        <v>221</v>
      </c>
      <c r="G122" s="13" t="s">
        <v>204</v>
      </c>
      <c r="J122">
        <v>43134</v>
      </c>
      <c r="L122">
        <v>1</v>
      </c>
      <c r="M122">
        <v>40</v>
      </c>
      <c r="N122">
        <v>5</v>
      </c>
      <c r="O122">
        <v>97815</v>
      </c>
      <c r="P122" t="s">
        <v>2</v>
      </c>
      <c r="Q122" s="13" t="s">
        <v>55</v>
      </c>
      <c r="R122" s="13" t="s">
        <v>414</v>
      </c>
      <c r="S122" s="13" t="s">
        <v>410</v>
      </c>
      <c r="T122" t="b">
        <v>1</v>
      </c>
      <c r="U122" s="13" t="s">
        <v>7</v>
      </c>
      <c r="V122" s="13" t="s">
        <v>470</v>
      </c>
      <c r="W122" t="s">
        <v>5</v>
      </c>
      <c r="X122" s="13" t="s">
        <v>45</v>
      </c>
      <c r="Y122" s="13" t="s">
        <v>146</v>
      </c>
      <c r="Z122">
        <v>1997</v>
      </c>
      <c r="AA122" s="13" t="s">
        <v>34</v>
      </c>
      <c r="AB122" s="13" t="s">
        <v>206</v>
      </c>
      <c r="AC122" s="13" t="s">
        <v>381</v>
      </c>
      <c r="AD122" s="13" t="s">
        <v>9</v>
      </c>
      <c r="AE122">
        <v>28</v>
      </c>
      <c r="AF122" t="s">
        <v>6</v>
      </c>
      <c r="AG122" t="s">
        <v>12</v>
      </c>
      <c r="AH122">
        <v>7</v>
      </c>
      <c r="AI122" t="s">
        <v>13</v>
      </c>
      <c r="AJ122" s="13" t="s">
        <v>239</v>
      </c>
      <c r="AK122" s="13" t="s">
        <v>184</v>
      </c>
      <c r="AL122" t="b">
        <v>1</v>
      </c>
      <c r="AM122" t="str">
        <f>EmployeeData[[#This Row],[EMPLOYEEID]]</f>
        <v>E043857</v>
      </c>
    </row>
    <row r="123" spans="1:39" ht="15" x14ac:dyDescent="0.25">
      <c r="A123" s="13" t="s">
        <v>471</v>
      </c>
      <c r="B123" s="13" t="str">
        <f>EmployeeData[[#This Row],[FULLNAME]]</f>
        <v>Berthold Wang</v>
      </c>
      <c r="C123" s="13" t="s">
        <v>156</v>
      </c>
      <c r="D123" s="13" t="s">
        <v>413</v>
      </c>
      <c r="E123">
        <v>231</v>
      </c>
      <c r="F123" s="13" t="s">
        <v>143</v>
      </c>
      <c r="G123" s="13" t="s">
        <v>158</v>
      </c>
      <c r="J123">
        <v>44199</v>
      </c>
      <c r="L123">
        <v>1</v>
      </c>
      <c r="M123">
        <v>40</v>
      </c>
      <c r="N123">
        <v>5</v>
      </c>
      <c r="O123">
        <v>91877</v>
      </c>
      <c r="P123" t="s">
        <v>2</v>
      </c>
      <c r="Q123" s="13" t="s">
        <v>56</v>
      </c>
      <c r="R123" s="13" t="s">
        <v>414</v>
      </c>
      <c r="S123" s="13" t="s">
        <v>225</v>
      </c>
      <c r="T123" t="b">
        <v>1</v>
      </c>
      <c r="U123" s="13" t="s">
        <v>7</v>
      </c>
      <c r="V123" s="13" t="s">
        <v>472</v>
      </c>
      <c r="W123" t="s">
        <v>5</v>
      </c>
      <c r="X123" s="13" t="s">
        <v>10</v>
      </c>
      <c r="Y123" s="13" t="s">
        <v>146</v>
      </c>
      <c r="Z123">
        <v>1986</v>
      </c>
      <c r="AA123" s="13" t="s">
        <v>34</v>
      </c>
      <c r="AB123" s="13" t="s">
        <v>161</v>
      </c>
      <c r="AC123" s="13" t="s">
        <v>431</v>
      </c>
      <c r="AD123" s="13" t="s">
        <v>44</v>
      </c>
      <c r="AE123">
        <v>39</v>
      </c>
      <c r="AF123" t="s">
        <v>36</v>
      </c>
      <c r="AG123" t="s">
        <v>12</v>
      </c>
      <c r="AH123">
        <v>4</v>
      </c>
      <c r="AI123" t="s">
        <v>30</v>
      </c>
      <c r="AJ123" s="13" t="s">
        <v>167</v>
      </c>
      <c r="AK123" s="13" t="s">
        <v>184</v>
      </c>
      <c r="AL123" t="s">
        <v>136</v>
      </c>
      <c r="AM123" t="str">
        <f>EmployeeData[[#This Row],[EMPLOYEEID]]</f>
        <v>E044209</v>
      </c>
    </row>
    <row r="124" spans="1:39" ht="15" x14ac:dyDescent="0.25">
      <c r="A124" s="13" t="s">
        <v>473</v>
      </c>
      <c r="B124" s="13" t="str">
        <f>EmployeeData[[#This Row],[FULLNAME]]</f>
        <v>Bettina Visser</v>
      </c>
      <c r="C124" s="13" t="s">
        <v>125</v>
      </c>
      <c r="D124" s="13" t="s">
        <v>413</v>
      </c>
      <c r="E124">
        <v>446</v>
      </c>
      <c r="F124" s="13" t="s">
        <v>326</v>
      </c>
      <c r="G124" s="13" t="s">
        <v>128</v>
      </c>
      <c r="J124">
        <v>43806</v>
      </c>
      <c r="L124">
        <v>1</v>
      </c>
      <c r="M124">
        <v>40</v>
      </c>
      <c r="N124">
        <v>5</v>
      </c>
      <c r="O124">
        <v>83558</v>
      </c>
      <c r="P124" t="s">
        <v>2</v>
      </c>
      <c r="Q124" s="13" t="s">
        <v>54</v>
      </c>
      <c r="R124" s="13" t="s">
        <v>414</v>
      </c>
      <c r="S124" s="13" t="s">
        <v>140</v>
      </c>
      <c r="T124" t="b">
        <v>1</v>
      </c>
      <c r="U124" s="13" t="s">
        <v>8</v>
      </c>
      <c r="V124" s="13" t="s">
        <v>474</v>
      </c>
      <c r="W124" t="s">
        <v>5</v>
      </c>
      <c r="X124" s="13" t="s">
        <v>45</v>
      </c>
      <c r="Y124" s="13" t="s">
        <v>153</v>
      </c>
      <c r="Z124">
        <v>1978</v>
      </c>
      <c r="AA124" s="13" t="s">
        <v>34</v>
      </c>
      <c r="AB124" s="13" t="s">
        <v>132</v>
      </c>
      <c r="AC124" s="13" t="s">
        <v>384</v>
      </c>
      <c r="AD124" s="13" t="s">
        <v>39</v>
      </c>
      <c r="AE124">
        <v>47</v>
      </c>
      <c r="AF124" t="s">
        <v>37</v>
      </c>
      <c r="AG124" t="s">
        <v>12</v>
      </c>
      <c r="AH124">
        <v>6</v>
      </c>
      <c r="AI124" t="s">
        <v>13</v>
      </c>
      <c r="AJ124" s="13" t="s">
        <v>149</v>
      </c>
      <c r="AK124" s="13" t="s">
        <v>135</v>
      </c>
      <c r="AL124" t="s">
        <v>136</v>
      </c>
      <c r="AM124" t="str">
        <f>EmployeeData[[#This Row],[EMPLOYEEID]]</f>
        <v>E044465</v>
      </c>
    </row>
    <row r="125" spans="1:39" ht="15" x14ac:dyDescent="0.25">
      <c r="A125" s="13" t="s">
        <v>475</v>
      </c>
      <c r="B125" s="13" t="str">
        <f>EmployeeData[[#This Row],[FULLNAME]]</f>
        <v>Bettina Tsai</v>
      </c>
      <c r="C125" s="13" t="s">
        <v>125</v>
      </c>
      <c r="D125" s="13" t="s">
        <v>413</v>
      </c>
      <c r="E125">
        <v>450</v>
      </c>
      <c r="F125" s="13" t="s">
        <v>221</v>
      </c>
      <c r="G125" s="13" t="s">
        <v>128</v>
      </c>
      <c r="J125">
        <v>43134</v>
      </c>
      <c r="L125">
        <v>1</v>
      </c>
      <c r="M125">
        <v>40</v>
      </c>
      <c r="N125">
        <v>5</v>
      </c>
      <c r="O125">
        <v>111983</v>
      </c>
      <c r="P125" t="s">
        <v>2</v>
      </c>
      <c r="Q125" s="13" t="s">
        <v>54</v>
      </c>
      <c r="R125" s="13" t="s">
        <v>414</v>
      </c>
      <c r="S125" s="13" t="s">
        <v>159</v>
      </c>
      <c r="T125" t="b">
        <v>1</v>
      </c>
      <c r="U125" s="13" t="s">
        <v>38</v>
      </c>
      <c r="V125" s="13" t="s">
        <v>476</v>
      </c>
      <c r="W125" t="s">
        <v>5</v>
      </c>
      <c r="X125" s="13" t="s">
        <v>10</v>
      </c>
      <c r="Y125" s="13" t="s">
        <v>229</v>
      </c>
      <c r="Z125">
        <v>1978</v>
      </c>
      <c r="AA125" s="13" t="s">
        <v>34</v>
      </c>
      <c r="AB125" s="13" t="s">
        <v>132</v>
      </c>
      <c r="AC125" s="13" t="s">
        <v>301</v>
      </c>
      <c r="AD125" s="13" t="s">
        <v>9</v>
      </c>
      <c r="AE125">
        <v>47</v>
      </c>
      <c r="AF125" t="s">
        <v>37</v>
      </c>
      <c r="AG125" t="s">
        <v>46</v>
      </c>
      <c r="AH125">
        <v>7</v>
      </c>
      <c r="AI125" t="s">
        <v>13</v>
      </c>
      <c r="AJ125" s="13" t="s">
        <v>149</v>
      </c>
      <c r="AK125" s="13" t="s">
        <v>135</v>
      </c>
      <c r="AL125" t="b">
        <v>0</v>
      </c>
      <c r="AM125" t="str">
        <f>EmployeeData[[#This Row],[EMPLOYEEID]]</f>
        <v>E044724</v>
      </c>
    </row>
    <row r="126" spans="1:39" ht="15" x14ac:dyDescent="0.25">
      <c r="A126" s="13" t="s">
        <v>477</v>
      </c>
      <c r="B126" s="13" t="str">
        <f>EmployeeData[[#This Row],[FULLNAME]]</f>
        <v>Bill Toor</v>
      </c>
      <c r="C126" s="13" t="s">
        <v>449</v>
      </c>
      <c r="D126" s="13" t="s">
        <v>413</v>
      </c>
      <c r="E126">
        <v>392</v>
      </c>
      <c r="F126" s="13" t="s">
        <v>157</v>
      </c>
      <c r="G126" s="13" t="s">
        <v>477</v>
      </c>
      <c r="J126">
        <v>43134</v>
      </c>
      <c r="L126">
        <v>1</v>
      </c>
      <c r="M126">
        <v>40</v>
      </c>
      <c r="N126">
        <v>5</v>
      </c>
      <c r="O126">
        <v>77245</v>
      </c>
      <c r="P126" t="s">
        <v>2</v>
      </c>
      <c r="Q126" s="13" t="s">
        <v>59</v>
      </c>
      <c r="R126" s="13" t="s">
        <v>414</v>
      </c>
      <c r="S126" s="13" t="s">
        <v>159</v>
      </c>
      <c r="T126" t="b">
        <v>1</v>
      </c>
      <c r="U126" s="13" t="s">
        <v>7</v>
      </c>
      <c r="V126" s="13" t="s">
        <v>478</v>
      </c>
      <c r="W126" t="s">
        <v>5</v>
      </c>
      <c r="X126" s="13" t="s">
        <v>10</v>
      </c>
      <c r="Y126" s="13" t="s">
        <v>146</v>
      </c>
      <c r="Z126">
        <v>1978</v>
      </c>
      <c r="AA126" s="13" t="s">
        <v>34</v>
      </c>
      <c r="AB126" s="13" t="s">
        <v>478</v>
      </c>
      <c r="AC126" s="13" t="s">
        <v>422</v>
      </c>
      <c r="AD126" s="13" t="s">
        <v>43</v>
      </c>
      <c r="AE126">
        <v>47</v>
      </c>
      <c r="AF126" t="s">
        <v>37</v>
      </c>
      <c r="AG126" t="s">
        <v>12</v>
      </c>
      <c r="AH126">
        <v>7</v>
      </c>
      <c r="AI126" t="s">
        <v>13</v>
      </c>
      <c r="AJ126" s="13" t="s">
        <v>176</v>
      </c>
      <c r="AK126" s="13" t="s">
        <v>135</v>
      </c>
      <c r="AL126" t="b">
        <v>1</v>
      </c>
      <c r="AM126" t="str">
        <f>EmployeeData[[#This Row],[EMPLOYEEID]]</f>
        <v>M044771</v>
      </c>
    </row>
    <row r="127" spans="1:39" ht="15" x14ac:dyDescent="0.25">
      <c r="A127" s="13" t="s">
        <v>479</v>
      </c>
      <c r="B127" s="13" t="str">
        <f>EmployeeData[[#This Row],[FULLNAME]]</f>
        <v>Bill Tan</v>
      </c>
      <c r="C127" s="13" t="s">
        <v>203</v>
      </c>
      <c r="D127" s="13" t="s">
        <v>413</v>
      </c>
      <c r="E127">
        <v>445</v>
      </c>
      <c r="F127" s="13" t="s">
        <v>169</v>
      </c>
      <c r="G127" s="13" t="s">
        <v>204</v>
      </c>
      <c r="J127">
        <v>43134</v>
      </c>
      <c r="L127">
        <v>1</v>
      </c>
      <c r="M127">
        <v>40</v>
      </c>
      <c r="N127">
        <v>5</v>
      </c>
      <c r="O127">
        <v>88992</v>
      </c>
      <c r="P127" t="s">
        <v>2</v>
      </c>
      <c r="Q127" s="13" t="s">
        <v>55</v>
      </c>
      <c r="R127" s="13" t="s">
        <v>414</v>
      </c>
      <c r="S127" s="13" t="s">
        <v>344</v>
      </c>
      <c r="T127" t="b">
        <v>1</v>
      </c>
      <c r="U127" s="13" t="s">
        <v>7</v>
      </c>
      <c r="V127" s="13" t="s">
        <v>480</v>
      </c>
      <c r="W127" t="s">
        <v>5</v>
      </c>
      <c r="X127" s="13" t="s">
        <v>10</v>
      </c>
      <c r="Y127" s="13" t="s">
        <v>146</v>
      </c>
      <c r="Z127">
        <v>1978</v>
      </c>
      <c r="AA127" s="13" t="s">
        <v>34</v>
      </c>
      <c r="AB127" s="13" t="s">
        <v>206</v>
      </c>
      <c r="AC127" s="13" t="s">
        <v>171</v>
      </c>
      <c r="AD127" s="13" t="s">
        <v>41</v>
      </c>
      <c r="AE127">
        <v>47</v>
      </c>
      <c r="AF127" t="s">
        <v>37</v>
      </c>
      <c r="AG127" t="s">
        <v>12</v>
      </c>
      <c r="AH127">
        <v>7</v>
      </c>
      <c r="AI127" t="s">
        <v>13</v>
      </c>
      <c r="AJ127" s="13" t="s">
        <v>239</v>
      </c>
      <c r="AK127" s="13" t="s">
        <v>150</v>
      </c>
      <c r="AL127" t="s">
        <v>136</v>
      </c>
      <c r="AM127" t="str">
        <f>EmployeeData[[#This Row],[EMPLOYEEID]]</f>
        <v>E045291</v>
      </c>
    </row>
    <row r="128" spans="1:39" ht="15" x14ac:dyDescent="0.25">
      <c r="A128" s="13" t="s">
        <v>481</v>
      </c>
      <c r="B128" s="13" t="str">
        <f>EmployeeData[[#This Row],[FULLNAME]]</f>
        <v>Binyan Sun</v>
      </c>
      <c r="C128" s="13" t="s">
        <v>203</v>
      </c>
      <c r="D128" s="13" t="s">
        <v>413</v>
      </c>
      <c r="E128">
        <v>452</v>
      </c>
      <c r="F128" s="13" t="s">
        <v>157</v>
      </c>
      <c r="G128" s="13" t="s">
        <v>204</v>
      </c>
      <c r="J128">
        <v>43134</v>
      </c>
      <c r="L128">
        <v>1</v>
      </c>
      <c r="M128">
        <v>40</v>
      </c>
      <c r="N128">
        <v>5</v>
      </c>
      <c r="O128">
        <v>80214</v>
      </c>
      <c r="P128" t="s">
        <v>2</v>
      </c>
      <c r="Q128" s="13" t="s">
        <v>55</v>
      </c>
      <c r="R128" s="13" t="s">
        <v>414</v>
      </c>
      <c r="S128" s="13" t="s">
        <v>159</v>
      </c>
      <c r="T128" t="b">
        <v>1</v>
      </c>
      <c r="U128" s="13" t="s">
        <v>7</v>
      </c>
      <c r="V128" s="13" t="s">
        <v>482</v>
      </c>
      <c r="W128" t="s">
        <v>5</v>
      </c>
      <c r="X128" s="13" t="s">
        <v>45</v>
      </c>
      <c r="Y128" s="13" t="s">
        <v>153</v>
      </c>
      <c r="Z128">
        <v>1964</v>
      </c>
      <c r="AA128" s="13" t="s">
        <v>34</v>
      </c>
      <c r="AB128" s="13" t="s">
        <v>206</v>
      </c>
      <c r="AC128" s="13" t="s">
        <v>199</v>
      </c>
      <c r="AD128" s="13" t="s">
        <v>43</v>
      </c>
      <c r="AE128">
        <v>61</v>
      </c>
      <c r="AF128" t="s">
        <v>37</v>
      </c>
      <c r="AG128" t="s">
        <v>12</v>
      </c>
      <c r="AH128">
        <v>7</v>
      </c>
      <c r="AI128" t="s">
        <v>13</v>
      </c>
      <c r="AJ128" s="13" t="s">
        <v>149</v>
      </c>
      <c r="AK128" s="13" t="s">
        <v>135</v>
      </c>
      <c r="AL128" t="b">
        <v>1</v>
      </c>
      <c r="AM128" t="str">
        <f>EmployeeData[[#This Row],[EMPLOYEEID]]</f>
        <v>E045576</v>
      </c>
    </row>
    <row r="129" spans="1:39" ht="15" x14ac:dyDescent="0.25">
      <c r="A129" s="13" t="s">
        <v>483</v>
      </c>
      <c r="B129" s="13" t="str">
        <f>EmployeeData[[#This Row],[FULLNAME]]</f>
        <v>Afra Ocariza</v>
      </c>
      <c r="C129" s="13" t="s">
        <v>125</v>
      </c>
      <c r="D129" s="13" t="s">
        <v>413</v>
      </c>
      <c r="E129">
        <v>443</v>
      </c>
      <c r="F129" s="13" t="s">
        <v>157</v>
      </c>
      <c r="G129" s="13" t="s">
        <v>128</v>
      </c>
      <c r="J129">
        <v>43859</v>
      </c>
      <c r="L129">
        <v>1</v>
      </c>
      <c r="M129">
        <v>40</v>
      </c>
      <c r="N129">
        <v>5</v>
      </c>
      <c r="O129">
        <v>68885</v>
      </c>
      <c r="P129" t="s">
        <v>2</v>
      </c>
      <c r="Q129" s="13" t="s">
        <v>54</v>
      </c>
      <c r="R129" s="13" t="s">
        <v>414</v>
      </c>
      <c r="S129" s="13" t="s">
        <v>159</v>
      </c>
      <c r="T129" t="b">
        <v>1</v>
      </c>
      <c r="U129" s="13" t="s">
        <v>7</v>
      </c>
      <c r="V129" s="13" t="s">
        <v>484</v>
      </c>
      <c r="W129" t="s">
        <v>35</v>
      </c>
      <c r="X129" s="13" t="s">
        <v>10</v>
      </c>
      <c r="Y129" s="13" t="s">
        <v>146</v>
      </c>
      <c r="Z129">
        <v>1988</v>
      </c>
      <c r="AA129" s="13" t="s">
        <v>51</v>
      </c>
      <c r="AB129" s="13" t="s">
        <v>132</v>
      </c>
      <c r="AC129" s="13" t="s">
        <v>162</v>
      </c>
      <c r="AD129" s="13" t="s">
        <v>43</v>
      </c>
      <c r="AE129">
        <v>37</v>
      </c>
      <c r="AF129" t="s">
        <v>36</v>
      </c>
      <c r="AG129" t="s">
        <v>12</v>
      </c>
      <c r="AH129">
        <v>5</v>
      </c>
      <c r="AI129" t="s">
        <v>30</v>
      </c>
      <c r="AJ129" s="13" t="s">
        <v>149</v>
      </c>
      <c r="AK129" s="13" t="s">
        <v>184</v>
      </c>
      <c r="AL129" t="b">
        <v>1</v>
      </c>
      <c r="AM129" t="str">
        <f>EmployeeData[[#This Row],[EMPLOYEEID]]</f>
        <v>E008072</v>
      </c>
    </row>
    <row r="130" spans="1:39" ht="15" x14ac:dyDescent="0.25">
      <c r="A130" s="13" t="s">
        <v>485</v>
      </c>
      <c r="B130" s="13" t="str">
        <f>EmployeeData[[#This Row],[FULLNAME]]</f>
        <v>Bob Schneider</v>
      </c>
      <c r="C130" s="13" t="s">
        <v>125</v>
      </c>
      <c r="D130" s="13" t="s">
        <v>413</v>
      </c>
      <c r="E130">
        <v>321</v>
      </c>
      <c r="F130" s="13" t="s">
        <v>143</v>
      </c>
      <c r="G130" s="13" t="s">
        <v>128</v>
      </c>
      <c r="J130">
        <v>43134</v>
      </c>
      <c r="L130">
        <v>1</v>
      </c>
      <c r="M130">
        <v>40</v>
      </c>
      <c r="N130">
        <v>5</v>
      </c>
      <c r="O130">
        <v>116391</v>
      </c>
      <c r="P130" t="s">
        <v>2</v>
      </c>
      <c r="Q130" s="13" t="s">
        <v>54</v>
      </c>
      <c r="R130" s="13" t="s">
        <v>414</v>
      </c>
      <c r="S130" s="13" t="s">
        <v>225</v>
      </c>
      <c r="T130" t="b">
        <v>1</v>
      </c>
      <c r="U130" s="13" t="s">
        <v>8</v>
      </c>
      <c r="V130" s="13" t="s">
        <v>486</v>
      </c>
      <c r="W130" t="s">
        <v>5</v>
      </c>
      <c r="X130" s="13" t="s">
        <v>10</v>
      </c>
      <c r="Y130" s="13" t="s">
        <v>146</v>
      </c>
      <c r="Z130">
        <v>1980</v>
      </c>
      <c r="AA130" s="13" t="s">
        <v>51</v>
      </c>
      <c r="AB130" s="13" t="s">
        <v>132</v>
      </c>
      <c r="AC130" s="13" t="s">
        <v>209</v>
      </c>
      <c r="AD130" s="13" t="s">
        <v>44</v>
      </c>
      <c r="AE130">
        <v>45</v>
      </c>
      <c r="AF130" t="s">
        <v>36</v>
      </c>
      <c r="AG130" t="s">
        <v>46</v>
      </c>
      <c r="AH130">
        <v>7</v>
      </c>
      <c r="AI130" t="s">
        <v>13</v>
      </c>
      <c r="AJ130" s="13" t="s">
        <v>149</v>
      </c>
      <c r="AK130" s="13" t="s">
        <v>135</v>
      </c>
      <c r="AL130" t="s">
        <v>136</v>
      </c>
      <c r="AM130" t="str">
        <f>EmployeeData[[#This Row],[EMPLOYEEID]]</f>
        <v>E047301</v>
      </c>
    </row>
    <row r="131" spans="1:39" ht="15" x14ac:dyDescent="0.25">
      <c r="A131" s="13" t="s">
        <v>487</v>
      </c>
      <c r="B131" s="13" t="str">
        <f>EmployeeData[[#This Row],[FULLNAME]]</f>
        <v>Bob Sanchez</v>
      </c>
      <c r="C131" s="13" t="s">
        <v>203</v>
      </c>
      <c r="D131" s="13" t="s">
        <v>413</v>
      </c>
      <c r="E131">
        <v>452</v>
      </c>
      <c r="F131" s="13" t="s">
        <v>157</v>
      </c>
      <c r="G131" s="13" t="s">
        <v>204</v>
      </c>
      <c r="J131">
        <v>43162</v>
      </c>
      <c r="L131">
        <v>1</v>
      </c>
      <c r="M131">
        <v>40</v>
      </c>
      <c r="N131">
        <v>5</v>
      </c>
      <c r="O131">
        <v>262794</v>
      </c>
      <c r="P131" t="s">
        <v>2</v>
      </c>
      <c r="Q131" s="13" t="s">
        <v>55</v>
      </c>
      <c r="R131" s="13" t="s">
        <v>414</v>
      </c>
      <c r="S131" s="13" t="s">
        <v>140</v>
      </c>
      <c r="T131" t="b">
        <v>1</v>
      </c>
      <c r="U131" s="13" t="s">
        <v>8</v>
      </c>
      <c r="V131" s="13" t="s">
        <v>488</v>
      </c>
      <c r="W131" t="s">
        <v>5</v>
      </c>
      <c r="X131" s="13" t="s">
        <v>10</v>
      </c>
      <c r="Y131" s="13" t="s">
        <v>153</v>
      </c>
      <c r="Z131">
        <v>1970</v>
      </c>
      <c r="AA131" s="13" t="s">
        <v>33</v>
      </c>
      <c r="AB131" s="13" t="s">
        <v>206</v>
      </c>
      <c r="AC131" s="13" t="s">
        <v>199</v>
      </c>
      <c r="AD131" s="13" t="s">
        <v>43</v>
      </c>
      <c r="AE131">
        <v>55</v>
      </c>
      <c r="AF131" t="s">
        <v>37</v>
      </c>
      <c r="AG131" t="s">
        <v>47</v>
      </c>
      <c r="AH131">
        <v>7</v>
      </c>
      <c r="AI131" t="s">
        <v>13</v>
      </c>
      <c r="AJ131" s="13" t="s">
        <v>176</v>
      </c>
      <c r="AK131" s="13" t="s">
        <v>135</v>
      </c>
      <c r="AL131" t="s">
        <v>136</v>
      </c>
      <c r="AM131" t="str">
        <f>EmployeeData[[#This Row],[EMPLOYEEID]]</f>
        <v>E047628</v>
      </c>
    </row>
    <row r="132" spans="1:39" ht="15" x14ac:dyDescent="0.25">
      <c r="A132" s="13" t="s">
        <v>489</v>
      </c>
      <c r="B132" s="13" t="str">
        <f>EmployeeData[[#This Row],[FULLNAME]]</f>
        <v>Borislav Roy</v>
      </c>
      <c r="C132" s="13" t="s">
        <v>125</v>
      </c>
      <c r="D132" s="13" t="s">
        <v>413</v>
      </c>
      <c r="E132">
        <v>443</v>
      </c>
      <c r="F132" s="13" t="s">
        <v>157</v>
      </c>
      <c r="G132" s="13" t="s">
        <v>128</v>
      </c>
      <c r="J132">
        <v>43162</v>
      </c>
      <c r="L132">
        <v>1</v>
      </c>
      <c r="M132">
        <v>40</v>
      </c>
      <c r="N132">
        <v>5</v>
      </c>
      <c r="O132">
        <v>266190</v>
      </c>
      <c r="P132" t="s">
        <v>2</v>
      </c>
      <c r="Q132" s="13" t="s">
        <v>54</v>
      </c>
      <c r="R132" s="13" t="s">
        <v>414</v>
      </c>
      <c r="S132" s="13" t="s">
        <v>140</v>
      </c>
      <c r="T132" t="b">
        <v>1</v>
      </c>
      <c r="U132" s="13" t="s">
        <v>8</v>
      </c>
      <c r="V132" s="13" t="s">
        <v>490</v>
      </c>
      <c r="W132" t="s">
        <v>5</v>
      </c>
      <c r="X132" s="13" t="s">
        <v>45</v>
      </c>
      <c r="Y132" s="13" t="s">
        <v>153</v>
      </c>
      <c r="Z132">
        <v>1989</v>
      </c>
      <c r="AA132" s="13" t="s">
        <v>51</v>
      </c>
      <c r="AB132" s="13" t="s">
        <v>132</v>
      </c>
      <c r="AC132" s="13" t="s">
        <v>162</v>
      </c>
      <c r="AD132" s="13" t="s">
        <v>43</v>
      </c>
      <c r="AE132">
        <v>36</v>
      </c>
      <c r="AF132" t="s">
        <v>36</v>
      </c>
      <c r="AG132" t="s">
        <v>47</v>
      </c>
      <c r="AH132">
        <v>7</v>
      </c>
      <c r="AI132" t="s">
        <v>13</v>
      </c>
      <c r="AJ132" s="13" t="s">
        <v>149</v>
      </c>
      <c r="AK132" s="13" t="s">
        <v>135</v>
      </c>
      <c r="AL132" t="s">
        <v>136</v>
      </c>
      <c r="AM132" t="str">
        <f>EmployeeData[[#This Row],[EMPLOYEEID]]</f>
        <v>E048203</v>
      </c>
    </row>
    <row r="133" spans="1:39" ht="15" x14ac:dyDescent="0.25">
      <c r="A133" s="13" t="s">
        <v>491</v>
      </c>
      <c r="B133" s="13" t="str">
        <f>EmployeeData[[#This Row],[FULLNAME]]</f>
        <v>Brain Radulescu</v>
      </c>
      <c r="C133" s="13" t="s">
        <v>125</v>
      </c>
      <c r="D133" s="13" t="s">
        <v>413</v>
      </c>
      <c r="E133">
        <v>443</v>
      </c>
      <c r="F133" s="13" t="s">
        <v>157</v>
      </c>
      <c r="G133" s="13" t="s">
        <v>128</v>
      </c>
      <c r="J133">
        <v>43162</v>
      </c>
      <c r="L133">
        <v>1</v>
      </c>
      <c r="M133">
        <v>40</v>
      </c>
      <c r="N133">
        <v>5</v>
      </c>
      <c r="O133">
        <v>60591</v>
      </c>
      <c r="P133" t="s">
        <v>2</v>
      </c>
      <c r="Q133" s="13" t="s">
        <v>54</v>
      </c>
      <c r="R133" s="13" t="s">
        <v>414</v>
      </c>
      <c r="S133" s="13" t="s">
        <v>344</v>
      </c>
      <c r="T133" t="b">
        <v>1</v>
      </c>
      <c r="U133" s="13" t="s">
        <v>7</v>
      </c>
      <c r="V133" s="13" t="s">
        <v>492</v>
      </c>
      <c r="W133" t="s">
        <v>5</v>
      </c>
      <c r="X133" s="13" t="s">
        <v>10</v>
      </c>
      <c r="Y133" s="13" t="s">
        <v>146</v>
      </c>
      <c r="Z133">
        <v>1973</v>
      </c>
      <c r="AA133" s="13" t="s">
        <v>51</v>
      </c>
      <c r="AB133" s="13" t="s">
        <v>132</v>
      </c>
      <c r="AC133" s="13" t="s">
        <v>162</v>
      </c>
      <c r="AD133" s="13" t="s">
        <v>43</v>
      </c>
      <c r="AE133">
        <v>52</v>
      </c>
      <c r="AF133" t="s">
        <v>37</v>
      </c>
      <c r="AG133" t="s">
        <v>12</v>
      </c>
      <c r="AH133">
        <v>7</v>
      </c>
      <c r="AI133" t="s">
        <v>13</v>
      </c>
      <c r="AJ133" s="13" t="s">
        <v>167</v>
      </c>
      <c r="AK133" s="13" t="s">
        <v>150</v>
      </c>
      <c r="AL133" t="s">
        <v>136</v>
      </c>
      <c r="AM133" t="str">
        <f>EmployeeData[[#This Row],[EMPLOYEEID]]</f>
        <v>E049035</v>
      </c>
    </row>
    <row r="134" spans="1:39" ht="15" x14ac:dyDescent="0.25">
      <c r="A134" s="13" t="s">
        <v>493</v>
      </c>
      <c r="B134" s="13" t="str">
        <f>EmployeeData[[#This Row],[FULLNAME]]</f>
        <v>Brain Pinto</v>
      </c>
      <c r="C134" s="13" t="s">
        <v>125</v>
      </c>
      <c r="D134" s="13" t="s">
        <v>413</v>
      </c>
      <c r="E134">
        <v>445</v>
      </c>
      <c r="F134" s="13" t="s">
        <v>169</v>
      </c>
      <c r="G134" s="13" t="s">
        <v>144</v>
      </c>
      <c r="J134">
        <v>43162</v>
      </c>
      <c r="L134">
        <v>1</v>
      </c>
      <c r="M134">
        <v>40</v>
      </c>
      <c r="N134">
        <v>5</v>
      </c>
      <c r="O134">
        <v>27732</v>
      </c>
      <c r="P134" t="s">
        <v>2</v>
      </c>
      <c r="Q134" s="13" t="s">
        <v>54</v>
      </c>
      <c r="R134" s="13" t="s">
        <v>414</v>
      </c>
      <c r="S134" s="13" t="s">
        <v>344</v>
      </c>
      <c r="T134" t="b">
        <v>1</v>
      </c>
      <c r="U134" s="13" t="s">
        <v>7</v>
      </c>
      <c r="V134" s="13" t="s">
        <v>494</v>
      </c>
      <c r="W134" t="s">
        <v>5</v>
      </c>
      <c r="X134" s="13" t="s">
        <v>10</v>
      </c>
      <c r="Y134" s="13" t="s">
        <v>146</v>
      </c>
      <c r="Z134">
        <v>1988</v>
      </c>
      <c r="AA134" s="13" t="s">
        <v>34</v>
      </c>
      <c r="AB134" s="13" t="s">
        <v>147</v>
      </c>
      <c r="AC134" s="13" t="s">
        <v>171</v>
      </c>
      <c r="AD134" s="13" t="s">
        <v>41</v>
      </c>
      <c r="AE134">
        <v>37</v>
      </c>
      <c r="AF134" t="s">
        <v>36</v>
      </c>
      <c r="AG134" t="s">
        <v>11</v>
      </c>
      <c r="AH134">
        <v>7</v>
      </c>
      <c r="AI134" t="s">
        <v>13</v>
      </c>
      <c r="AJ134" s="13" t="s">
        <v>134</v>
      </c>
      <c r="AK134" s="13" t="s">
        <v>150</v>
      </c>
      <c r="AL134" t="s">
        <v>136</v>
      </c>
      <c r="AM134" t="str">
        <f>EmployeeData[[#This Row],[EMPLOYEEID]]</f>
        <v>E049278</v>
      </c>
    </row>
    <row r="135" spans="1:39" ht="15" x14ac:dyDescent="0.25">
      <c r="A135" s="13" t="s">
        <v>495</v>
      </c>
      <c r="B135" s="13" t="str">
        <f>EmployeeData[[#This Row],[FULLNAME]]</f>
        <v>Brain Peruzzi</v>
      </c>
      <c r="C135" s="13" t="s">
        <v>203</v>
      </c>
      <c r="D135" s="13" t="s">
        <v>413</v>
      </c>
      <c r="E135">
        <v>444</v>
      </c>
      <c r="F135" s="13" t="s">
        <v>127</v>
      </c>
      <c r="G135" s="13" t="s">
        <v>204</v>
      </c>
      <c r="J135">
        <v>43162</v>
      </c>
      <c r="L135">
        <v>1</v>
      </c>
      <c r="M135">
        <v>40</v>
      </c>
      <c r="N135">
        <v>5</v>
      </c>
      <c r="O135">
        <v>118156</v>
      </c>
      <c r="P135" t="s">
        <v>2</v>
      </c>
      <c r="Q135" s="13" t="s">
        <v>55</v>
      </c>
      <c r="R135" s="13" t="s">
        <v>414</v>
      </c>
      <c r="S135" s="13" t="s">
        <v>159</v>
      </c>
      <c r="T135" t="b">
        <v>1</v>
      </c>
      <c r="U135" s="13" t="s">
        <v>7</v>
      </c>
      <c r="V135" s="13" t="s">
        <v>496</v>
      </c>
      <c r="W135" t="s">
        <v>5</v>
      </c>
      <c r="X135" s="13" t="s">
        <v>10</v>
      </c>
      <c r="Y135" s="13" t="s">
        <v>153</v>
      </c>
      <c r="Z135">
        <v>1962</v>
      </c>
      <c r="AA135" s="13" t="s">
        <v>34</v>
      </c>
      <c r="AB135" s="13" t="s">
        <v>206</v>
      </c>
      <c r="AC135" s="13" t="s">
        <v>133</v>
      </c>
      <c r="AD135" s="13" t="s">
        <v>40</v>
      </c>
      <c r="AE135">
        <v>63</v>
      </c>
      <c r="AF135" t="s">
        <v>37</v>
      </c>
      <c r="AG135" t="s">
        <v>46</v>
      </c>
      <c r="AH135">
        <v>7</v>
      </c>
      <c r="AI135" t="s">
        <v>13</v>
      </c>
      <c r="AJ135" s="13" t="s">
        <v>176</v>
      </c>
      <c r="AK135" s="13" t="s">
        <v>135</v>
      </c>
      <c r="AL135" t="b">
        <v>1</v>
      </c>
      <c r="AM135" t="str">
        <f>EmployeeData[[#This Row],[EMPLOYEEID]]</f>
        <v>E049529</v>
      </c>
    </row>
    <row r="136" spans="1:39" ht="15" x14ac:dyDescent="0.25">
      <c r="A136" s="13" t="s">
        <v>497</v>
      </c>
      <c r="B136" s="13" t="str">
        <f>EmployeeData[[#This Row],[FULLNAME]]</f>
        <v>Bray Patel</v>
      </c>
      <c r="C136" s="13" t="s">
        <v>203</v>
      </c>
      <c r="D136" s="13" t="s">
        <v>413</v>
      </c>
      <c r="E136">
        <v>233</v>
      </c>
      <c r="F136" s="13" t="s">
        <v>157</v>
      </c>
      <c r="G136" s="13" t="s">
        <v>204</v>
      </c>
      <c r="J136">
        <v>43162</v>
      </c>
      <c r="L136">
        <v>1</v>
      </c>
      <c r="M136">
        <v>40</v>
      </c>
      <c r="N136">
        <v>5</v>
      </c>
      <c r="O136">
        <v>91165</v>
      </c>
      <c r="P136" t="s">
        <v>2</v>
      </c>
      <c r="Q136" s="13" t="s">
        <v>55</v>
      </c>
      <c r="R136" s="13" t="s">
        <v>414</v>
      </c>
      <c r="S136" s="13" t="s">
        <v>344</v>
      </c>
      <c r="T136" t="b">
        <v>1</v>
      </c>
      <c r="U136" s="13" t="s">
        <v>7</v>
      </c>
      <c r="V136" s="13" t="s">
        <v>498</v>
      </c>
      <c r="W136" t="s">
        <v>5</v>
      </c>
      <c r="X136" s="13" t="s">
        <v>10</v>
      </c>
      <c r="Y136" s="13" t="s">
        <v>146</v>
      </c>
      <c r="Z136">
        <v>1974</v>
      </c>
      <c r="AA136" s="13" t="s">
        <v>34</v>
      </c>
      <c r="AB136" s="13" t="s">
        <v>206</v>
      </c>
      <c r="AC136" s="13" t="s">
        <v>499</v>
      </c>
      <c r="AD136" s="13" t="s">
        <v>43</v>
      </c>
      <c r="AE136">
        <v>51</v>
      </c>
      <c r="AF136" t="s">
        <v>37</v>
      </c>
      <c r="AG136" t="s">
        <v>12</v>
      </c>
      <c r="AH136">
        <v>7</v>
      </c>
      <c r="AI136" t="s">
        <v>13</v>
      </c>
      <c r="AJ136" s="13" t="s">
        <v>134</v>
      </c>
      <c r="AK136" s="13" t="s">
        <v>150</v>
      </c>
      <c r="AL136" t="s">
        <v>136</v>
      </c>
      <c r="AM136" t="str">
        <f>EmployeeData[[#This Row],[EMPLOYEEID]]</f>
        <v>E049665</v>
      </c>
    </row>
    <row r="137" spans="1:39" ht="15" x14ac:dyDescent="0.25">
      <c r="A137" s="13" t="s">
        <v>500</v>
      </c>
      <c r="B137" s="13" t="str">
        <f>EmployeeData[[#This Row],[FULLNAME]]</f>
        <v>Aidan Murray</v>
      </c>
      <c r="C137" s="13" t="s">
        <v>125</v>
      </c>
      <c r="D137" s="13" t="s">
        <v>413</v>
      </c>
      <c r="E137">
        <v>445</v>
      </c>
      <c r="F137" s="13" t="s">
        <v>169</v>
      </c>
      <c r="G137" s="13" t="s">
        <v>128</v>
      </c>
      <c r="J137">
        <v>43858</v>
      </c>
      <c r="L137">
        <v>1</v>
      </c>
      <c r="M137">
        <v>40</v>
      </c>
      <c r="N137">
        <v>5</v>
      </c>
      <c r="O137">
        <v>247845</v>
      </c>
      <c r="P137" t="s">
        <v>2</v>
      </c>
      <c r="Q137" s="13" t="s">
        <v>54</v>
      </c>
      <c r="R137" s="13" t="s">
        <v>414</v>
      </c>
      <c r="S137" s="13" t="s">
        <v>159</v>
      </c>
      <c r="T137" t="b">
        <v>1</v>
      </c>
      <c r="U137" s="13" t="s">
        <v>38</v>
      </c>
      <c r="V137" s="13" t="s">
        <v>501</v>
      </c>
      <c r="W137" t="s">
        <v>35</v>
      </c>
      <c r="X137" s="13" t="s">
        <v>10</v>
      </c>
      <c r="Y137" s="13" t="s">
        <v>146</v>
      </c>
      <c r="Z137">
        <v>1975</v>
      </c>
      <c r="AA137" s="13" t="s">
        <v>34</v>
      </c>
      <c r="AB137" s="13" t="s">
        <v>132</v>
      </c>
      <c r="AC137" s="13" t="s">
        <v>171</v>
      </c>
      <c r="AD137" s="13" t="s">
        <v>41</v>
      </c>
      <c r="AE137">
        <v>50</v>
      </c>
      <c r="AF137" t="s">
        <v>37</v>
      </c>
      <c r="AG137" t="s">
        <v>47</v>
      </c>
      <c r="AH137">
        <v>5</v>
      </c>
      <c r="AI137" t="s">
        <v>30</v>
      </c>
      <c r="AJ137" s="13" t="s">
        <v>134</v>
      </c>
      <c r="AK137" s="13" t="s">
        <v>135</v>
      </c>
      <c r="AL137" t="s">
        <v>136</v>
      </c>
      <c r="AM137" t="str">
        <f>EmployeeData[[#This Row],[EMPLOYEEID]]</f>
        <v>E009586</v>
      </c>
    </row>
    <row r="138" spans="1:39" ht="15" x14ac:dyDescent="0.25">
      <c r="A138" s="13" t="s">
        <v>502</v>
      </c>
      <c r="B138" s="13" t="str">
        <f>EmployeeData[[#This Row],[FULLNAME]]</f>
        <v>Bray Obry</v>
      </c>
      <c r="C138" s="13" t="s">
        <v>203</v>
      </c>
      <c r="D138" s="13" t="s">
        <v>413</v>
      </c>
      <c r="E138">
        <v>442</v>
      </c>
      <c r="F138" s="13" t="s">
        <v>143</v>
      </c>
      <c r="G138" s="13" t="s">
        <v>204</v>
      </c>
      <c r="J138">
        <v>43162</v>
      </c>
      <c r="L138">
        <v>1</v>
      </c>
      <c r="M138">
        <v>40</v>
      </c>
      <c r="N138">
        <v>5</v>
      </c>
      <c r="O138">
        <v>64816</v>
      </c>
      <c r="P138" t="s">
        <v>2</v>
      </c>
      <c r="Q138" s="13" t="s">
        <v>55</v>
      </c>
      <c r="R138" s="13" t="s">
        <v>414</v>
      </c>
      <c r="S138" s="13" t="s">
        <v>159</v>
      </c>
      <c r="T138" t="b">
        <v>1</v>
      </c>
      <c r="U138" s="13" t="s">
        <v>7</v>
      </c>
      <c r="V138" s="13" t="s">
        <v>503</v>
      </c>
      <c r="W138" t="s">
        <v>5</v>
      </c>
      <c r="X138" s="13" t="s">
        <v>10</v>
      </c>
      <c r="Y138" s="13" t="s">
        <v>131</v>
      </c>
      <c r="Z138">
        <v>1992</v>
      </c>
      <c r="AA138" s="13" t="s">
        <v>34</v>
      </c>
      <c r="AB138" s="13" t="s">
        <v>206</v>
      </c>
      <c r="AC138" s="13" t="s">
        <v>179</v>
      </c>
      <c r="AD138" s="13" t="s">
        <v>44</v>
      </c>
      <c r="AE138">
        <v>33</v>
      </c>
      <c r="AF138" t="s">
        <v>36</v>
      </c>
      <c r="AG138" t="s">
        <v>12</v>
      </c>
      <c r="AH138">
        <v>7</v>
      </c>
      <c r="AI138" t="s">
        <v>13</v>
      </c>
      <c r="AJ138" s="13" t="s">
        <v>154</v>
      </c>
      <c r="AK138" s="13" t="s">
        <v>135</v>
      </c>
      <c r="AL138" t="b">
        <v>1</v>
      </c>
      <c r="AM138" t="str">
        <f>EmployeeData[[#This Row],[EMPLOYEEID]]</f>
        <v>E049840</v>
      </c>
    </row>
    <row r="139" spans="1:39" ht="15" x14ac:dyDescent="0.25">
      <c r="A139" s="13" t="s">
        <v>504</v>
      </c>
      <c r="B139" s="13" t="str">
        <f>EmployeeData[[#This Row],[FULLNAME]]</f>
        <v>Brett Neo</v>
      </c>
      <c r="C139" s="13" t="s">
        <v>125</v>
      </c>
      <c r="D139" s="13" t="s">
        <v>413</v>
      </c>
      <c r="E139">
        <v>411</v>
      </c>
      <c r="F139" s="13" t="s">
        <v>221</v>
      </c>
      <c r="G139" s="13" t="s">
        <v>128</v>
      </c>
      <c r="J139">
        <v>43162</v>
      </c>
      <c r="L139">
        <v>1</v>
      </c>
      <c r="M139">
        <v>40</v>
      </c>
      <c r="N139">
        <v>5</v>
      </c>
      <c r="O139">
        <v>111055</v>
      </c>
      <c r="P139" t="s">
        <v>2</v>
      </c>
      <c r="Q139" s="13" t="s">
        <v>54</v>
      </c>
      <c r="R139" s="13" t="s">
        <v>414</v>
      </c>
      <c r="S139" s="13" t="s">
        <v>190</v>
      </c>
      <c r="T139" t="b">
        <v>1</v>
      </c>
      <c r="U139" s="13" t="s">
        <v>38</v>
      </c>
      <c r="V139" s="13" t="s">
        <v>505</v>
      </c>
      <c r="W139" t="s">
        <v>5</v>
      </c>
      <c r="X139" s="13" t="s">
        <v>10</v>
      </c>
      <c r="Y139" s="13" t="s">
        <v>146</v>
      </c>
      <c r="Z139">
        <v>1968</v>
      </c>
      <c r="AA139" s="13" t="s">
        <v>34</v>
      </c>
      <c r="AB139" s="13" t="s">
        <v>132</v>
      </c>
      <c r="AC139" s="13" t="s">
        <v>278</v>
      </c>
      <c r="AD139" s="13" t="s">
        <v>9</v>
      </c>
      <c r="AE139">
        <v>57</v>
      </c>
      <c r="AF139" t="s">
        <v>37</v>
      </c>
      <c r="AG139" t="s">
        <v>46</v>
      </c>
      <c r="AH139">
        <v>7</v>
      </c>
      <c r="AI139" t="s">
        <v>13</v>
      </c>
      <c r="AJ139" s="13" t="s">
        <v>167</v>
      </c>
      <c r="AK139" s="13" t="s">
        <v>135</v>
      </c>
      <c r="AL139" t="b">
        <v>1</v>
      </c>
      <c r="AM139" t="str">
        <f>EmployeeData[[#This Row],[EMPLOYEEID]]</f>
        <v>E049894</v>
      </c>
    </row>
    <row r="140" spans="1:39" ht="15" x14ac:dyDescent="0.25">
      <c r="A140" s="13" t="s">
        <v>506</v>
      </c>
      <c r="B140" s="13" t="str">
        <f>EmployeeData[[#This Row],[FULLNAME]]</f>
        <v>Brett Nam</v>
      </c>
      <c r="C140" s="13" t="s">
        <v>203</v>
      </c>
      <c r="D140" s="13" t="s">
        <v>413</v>
      </c>
      <c r="E140">
        <v>442</v>
      </c>
      <c r="F140" s="13" t="s">
        <v>143</v>
      </c>
      <c r="G140" s="13" t="s">
        <v>204</v>
      </c>
      <c r="J140">
        <v>43162</v>
      </c>
      <c r="L140">
        <v>1</v>
      </c>
      <c r="M140">
        <v>40</v>
      </c>
      <c r="N140">
        <v>5</v>
      </c>
      <c r="O140">
        <v>99720</v>
      </c>
      <c r="P140" t="s">
        <v>2</v>
      </c>
      <c r="Q140" s="13" t="s">
        <v>55</v>
      </c>
      <c r="R140" s="13" t="s">
        <v>414</v>
      </c>
      <c r="S140" s="13" t="s">
        <v>159</v>
      </c>
      <c r="T140" t="b">
        <v>1</v>
      </c>
      <c r="U140" s="13" t="s">
        <v>8</v>
      </c>
      <c r="V140" s="13" t="s">
        <v>507</v>
      </c>
      <c r="W140" t="s">
        <v>5</v>
      </c>
      <c r="X140" s="13" t="s">
        <v>10</v>
      </c>
      <c r="Y140" s="13" t="s">
        <v>146</v>
      </c>
      <c r="Z140">
        <v>1997</v>
      </c>
      <c r="AA140" s="13" t="s">
        <v>33</v>
      </c>
      <c r="AB140" s="13" t="s">
        <v>206</v>
      </c>
      <c r="AC140" s="13" t="s">
        <v>179</v>
      </c>
      <c r="AD140" s="13" t="s">
        <v>44</v>
      </c>
      <c r="AE140">
        <v>28</v>
      </c>
      <c r="AF140" t="s">
        <v>6</v>
      </c>
      <c r="AG140" t="s">
        <v>46</v>
      </c>
      <c r="AH140">
        <v>7</v>
      </c>
      <c r="AI140" t="s">
        <v>13</v>
      </c>
      <c r="AJ140" s="13" t="s">
        <v>149</v>
      </c>
      <c r="AK140" s="13" t="s">
        <v>135</v>
      </c>
      <c r="AL140" t="b">
        <v>0</v>
      </c>
      <c r="AM140" t="str">
        <f>EmployeeData[[#This Row],[EMPLOYEEID]]</f>
        <v>E049972</v>
      </c>
    </row>
    <row r="141" spans="1:39" ht="15" x14ac:dyDescent="0.25">
      <c r="A141" s="13" t="s">
        <v>508</v>
      </c>
      <c r="B141" s="13" t="str">
        <f>EmployeeData[[#This Row],[FULLNAME]]</f>
        <v>Brett Mulchandani</v>
      </c>
      <c r="C141" s="13" t="s">
        <v>193</v>
      </c>
      <c r="D141" s="13" t="s">
        <v>413</v>
      </c>
      <c r="E141">
        <v>442</v>
      </c>
      <c r="F141" s="13" t="s">
        <v>143</v>
      </c>
      <c r="G141" s="13" t="s">
        <v>426</v>
      </c>
      <c r="J141">
        <v>43162</v>
      </c>
      <c r="L141">
        <v>1</v>
      </c>
      <c r="M141">
        <v>40</v>
      </c>
      <c r="N141">
        <v>5</v>
      </c>
      <c r="O141">
        <v>54469</v>
      </c>
      <c r="P141" t="s">
        <v>2</v>
      </c>
      <c r="Q141" s="13" t="s">
        <v>58</v>
      </c>
      <c r="R141" s="13" t="s">
        <v>414</v>
      </c>
      <c r="S141" s="13" t="s">
        <v>159</v>
      </c>
      <c r="T141" t="b">
        <v>1</v>
      </c>
      <c r="U141" s="13" t="s">
        <v>7</v>
      </c>
      <c r="V141" s="13" t="s">
        <v>509</v>
      </c>
      <c r="W141" t="s">
        <v>5</v>
      </c>
      <c r="X141" s="13" t="s">
        <v>10</v>
      </c>
      <c r="Y141" s="13" t="s">
        <v>153</v>
      </c>
      <c r="Z141">
        <v>1999</v>
      </c>
      <c r="AA141" s="13" t="s">
        <v>51</v>
      </c>
      <c r="AB141" s="13" t="s">
        <v>428</v>
      </c>
      <c r="AC141" s="13" t="s">
        <v>179</v>
      </c>
      <c r="AD141" s="13" t="s">
        <v>44</v>
      </c>
      <c r="AE141">
        <v>26</v>
      </c>
      <c r="AF141" t="s">
        <v>6</v>
      </c>
      <c r="AG141" t="s">
        <v>12</v>
      </c>
      <c r="AH141">
        <v>7</v>
      </c>
      <c r="AI141" t="s">
        <v>13</v>
      </c>
      <c r="AJ141" s="13" t="s">
        <v>154</v>
      </c>
      <c r="AK141" s="13" t="s">
        <v>135</v>
      </c>
      <c r="AL141" t="b">
        <v>1</v>
      </c>
      <c r="AM141" t="str">
        <f>EmployeeData[[#This Row],[EMPLOYEEID]]</f>
        <v>E050084</v>
      </c>
    </row>
    <row r="142" spans="1:39" ht="15" x14ac:dyDescent="0.25">
      <c r="A142" s="13" t="s">
        <v>510</v>
      </c>
      <c r="B142" s="13" t="str">
        <f>EmployeeData[[#This Row],[FULLNAME]]</f>
        <v>Brett Montag</v>
      </c>
      <c r="C142" s="13" t="s">
        <v>203</v>
      </c>
      <c r="D142" s="13" t="s">
        <v>413</v>
      </c>
      <c r="E142">
        <v>450</v>
      </c>
      <c r="F142" s="13" t="s">
        <v>221</v>
      </c>
      <c r="G142" s="13" t="s">
        <v>204</v>
      </c>
      <c r="J142">
        <v>43162</v>
      </c>
      <c r="L142">
        <v>1</v>
      </c>
      <c r="M142">
        <v>40</v>
      </c>
      <c r="N142">
        <v>5</v>
      </c>
      <c r="O142">
        <v>52025</v>
      </c>
      <c r="P142" t="s">
        <v>2</v>
      </c>
      <c r="Q142" s="13" t="s">
        <v>55</v>
      </c>
      <c r="R142" s="13" t="s">
        <v>414</v>
      </c>
      <c r="S142" s="13" t="s">
        <v>159</v>
      </c>
      <c r="T142" t="b">
        <v>1</v>
      </c>
      <c r="U142" s="13" t="s">
        <v>8</v>
      </c>
      <c r="V142" s="13" t="s">
        <v>511</v>
      </c>
      <c r="W142" t="s">
        <v>5</v>
      </c>
      <c r="X142" s="13" t="s">
        <v>10</v>
      </c>
      <c r="Y142" s="13" t="s">
        <v>146</v>
      </c>
      <c r="Z142">
        <v>1971</v>
      </c>
      <c r="AA142" s="13" t="s">
        <v>33</v>
      </c>
      <c r="AB142" s="13" t="s">
        <v>206</v>
      </c>
      <c r="AC142" s="13" t="s">
        <v>301</v>
      </c>
      <c r="AD142" s="13" t="s">
        <v>9</v>
      </c>
      <c r="AE142">
        <v>54</v>
      </c>
      <c r="AF142" t="s">
        <v>37</v>
      </c>
      <c r="AG142" t="s">
        <v>12</v>
      </c>
      <c r="AH142">
        <v>7</v>
      </c>
      <c r="AI142" t="s">
        <v>13</v>
      </c>
      <c r="AJ142" s="13" t="s">
        <v>149</v>
      </c>
      <c r="AK142" s="13" t="s">
        <v>135</v>
      </c>
      <c r="AL142" t="b">
        <v>1</v>
      </c>
      <c r="AM142" t="str">
        <f>EmployeeData[[#This Row],[EMPLOYEEID]]</f>
        <v>E050121</v>
      </c>
    </row>
    <row r="143" spans="1:39" ht="15" x14ac:dyDescent="0.25">
      <c r="A143" s="13" t="s">
        <v>512</v>
      </c>
      <c r="B143" s="13" t="str">
        <f>EmployeeData[[#This Row],[FULLNAME]]</f>
        <v>Brett Meng</v>
      </c>
      <c r="C143" s="13" t="s">
        <v>125</v>
      </c>
      <c r="D143" s="13" t="s">
        <v>413</v>
      </c>
      <c r="E143">
        <v>455</v>
      </c>
      <c r="F143" s="13" t="s">
        <v>326</v>
      </c>
      <c r="G143" s="13" t="s">
        <v>128</v>
      </c>
      <c r="J143">
        <v>43162</v>
      </c>
      <c r="L143">
        <v>1</v>
      </c>
      <c r="M143">
        <v>40</v>
      </c>
      <c r="N143">
        <v>5</v>
      </c>
      <c r="O143">
        <v>69405</v>
      </c>
      <c r="P143" t="s">
        <v>2</v>
      </c>
      <c r="Q143" s="13" t="s">
        <v>54</v>
      </c>
      <c r="R143" s="13" t="s">
        <v>414</v>
      </c>
      <c r="S143" s="13" t="s">
        <v>129</v>
      </c>
      <c r="T143" t="b">
        <v>1</v>
      </c>
      <c r="U143" s="13" t="s">
        <v>38</v>
      </c>
      <c r="V143" s="13" t="s">
        <v>513</v>
      </c>
      <c r="W143" t="s">
        <v>5</v>
      </c>
      <c r="X143" s="13" t="s">
        <v>10</v>
      </c>
      <c r="Y143" s="13" t="s">
        <v>131</v>
      </c>
      <c r="Z143">
        <v>1999</v>
      </c>
      <c r="AA143" s="13" t="s">
        <v>50</v>
      </c>
      <c r="AB143" s="13" t="s">
        <v>132</v>
      </c>
      <c r="AC143" s="13" t="s">
        <v>328</v>
      </c>
      <c r="AD143" s="13" t="s">
        <v>39</v>
      </c>
      <c r="AE143">
        <v>26</v>
      </c>
      <c r="AF143" t="s">
        <v>6</v>
      </c>
      <c r="AG143" t="s">
        <v>12</v>
      </c>
      <c r="AH143">
        <v>7</v>
      </c>
      <c r="AI143" t="s">
        <v>13</v>
      </c>
      <c r="AJ143" s="13" t="s">
        <v>154</v>
      </c>
      <c r="AK143" s="13" t="s">
        <v>135</v>
      </c>
      <c r="AL143" t="b">
        <v>0</v>
      </c>
      <c r="AM143" t="str">
        <f>EmployeeData[[#This Row],[EMPLOYEEID]]</f>
        <v>E050232</v>
      </c>
    </row>
    <row r="144" spans="1:39" ht="15" x14ac:dyDescent="0.25">
      <c r="A144" s="13" t="s">
        <v>514</v>
      </c>
      <c r="B144" s="13" t="str">
        <f>EmployeeData[[#This Row],[FULLNAME]]</f>
        <v>Brett Marienfeld</v>
      </c>
      <c r="C144" s="13" t="s">
        <v>203</v>
      </c>
      <c r="D144" s="13" t="s">
        <v>413</v>
      </c>
      <c r="E144">
        <v>450</v>
      </c>
      <c r="F144" s="13" t="s">
        <v>221</v>
      </c>
      <c r="G144" s="13" t="s">
        <v>204</v>
      </c>
      <c r="J144">
        <v>43162</v>
      </c>
      <c r="L144">
        <v>1</v>
      </c>
      <c r="M144">
        <v>40</v>
      </c>
      <c r="N144">
        <v>5</v>
      </c>
      <c r="O144">
        <v>37111</v>
      </c>
      <c r="P144" t="s">
        <v>2</v>
      </c>
      <c r="Q144" s="13" t="s">
        <v>55</v>
      </c>
      <c r="R144" s="13" t="s">
        <v>414</v>
      </c>
      <c r="S144" s="13" t="s">
        <v>140</v>
      </c>
      <c r="T144" t="b">
        <v>1</v>
      </c>
      <c r="U144" s="13" t="s">
        <v>8</v>
      </c>
      <c r="V144" s="13" t="s">
        <v>515</v>
      </c>
      <c r="W144" t="s">
        <v>5</v>
      </c>
      <c r="X144" s="13" t="s">
        <v>10</v>
      </c>
      <c r="Y144" s="13" t="s">
        <v>146</v>
      </c>
      <c r="Z144">
        <v>1998</v>
      </c>
      <c r="AA144" s="13" t="s">
        <v>34</v>
      </c>
      <c r="AB144" s="13" t="s">
        <v>206</v>
      </c>
      <c r="AC144" s="13" t="s">
        <v>301</v>
      </c>
      <c r="AD144" s="13" t="s">
        <v>9</v>
      </c>
      <c r="AE144">
        <v>27</v>
      </c>
      <c r="AF144" t="s">
        <v>6</v>
      </c>
      <c r="AG144" t="s">
        <v>11</v>
      </c>
      <c r="AH144">
        <v>7</v>
      </c>
      <c r="AI144" t="s">
        <v>13</v>
      </c>
      <c r="AJ144" s="13" t="s">
        <v>154</v>
      </c>
      <c r="AK144" s="13" t="s">
        <v>135</v>
      </c>
      <c r="AL144" t="s">
        <v>136</v>
      </c>
      <c r="AM144" t="str">
        <f>EmployeeData[[#This Row],[EMPLOYEEID]]</f>
        <v>E050876</v>
      </c>
    </row>
    <row r="145" spans="1:39" ht="15" x14ac:dyDescent="0.25">
      <c r="A145" s="13" t="s">
        <v>516</v>
      </c>
      <c r="B145" s="13" t="str">
        <f>EmployeeData[[#This Row],[FULLNAME]]</f>
        <v>Brett Lo</v>
      </c>
      <c r="C145" s="13" t="s">
        <v>303</v>
      </c>
      <c r="D145" s="13" t="s">
        <v>413</v>
      </c>
      <c r="E145">
        <v>341</v>
      </c>
      <c r="F145" s="13" t="s">
        <v>221</v>
      </c>
      <c r="G145" s="13" t="s">
        <v>304</v>
      </c>
      <c r="J145">
        <v>43162</v>
      </c>
      <c r="L145">
        <v>1</v>
      </c>
      <c r="M145">
        <v>40</v>
      </c>
      <c r="N145">
        <v>5</v>
      </c>
      <c r="O145">
        <v>26368</v>
      </c>
      <c r="P145" t="s">
        <v>2</v>
      </c>
      <c r="Q145" s="13" t="s">
        <v>57</v>
      </c>
      <c r="R145" s="13" t="s">
        <v>414</v>
      </c>
      <c r="S145" s="13" t="s">
        <v>159</v>
      </c>
      <c r="T145" t="b">
        <v>1</v>
      </c>
      <c r="U145" s="13" t="s">
        <v>8</v>
      </c>
      <c r="V145" s="13" t="s">
        <v>517</v>
      </c>
      <c r="W145" t="s">
        <v>5</v>
      </c>
      <c r="X145" s="13" t="s">
        <v>10</v>
      </c>
      <c r="Y145" s="13" t="s">
        <v>233</v>
      </c>
      <c r="Z145">
        <v>1967</v>
      </c>
      <c r="AA145" s="13" t="s">
        <v>32</v>
      </c>
      <c r="AB145" s="13" t="s">
        <v>306</v>
      </c>
      <c r="AC145" s="13" t="s">
        <v>451</v>
      </c>
      <c r="AD145" s="13" t="s">
        <v>9</v>
      </c>
      <c r="AE145">
        <v>58</v>
      </c>
      <c r="AF145" t="s">
        <v>37</v>
      </c>
      <c r="AG145" t="s">
        <v>11</v>
      </c>
      <c r="AH145">
        <v>7</v>
      </c>
      <c r="AI145" t="s">
        <v>13</v>
      </c>
      <c r="AJ145" s="13" t="s">
        <v>154</v>
      </c>
      <c r="AK145" s="13" t="s">
        <v>135</v>
      </c>
      <c r="AL145" t="s">
        <v>136</v>
      </c>
      <c r="AM145" t="str">
        <f>EmployeeData[[#This Row],[EMPLOYEEID]]</f>
        <v>E051425</v>
      </c>
    </row>
    <row r="146" spans="1:39" ht="15" x14ac:dyDescent="0.25">
      <c r="A146" s="13" t="s">
        <v>518</v>
      </c>
      <c r="B146" s="13" t="str">
        <f>EmployeeData[[#This Row],[FULLNAME]]</f>
        <v>Brian Liu</v>
      </c>
      <c r="C146" s="13" t="s">
        <v>193</v>
      </c>
      <c r="D146" s="13" t="s">
        <v>413</v>
      </c>
      <c r="E146">
        <v>444</v>
      </c>
      <c r="F146" s="13" t="s">
        <v>127</v>
      </c>
      <c r="G146" s="13" t="s">
        <v>248</v>
      </c>
      <c r="J146">
        <v>43162</v>
      </c>
      <c r="L146">
        <v>1</v>
      </c>
      <c r="M146">
        <v>40</v>
      </c>
      <c r="N146">
        <v>5</v>
      </c>
      <c r="O146">
        <v>35096</v>
      </c>
      <c r="P146" t="s">
        <v>2</v>
      </c>
      <c r="Q146" s="13" t="s">
        <v>58</v>
      </c>
      <c r="R146" s="13" t="s">
        <v>414</v>
      </c>
      <c r="S146" s="13" t="s">
        <v>129</v>
      </c>
      <c r="T146" t="b">
        <v>1</v>
      </c>
      <c r="U146" s="13" t="s">
        <v>38</v>
      </c>
      <c r="V146" s="13" t="s">
        <v>519</v>
      </c>
      <c r="W146" t="s">
        <v>5</v>
      </c>
      <c r="X146" s="13" t="s">
        <v>10</v>
      </c>
      <c r="Y146" s="13" t="s">
        <v>131</v>
      </c>
      <c r="Z146">
        <v>1974</v>
      </c>
      <c r="AA146" s="13" t="s">
        <v>51</v>
      </c>
      <c r="AB146" s="13" t="s">
        <v>250</v>
      </c>
      <c r="AC146" s="13" t="s">
        <v>133</v>
      </c>
      <c r="AD146" s="13" t="s">
        <v>40</v>
      </c>
      <c r="AE146">
        <v>51</v>
      </c>
      <c r="AF146" t="s">
        <v>37</v>
      </c>
      <c r="AG146" t="s">
        <v>11</v>
      </c>
      <c r="AH146">
        <v>7</v>
      </c>
      <c r="AI146" t="s">
        <v>13</v>
      </c>
      <c r="AJ146" s="13" t="s">
        <v>154</v>
      </c>
      <c r="AK146" s="13" t="s">
        <v>135</v>
      </c>
      <c r="AL146" t="s">
        <v>136</v>
      </c>
      <c r="AM146" t="str">
        <f>EmployeeData[[#This Row],[EMPLOYEEID]]</f>
        <v>E051673</v>
      </c>
    </row>
    <row r="147" spans="1:39" ht="15" x14ac:dyDescent="0.25">
      <c r="A147" s="13" t="s">
        <v>520</v>
      </c>
      <c r="B147" s="13" t="str">
        <f>EmployeeData[[#This Row],[FULLNAME]]</f>
        <v>Brian Leung</v>
      </c>
      <c r="C147" s="13" t="s">
        <v>156</v>
      </c>
      <c r="D147" s="13" t="s">
        <v>413</v>
      </c>
      <c r="E147">
        <v>450</v>
      </c>
      <c r="F147" s="13" t="s">
        <v>221</v>
      </c>
      <c r="G147" s="13" t="s">
        <v>158</v>
      </c>
      <c r="J147">
        <v>43162</v>
      </c>
      <c r="L147">
        <v>1</v>
      </c>
      <c r="M147">
        <v>40</v>
      </c>
      <c r="N147">
        <v>5</v>
      </c>
      <c r="O147">
        <v>88725</v>
      </c>
      <c r="P147" t="s">
        <v>2</v>
      </c>
      <c r="Q147" s="13" t="s">
        <v>56</v>
      </c>
      <c r="R147" s="13" t="s">
        <v>414</v>
      </c>
      <c r="S147" s="13" t="s">
        <v>159</v>
      </c>
      <c r="T147" t="b">
        <v>1</v>
      </c>
      <c r="U147" s="13" t="s">
        <v>7</v>
      </c>
      <c r="V147" s="13" t="s">
        <v>521</v>
      </c>
      <c r="W147" t="s">
        <v>5</v>
      </c>
      <c r="X147" s="13" t="s">
        <v>45</v>
      </c>
      <c r="Y147" s="13" t="s">
        <v>146</v>
      </c>
      <c r="Z147">
        <v>1986</v>
      </c>
      <c r="AA147" s="13" t="s">
        <v>15</v>
      </c>
      <c r="AB147" s="13" t="s">
        <v>161</v>
      </c>
      <c r="AC147" s="13" t="s">
        <v>301</v>
      </c>
      <c r="AD147" s="13" t="s">
        <v>9</v>
      </c>
      <c r="AE147">
        <v>39</v>
      </c>
      <c r="AF147" t="s">
        <v>36</v>
      </c>
      <c r="AG147" t="s">
        <v>12</v>
      </c>
      <c r="AH147">
        <v>7</v>
      </c>
      <c r="AI147" t="s">
        <v>13</v>
      </c>
      <c r="AJ147" s="13" t="s">
        <v>176</v>
      </c>
      <c r="AK147" s="13" t="s">
        <v>135</v>
      </c>
      <c r="AL147" t="b">
        <v>1</v>
      </c>
      <c r="AM147" t="str">
        <f>EmployeeData[[#This Row],[EMPLOYEEID]]</f>
        <v>E052176</v>
      </c>
    </row>
    <row r="148" spans="1:39" ht="15" x14ac:dyDescent="0.25">
      <c r="A148" s="13" t="s">
        <v>522</v>
      </c>
      <c r="B148" s="13" t="str">
        <f>EmployeeData[[#This Row],[FULLNAME]]</f>
        <v>Brian Laterman</v>
      </c>
      <c r="C148" s="13" t="s">
        <v>125</v>
      </c>
      <c r="D148" s="13" t="s">
        <v>413</v>
      </c>
      <c r="E148">
        <v>442</v>
      </c>
      <c r="F148" s="13" t="s">
        <v>143</v>
      </c>
      <c r="G148" s="13" t="s">
        <v>128</v>
      </c>
      <c r="J148">
        <v>43162</v>
      </c>
      <c r="L148">
        <v>1</v>
      </c>
      <c r="M148">
        <v>40</v>
      </c>
      <c r="N148">
        <v>5</v>
      </c>
      <c r="O148">
        <v>63816</v>
      </c>
      <c r="P148" t="s">
        <v>2</v>
      </c>
      <c r="Q148" s="13" t="s">
        <v>54</v>
      </c>
      <c r="R148" s="13" t="s">
        <v>414</v>
      </c>
      <c r="S148" s="13" t="s">
        <v>140</v>
      </c>
      <c r="T148" t="b">
        <v>1</v>
      </c>
      <c r="U148" s="13" t="s">
        <v>7</v>
      </c>
      <c r="V148" s="13" t="s">
        <v>523</v>
      </c>
      <c r="W148" t="s">
        <v>5</v>
      </c>
      <c r="X148" s="13" t="s">
        <v>10</v>
      </c>
      <c r="Y148" s="13" t="s">
        <v>146</v>
      </c>
      <c r="Z148">
        <v>1978</v>
      </c>
      <c r="AA148" s="13" t="s">
        <v>32</v>
      </c>
      <c r="AB148" s="13" t="s">
        <v>132</v>
      </c>
      <c r="AC148" s="13" t="s">
        <v>179</v>
      </c>
      <c r="AD148" s="13" t="s">
        <v>44</v>
      </c>
      <c r="AE148">
        <v>47</v>
      </c>
      <c r="AF148" t="s">
        <v>37</v>
      </c>
      <c r="AG148" t="s">
        <v>12</v>
      </c>
      <c r="AH148">
        <v>7</v>
      </c>
      <c r="AI148" t="s">
        <v>13</v>
      </c>
      <c r="AJ148" s="13" t="s">
        <v>134</v>
      </c>
      <c r="AK148" s="13" t="s">
        <v>135</v>
      </c>
      <c r="AL148" t="s">
        <v>136</v>
      </c>
      <c r="AM148" t="str">
        <f>EmployeeData[[#This Row],[EMPLOYEEID]]</f>
        <v>E052710</v>
      </c>
    </row>
    <row r="149" spans="1:39" ht="15" x14ac:dyDescent="0.25">
      <c r="A149" s="13" t="s">
        <v>524</v>
      </c>
      <c r="B149" s="13" t="str">
        <f>EmployeeData[[#This Row],[FULLNAME]]</f>
        <v>Brian Lailhacar</v>
      </c>
      <c r="C149" s="13" t="s">
        <v>203</v>
      </c>
      <c r="D149" s="13" t="s">
        <v>413</v>
      </c>
      <c r="E149">
        <v>452</v>
      </c>
      <c r="F149" s="13" t="s">
        <v>157</v>
      </c>
      <c r="G149" s="13" t="s">
        <v>204</v>
      </c>
      <c r="J149">
        <v>43162</v>
      </c>
      <c r="L149">
        <v>1</v>
      </c>
      <c r="M149">
        <v>40</v>
      </c>
      <c r="N149">
        <v>5</v>
      </c>
      <c r="O149">
        <v>93766</v>
      </c>
      <c r="P149" t="s">
        <v>2</v>
      </c>
      <c r="Q149" s="13" t="s">
        <v>55</v>
      </c>
      <c r="R149" s="13" t="s">
        <v>414</v>
      </c>
      <c r="S149" s="13" t="s">
        <v>129</v>
      </c>
      <c r="T149" t="b">
        <v>1</v>
      </c>
      <c r="U149" s="13" t="s">
        <v>38</v>
      </c>
      <c r="V149" s="13" t="s">
        <v>525</v>
      </c>
      <c r="W149" t="s">
        <v>5</v>
      </c>
      <c r="X149" s="13" t="s">
        <v>45</v>
      </c>
      <c r="Y149" s="13" t="s">
        <v>131</v>
      </c>
      <c r="Z149">
        <v>1968</v>
      </c>
      <c r="AA149" s="13" t="s">
        <v>33</v>
      </c>
      <c r="AB149" s="13" t="s">
        <v>206</v>
      </c>
      <c r="AC149" s="13" t="s">
        <v>199</v>
      </c>
      <c r="AD149" s="13" t="s">
        <v>43</v>
      </c>
      <c r="AE149">
        <v>57</v>
      </c>
      <c r="AF149" t="s">
        <v>37</v>
      </c>
      <c r="AG149" t="s">
        <v>12</v>
      </c>
      <c r="AH149">
        <v>7</v>
      </c>
      <c r="AI149" t="s">
        <v>13</v>
      </c>
      <c r="AJ149" s="13" t="s">
        <v>134</v>
      </c>
      <c r="AK149" s="13" t="s">
        <v>135</v>
      </c>
      <c r="AL149" t="s">
        <v>136</v>
      </c>
      <c r="AM149" t="str">
        <f>EmployeeData[[#This Row],[EMPLOYEEID]]</f>
        <v>E052792</v>
      </c>
    </row>
    <row r="150" spans="1:39" ht="15" x14ac:dyDescent="0.25">
      <c r="A150" s="13" t="s">
        <v>526</v>
      </c>
      <c r="B150" s="13" t="str">
        <f>EmployeeData[[#This Row],[FULLNAME]]</f>
        <v>Brian Koh</v>
      </c>
      <c r="C150" s="13" t="s">
        <v>203</v>
      </c>
      <c r="D150" s="13" t="s">
        <v>413</v>
      </c>
      <c r="E150">
        <v>252</v>
      </c>
      <c r="F150" s="13" t="s">
        <v>143</v>
      </c>
      <c r="G150" s="13" t="s">
        <v>204</v>
      </c>
      <c r="J150">
        <v>43193</v>
      </c>
      <c r="L150">
        <v>1</v>
      </c>
      <c r="M150">
        <v>40</v>
      </c>
      <c r="N150">
        <v>5</v>
      </c>
      <c r="O150">
        <v>138443</v>
      </c>
      <c r="P150" t="s">
        <v>2</v>
      </c>
      <c r="Q150" s="13" t="s">
        <v>55</v>
      </c>
      <c r="R150" s="13" t="s">
        <v>414</v>
      </c>
      <c r="S150" s="13" t="s">
        <v>140</v>
      </c>
      <c r="T150" t="b">
        <v>1</v>
      </c>
      <c r="U150" s="13" t="s">
        <v>7</v>
      </c>
      <c r="V150" s="13" t="s">
        <v>527</v>
      </c>
      <c r="W150" t="s">
        <v>5</v>
      </c>
      <c r="X150" s="13" t="s">
        <v>10</v>
      </c>
      <c r="Y150" s="13" t="s">
        <v>131</v>
      </c>
      <c r="Z150">
        <v>1978</v>
      </c>
      <c r="AA150" s="13" t="s">
        <v>33</v>
      </c>
      <c r="AB150" s="13" t="s">
        <v>206</v>
      </c>
      <c r="AC150" s="13" t="s">
        <v>148</v>
      </c>
      <c r="AD150" s="13" t="s">
        <v>44</v>
      </c>
      <c r="AE150">
        <v>47</v>
      </c>
      <c r="AF150" t="s">
        <v>37</v>
      </c>
      <c r="AG150" t="s">
        <v>46</v>
      </c>
      <c r="AH150">
        <v>7</v>
      </c>
      <c r="AI150" t="s">
        <v>13</v>
      </c>
      <c r="AJ150" s="13" t="s">
        <v>149</v>
      </c>
      <c r="AK150" s="13" t="s">
        <v>135</v>
      </c>
      <c r="AL150" t="s">
        <v>136</v>
      </c>
      <c r="AM150" t="str">
        <f>EmployeeData[[#This Row],[EMPLOYEEID]]</f>
        <v>E053339</v>
      </c>
    </row>
    <row r="151" spans="1:39" ht="15" x14ac:dyDescent="0.25">
      <c r="A151" s="13" t="s">
        <v>528</v>
      </c>
      <c r="B151" s="13" t="str">
        <f>EmployeeData[[#This Row],[FULLNAME]]</f>
        <v>Brian Kehayov</v>
      </c>
      <c r="C151" s="13" t="s">
        <v>303</v>
      </c>
      <c r="D151" s="13" t="s">
        <v>413</v>
      </c>
      <c r="E151">
        <v>452</v>
      </c>
      <c r="F151" s="13" t="s">
        <v>157</v>
      </c>
      <c r="G151" s="13" t="s">
        <v>304</v>
      </c>
      <c r="J151">
        <v>43193</v>
      </c>
      <c r="L151">
        <v>1</v>
      </c>
      <c r="M151">
        <v>40</v>
      </c>
      <c r="N151">
        <v>5</v>
      </c>
      <c r="O151">
        <v>22771</v>
      </c>
      <c r="P151" t="s">
        <v>2</v>
      </c>
      <c r="Q151" s="13" t="s">
        <v>57</v>
      </c>
      <c r="R151" s="13" t="s">
        <v>414</v>
      </c>
      <c r="S151" s="13" t="s">
        <v>159</v>
      </c>
      <c r="T151" t="b">
        <v>1</v>
      </c>
      <c r="U151" s="13" t="s">
        <v>7</v>
      </c>
      <c r="V151" s="13" t="s">
        <v>529</v>
      </c>
      <c r="W151" t="s">
        <v>5</v>
      </c>
      <c r="X151" s="13" t="s">
        <v>10</v>
      </c>
      <c r="Y151" s="13" t="s">
        <v>153</v>
      </c>
      <c r="Z151">
        <v>1979</v>
      </c>
      <c r="AA151" s="13" t="s">
        <v>32</v>
      </c>
      <c r="AB151" s="13" t="s">
        <v>306</v>
      </c>
      <c r="AC151" s="13" t="s">
        <v>199</v>
      </c>
      <c r="AD151" s="13" t="s">
        <v>43</v>
      </c>
      <c r="AE151">
        <v>46</v>
      </c>
      <c r="AF151" t="s">
        <v>37</v>
      </c>
      <c r="AG151" t="s">
        <v>11</v>
      </c>
      <c r="AH151">
        <v>7</v>
      </c>
      <c r="AI151" t="s">
        <v>13</v>
      </c>
      <c r="AJ151" s="13" t="s">
        <v>167</v>
      </c>
      <c r="AK151" s="13" t="s">
        <v>135</v>
      </c>
      <c r="AL151" t="b">
        <v>1</v>
      </c>
      <c r="AM151" t="str">
        <f>EmployeeData[[#This Row],[EMPLOYEEID]]</f>
        <v>E053570</v>
      </c>
    </row>
    <row r="152" spans="1:39" ht="15" x14ac:dyDescent="0.25">
      <c r="A152" s="13" t="s">
        <v>530</v>
      </c>
      <c r="B152" s="13" t="str">
        <f>EmployeeData[[#This Row],[FULLNAME]]</f>
        <v>Brian Kapil</v>
      </c>
      <c r="C152" s="13" t="s">
        <v>303</v>
      </c>
      <c r="D152" s="13" t="s">
        <v>413</v>
      </c>
      <c r="E152">
        <v>361</v>
      </c>
      <c r="F152" s="13" t="s">
        <v>221</v>
      </c>
      <c r="G152" s="13" t="s">
        <v>304</v>
      </c>
      <c r="J152">
        <v>43193</v>
      </c>
      <c r="L152">
        <v>1</v>
      </c>
      <c r="M152">
        <v>40</v>
      </c>
      <c r="N152">
        <v>5</v>
      </c>
      <c r="O152">
        <v>43322</v>
      </c>
      <c r="P152" t="s">
        <v>2</v>
      </c>
      <c r="Q152" s="13" t="s">
        <v>57</v>
      </c>
      <c r="R152" s="13" t="s">
        <v>414</v>
      </c>
      <c r="S152" s="13" t="s">
        <v>159</v>
      </c>
      <c r="T152" t="b">
        <v>1</v>
      </c>
      <c r="U152" s="13" t="s">
        <v>8</v>
      </c>
      <c r="V152" s="13" t="s">
        <v>531</v>
      </c>
      <c r="W152" t="s">
        <v>5</v>
      </c>
      <c r="X152" s="13" t="s">
        <v>10</v>
      </c>
      <c r="Y152" s="13" t="s">
        <v>146</v>
      </c>
      <c r="Z152">
        <v>1964</v>
      </c>
      <c r="AA152" s="13" t="s">
        <v>34</v>
      </c>
      <c r="AB152" s="13" t="s">
        <v>306</v>
      </c>
      <c r="AC152" s="13" t="s">
        <v>373</v>
      </c>
      <c r="AD152" s="13" t="s">
        <v>9</v>
      </c>
      <c r="AE152">
        <v>61</v>
      </c>
      <c r="AF152" t="s">
        <v>37</v>
      </c>
      <c r="AG152" t="s">
        <v>11</v>
      </c>
      <c r="AH152">
        <v>7</v>
      </c>
      <c r="AI152" t="s">
        <v>13</v>
      </c>
      <c r="AJ152" s="13" t="s">
        <v>239</v>
      </c>
      <c r="AK152" s="13" t="s">
        <v>135</v>
      </c>
      <c r="AL152" t="b">
        <v>1</v>
      </c>
      <c r="AM152" t="str">
        <f>EmployeeData[[#This Row],[EMPLOYEEID]]</f>
        <v>E054330</v>
      </c>
    </row>
    <row r="153" spans="1:39" ht="15" x14ac:dyDescent="0.25">
      <c r="A153" s="13" t="s">
        <v>532</v>
      </c>
      <c r="B153" s="13" t="str">
        <f>EmployeeData[[#This Row],[FULLNAME]]</f>
        <v>BrianC Kadarusman</v>
      </c>
      <c r="C153" s="13" t="s">
        <v>193</v>
      </c>
      <c r="D153" s="13" t="s">
        <v>413</v>
      </c>
      <c r="E153">
        <v>452</v>
      </c>
      <c r="F153" s="13" t="s">
        <v>157</v>
      </c>
      <c r="G153" s="13" t="s">
        <v>194</v>
      </c>
      <c r="J153">
        <v>44228</v>
      </c>
      <c r="L153">
        <v>1</v>
      </c>
      <c r="M153">
        <v>40</v>
      </c>
      <c r="N153">
        <v>5</v>
      </c>
      <c r="O153">
        <v>70723</v>
      </c>
      <c r="P153" t="s">
        <v>2</v>
      </c>
      <c r="Q153" s="13" t="s">
        <v>58</v>
      </c>
      <c r="R153" s="13" t="s">
        <v>414</v>
      </c>
      <c r="S153" s="13" t="s">
        <v>140</v>
      </c>
      <c r="T153" t="b">
        <v>1</v>
      </c>
      <c r="U153" s="13" t="s">
        <v>7</v>
      </c>
      <c r="V153" s="13" t="s">
        <v>533</v>
      </c>
      <c r="W153" t="s">
        <v>5</v>
      </c>
      <c r="X153" s="13" t="s">
        <v>10</v>
      </c>
      <c r="Y153" s="13" t="s">
        <v>275</v>
      </c>
      <c r="Z153">
        <v>1964</v>
      </c>
      <c r="AA153" s="13" t="s">
        <v>51</v>
      </c>
      <c r="AB153" s="13" t="s">
        <v>196</v>
      </c>
      <c r="AC153" s="13" t="s">
        <v>199</v>
      </c>
      <c r="AD153" s="13" t="s">
        <v>43</v>
      </c>
      <c r="AE153">
        <v>61</v>
      </c>
      <c r="AF153" t="s">
        <v>37</v>
      </c>
      <c r="AG153" t="s">
        <v>12</v>
      </c>
      <c r="AH153">
        <v>4</v>
      </c>
      <c r="AI153" t="s">
        <v>30</v>
      </c>
      <c r="AJ153" s="13" t="s">
        <v>134</v>
      </c>
      <c r="AK153" s="13" t="s">
        <v>135</v>
      </c>
      <c r="AL153" t="s">
        <v>136</v>
      </c>
      <c r="AM153" t="str">
        <f>EmployeeData[[#This Row],[EMPLOYEEID]]</f>
        <v>E054381</v>
      </c>
    </row>
    <row r="154" spans="1:39" ht="15" x14ac:dyDescent="0.25">
      <c r="A154" s="13" t="s">
        <v>534</v>
      </c>
      <c r="B154" s="13" t="str">
        <f>EmployeeData[[#This Row],[FULLNAME]]</f>
        <v>BrianC Johnston</v>
      </c>
      <c r="C154" s="13" t="s">
        <v>203</v>
      </c>
      <c r="D154" s="13" t="s">
        <v>413</v>
      </c>
      <c r="E154">
        <v>404</v>
      </c>
      <c r="F154" s="13" t="s">
        <v>127</v>
      </c>
      <c r="G154" s="13" t="s">
        <v>204</v>
      </c>
      <c r="J154">
        <v>43193</v>
      </c>
      <c r="L154">
        <v>1</v>
      </c>
      <c r="M154">
        <v>40</v>
      </c>
      <c r="N154">
        <v>5</v>
      </c>
      <c r="O154">
        <v>113550</v>
      </c>
      <c r="P154" t="s">
        <v>2</v>
      </c>
      <c r="Q154" s="13" t="s">
        <v>55</v>
      </c>
      <c r="R154" s="13" t="s">
        <v>414</v>
      </c>
      <c r="S154" s="13" t="s">
        <v>215</v>
      </c>
      <c r="T154" t="b">
        <v>1</v>
      </c>
      <c r="U154" s="13" t="s">
        <v>7</v>
      </c>
      <c r="V154" s="13" t="s">
        <v>535</v>
      </c>
      <c r="W154" t="s">
        <v>5</v>
      </c>
      <c r="X154" s="13" t="s">
        <v>10</v>
      </c>
      <c r="Y154" s="13" t="s">
        <v>146</v>
      </c>
      <c r="Z154">
        <v>1962</v>
      </c>
      <c r="AA154" s="13" t="s">
        <v>33</v>
      </c>
      <c r="AB154" s="13" t="s">
        <v>206</v>
      </c>
      <c r="AC154" s="13" t="s">
        <v>536</v>
      </c>
      <c r="AD154" s="13" t="s">
        <v>40</v>
      </c>
      <c r="AE154">
        <v>63</v>
      </c>
      <c r="AF154" t="s">
        <v>37</v>
      </c>
      <c r="AG154" t="s">
        <v>46</v>
      </c>
      <c r="AH154">
        <v>7</v>
      </c>
      <c r="AI154" t="s">
        <v>13</v>
      </c>
      <c r="AJ154" s="13" t="s">
        <v>239</v>
      </c>
      <c r="AK154" s="13" t="s">
        <v>184</v>
      </c>
      <c r="AL154" t="s">
        <v>136</v>
      </c>
      <c r="AM154" t="str">
        <f>EmployeeData[[#This Row],[EMPLOYEEID]]</f>
        <v>E054607</v>
      </c>
    </row>
    <row r="155" spans="1:39" ht="15" x14ac:dyDescent="0.25">
      <c r="A155" s="13" t="s">
        <v>537</v>
      </c>
      <c r="B155" s="13" t="str">
        <f>EmployeeData[[#This Row],[FULLNAME]]</f>
        <v>Brianna Jaecksch</v>
      </c>
      <c r="C155" s="13" t="s">
        <v>203</v>
      </c>
      <c r="D155" s="13" t="s">
        <v>413</v>
      </c>
      <c r="E155">
        <v>442</v>
      </c>
      <c r="F155" s="13" t="s">
        <v>143</v>
      </c>
      <c r="G155" s="13" t="s">
        <v>204</v>
      </c>
      <c r="J155">
        <v>43193</v>
      </c>
      <c r="L155">
        <v>1</v>
      </c>
      <c r="M155">
        <v>40</v>
      </c>
      <c r="N155">
        <v>5</v>
      </c>
      <c r="O155">
        <v>70478</v>
      </c>
      <c r="P155" t="s">
        <v>2</v>
      </c>
      <c r="Q155" s="13" t="s">
        <v>55</v>
      </c>
      <c r="R155" s="13" t="s">
        <v>414</v>
      </c>
      <c r="S155" s="13" t="s">
        <v>159</v>
      </c>
      <c r="T155" t="b">
        <v>1</v>
      </c>
      <c r="U155" s="13" t="s">
        <v>7</v>
      </c>
      <c r="V155" s="13" t="s">
        <v>538</v>
      </c>
      <c r="W155" t="s">
        <v>5</v>
      </c>
      <c r="X155" s="13" t="s">
        <v>10</v>
      </c>
      <c r="Y155" s="13" t="s">
        <v>153</v>
      </c>
      <c r="Z155">
        <v>1971</v>
      </c>
      <c r="AA155" s="13" t="s">
        <v>34</v>
      </c>
      <c r="AB155" s="13" t="s">
        <v>206</v>
      </c>
      <c r="AC155" s="13" t="s">
        <v>179</v>
      </c>
      <c r="AD155" s="13" t="s">
        <v>44</v>
      </c>
      <c r="AE155">
        <v>54</v>
      </c>
      <c r="AF155" t="s">
        <v>37</v>
      </c>
      <c r="AG155" t="s">
        <v>12</v>
      </c>
      <c r="AH155">
        <v>7</v>
      </c>
      <c r="AI155" t="s">
        <v>13</v>
      </c>
      <c r="AJ155" s="13" t="s">
        <v>154</v>
      </c>
      <c r="AK155" s="13" t="s">
        <v>135</v>
      </c>
      <c r="AL155" t="b">
        <v>1</v>
      </c>
      <c r="AM155" t="str">
        <f>EmployeeData[[#This Row],[EMPLOYEEID]]</f>
        <v>E055236</v>
      </c>
    </row>
    <row r="156" spans="1:39" ht="15" x14ac:dyDescent="0.25">
      <c r="A156" s="13" t="s">
        <v>539</v>
      </c>
      <c r="B156" s="13" t="str">
        <f>EmployeeData[[#This Row],[FULLNAME]]</f>
        <v>Brianna Huynh</v>
      </c>
      <c r="C156" s="13" t="s">
        <v>125</v>
      </c>
      <c r="D156" s="13" t="s">
        <v>413</v>
      </c>
      <c r="E156">
        <v>444</v>
      </c>
      <c r="F156" s="13" t="s">
        <v>127</v>
      </c>
      <c r="G156" s="13" t="s">
        <v>128</v>
      </c>
      <c r="J156">
        <v>43193</v>
      </c>
      <c r="L156">
        <v>1</v>
      </c>
      <c r="M156">
        <v>40</v>
      </c>
      <c r="N156">
        <v>5</v>
      </c>
      <c r="O156">
        <v>266418</v>
      </c>
      <c r="P156" t="s">
        <v>2</v>
      </c>
      <c r="Q156" s="13" t="s">
        <v>54</v>
      </c>
      <c r="R156" s="13" t="s">
        <v>414</v>
      </c>
      <c r="S156" s="13" t="s">
        <v>159</v>
      </c>
      <c r="T156" t="b">
        <v>1</v>
      </c>
      <c r="U156" s="13" t="s">
        <v>7</v>
      </c>
      <c r="V156" s="13" t="s">
        <v>540</v>
      </c>
      <c r="W156" t="s">
        <v>5</v>
      </c>
      <c r="X156" s="13" t="s">
        <v>10</v>
      </c>
      <c r="Y156" s="13" t="s">
        <v>146</v>
      </c>
      <c r="Z156">
        <v>1993</v>
      </c>
      <c r="AA156" s="13" t="s">
        <v>51</v>
      </c>
      <c r="AB156" s="13" t="s">
        <v>132</v>
      </c>
      <c r="AC156" s="13" t="s">
        <v>133</v>
      </c>
      <c r="AD156" s="13" t="s">
        <v>40</v>
      </c>
      <c r="AE156">
        <v>32</v>
      </c>
      <c r="AF156" t="s">
        <v>6</v>
      </c>
      <c r="AG156" t="s">
        <v>47</v>
      </c>
      <c r="AH156">
        <v>7</v>
      </c>
      <c r="AI156" t="s">
        <v>13</v>
      </c>
      <c r="AJ156" s="13" t="s">
        <v>154</v>
      </c>
      <c r="AK156" s="13" t="s">
        <v>135</v>
      </c>
      <c r="AL156" t="b">
        <v>1</v>
      </c>
      <c r="AM156" t="str">
        <f>EmployeeData[[#This Row],[EMPLOYEEID]]</f>
        <v>E055438</v>
      </c>
    </row>
    <row r="157" spans="1:39" ht="15" x14ac:dyDescent="0.25">
      <c r="A157" s="13" t="s">
        <v>541</v>
      </c>
      <c r="B157" s="13" t="str">
        <f>EmployeeData[[#This Row],[FULLNAME]]</f>
        <v>Brianna Huang</v>
      </c>
      <c r="C157" s="13" t="s">
        <v>125</v>
      </c>
      <c r="D157" s="13" t="s">
        <v>413</v>
      </c>
      <c r="E157">
        <v>392</v>
      </c>
      <c r="F157" s="13" t="s">
        <v>157</v>
      </c>
      <c r="G157" s="13" t="s">
        <v>128</v>
      </c>
      <c r="J157">
        <v>43193</v>
      </c>
      <c r="L157">
        <v>1</v>
      </c>
      <c r="M157">
        <v>40</v>
      </c>
      <c r="N157">
        <v>5</v>
      </c>
      <c r="O157">
        <v>52742</v>
      </c>
      <c r="P157" t="s">
        <v>2</v>
      </c>
      <c r="Q157" s="13" t="s">
        <v>54</v>
      </c>
      <c r="R157" s="13" t="s">
        <v>414</v>
      </c>
      <c r="S157" s="13" t="s">
        <v>129</v>
      </c>
      <c r="T157" t="b">
        <v>1</v>
      </c>
      <c r="U157" s="13" t="s">
        <v>38</v>
      </c>
      <c r="V157" s="13" t="s">
        <v>542</v>
      </c>
      <c r="W157" t="s">
        <v>5</v>
      </c>
      <c r="X157" s="13" t="s">
        <v>10</v>
      </c>
      <c r="Y157" s="13" t="s">
        <v>131</v>
      </c>
      <c r="Z157">
        <v>2002</v>
      </c>
      <c r="AA157" s="13" t="s">
        <v>51</v>
      </c>
      <c r="AB157" s="13" t="s">
        <v>132</v>
      </c>
      <c r="AC157" s="13" t="s">
        <v>422</v>
      </c>
      <c r="AD157" s="13" t="s">
        <v>43</v>
      </c>
      <c r="AE157">
        <v>23</v>
      </c>
      <c r="AF157" t="s">
        <v>63</v>
      </c>
      <c r="AG157" t="s">
        <v>12</v>
      </c>
      <c r="AH157">
        <v>7</v>
      </c>
      <c r="AI157" t="s">
        <v>13</v>
      </c>
      <c r="AJ157" s="13" t="s">
        <v>154</v>
      </c>
      <c r="AK157" s="13" t="s">
        <v>135</v>
      </c>
      <c r="AL157" t="s">
        <v>136</v>
      </c>
      <c r="AM157" t="str">
        <f>EmployeeData[[#This Row],[EMPLOYEEID]]</f>
        <v>E055687</v>
      </c>
    </row>
    <row r="158" spans="1:39" ht="15" x14ac:dyDescent="0.25">
      <c r="A158" s="13" t="s">
        <v>543</v>
      </c>
      <c r="B158" s="13" t="str">
        <f>EmployeeData[[#This Row],[FULLNAME]]</f>
        <v>Burak Hertzog</v>
      </c>
      <c r="C158" s="13" t="s">
        <v>203</v>
      </c>
      <c r="D158" s="13" t="s">
        <v>413</v>
      </c>
      <c r="E158">
        <v>443</v>
      </c>
      <c r="F158" s="13" t="s">
        <v>157</v>
      </c>
      <c r="G158" s="13" t="s">
        <v>204</v>
      </c>
      <c r="J158">
        <v>43193</v>
      </c>
      <c r="L158">
        <v>1</v>
      </c>
      <c r="M158">
        <v>40</v>
      </c>
      <c r="N158">
        <v>5</v>
      </c>
      <c r="O158">
        <v>112936</v>
      </c>
      <c r="P158" t="s">
        <v>2</v>
      </c>
      <c r="Q158" s="13" t="s">
        <v>55</v>
      </c>
      <c r="R158" s="13" t="s">
        <v>414</v>
      </c>
      <c r="S158" s="13" t="s">
        <v>140</v>
      </c>
      <c r="T158" t="b">
        <v>1</v>
      </c>
      <c r="U158" s="13" t="s">
        <v>7</v>
      </c>
      <c r="V158" s="13" t="s">
        <v>544</v>
      </c>
      <c r="W158" t="s">
        <v>5</v>
      </c>
      <c r="X158" s="13" t="s">
        <v>10</v>
      </c>
      <c r="Y158" s="13" t="s">
        <v>153</v>
      </c>
      <c r="Z158">
        <v>1970</v>
      </c>
      <c r="AA158" s="13" t="s">
        <v>34</v>
      </c>
      <c r="AB158" s="13" t="s">
        <v>206</v>
      </c>
      <c r="AC158" s="13" t="s">
        <v>162</v>
      </c>
      <c r="AD158" s="13" t="s">
        <v>43</v>
      </c>
      <c r="AE158">
        <v>55</v>
      </c>
      <c r="AF158" t="s">
        <v>37</v>
      </c>
      <c r="AG158" t="s">
        <v>46</v>
      </c>
      <c r="AH158">
        <v>7</v>
      </c>
      <c r="AI158" t="s">
        <v>13</v>
      </c>
      <c r="AJ158" s="13" t="s">
        <v>167</v>
      </c>
      <c r="AK158" s="13" t="s">
        <v>135</v>
      </c>
      <c r="AL158" t="s">
        <v>136</v>
      </c>
      <c r="AM158" t="str">
        <f>EmployeeData[[#This Row],[EMPLOYEEID]]</f>
        <v>E056710</v>
      </c>
    </row>
    <row r="159" spans="1:39" ht="15" x14ac:dyDescent="0.25">
      <c r="A159" s="13" t="s">
        <v>545</v>
      </c>
      <c r="B159" s="13" t="str">
        <f>EmployeeData[[#This Row],[FULLNAME]]</f>
        <v>Burak Hassler</v>
      </c>
      <c r="C159" s="13" t="s">
        <v>125</v>
      </c>
      <c r="D159" s="13" t="s">
        <v>413</v>
      </c>
      <c r="E159">
        <v>452</v>
      </c>
      <c r="F159" s="13" t="s">
        <v>157</v>
      </c>
      <c r="G159" s="13" t="s">
        <v>128</v>
      </c>
      <c r="J159">
        <v>43193</v>
      </c>
      <c r="L159">
        <v>1</v>
      </c>
      <c r="M159">
        <v>40</v>
      </c>
      <c r="N159">
        <v>5</v>
      </c>
      <c r="O159">
        <v>74291</v>
      </c>
      <c r="P159" t="s">
        <v>2</v>
      </c>
      <c r="Q159" s="13" t="s">
        <v>54</v>
      </c>
      <c r="R159" s="13" t="s">
        <v>414</v>
      </c>
      <c r="S159" s="13" t="s">
        <v>211</v>
      </c>
      <c r="T159" t="b">
        <v>1</v>
      </c>
      <c r="U159" s="13" t="s">
        <v>38</v>
      </c>
      <c r="V159" s="13" t="s">
        <v>546</v>
      </c>
      <c r="W159" t="s">
        <v>5</v>
      </c>
      <c r="X159" s="13" t="s">
        <v>10</v>
      </c>
      <c r="Y159" s="13" t="s">
        <v>233</v>
      </c>
      <c r="Z159">
        <v>1999</v>
      </c>
      <c r="AA159" s="13" t="s">
        <v>51</v>
      </c>
      <c r="AB159" s="13" t="s">
        <v>132</v>
      </c>
      <c r="AC159" s="13" t="s">
        <v>199</v>
      </c>
      <c r="AD159" s="13" t="s">
        <v>43</v>
      </c>
      <c r="AE159">
        <v>26</v>
      </c>
      <c r="AF159" t="s">
        <v>6</v>
      </c>
      <c r="AG159" t="s">
        <v>12</v>
      </c>
      <c r="AH159">
        <v>7</v>
      </c>
      <c r="AI159" t="s">
        <v>13</v>
      </c>
      <c r="AJ159" s="13" t="s">
        <v>154</v>
      </c>
      <c r="AK159" s="13" t="s">
        <v>135</v>
      </c>
      <c r="AL159" t="b">
        <v>1</v>
      </c>
      <c r="AM159" t="str">
        <f>EmployeeData[[#This Row],[EMPLOYEEID]]</f>
        <v>E056816</v>
      </c>
    </row>
    <row r="160" spans="1:39" ht="15" x14ac:dyDescent="0.25">
      <c r="A160" s="13" t="s">
        <v>547</v>
      </c>
      <c r="B160" s="13" t="str">
        <f>EmployeeData[[#This Row],[FULLNAME]]</f>
        <v>Caleb Han</v>
      </c>
      <c r="C160" s="13" t="s">
        <v>203</v>
      </c>
      <c r="D160" s="13" t="s">
        <v>413</v>
      </c>
      <c r="E160">
        <v>452</v>
      </c>
      <c r="F160" s="13" t="s">
        <v>157</v>
      </c>
      <c r="G160" s="13" t="s">
        <v>204</v>
      </c>
      <c r="J160">
        <v>43193</v>
      </c>
      <c r="L160">
        <v>1</v>
      </c>
      <c r="M160">
        <v>40</v>
      </c>
      <c r="N160">
        <v>5</v>
      </c>
      <c r="O160">
        <v>105169</v>
      </c>
      <c r="P160" t="s">
        <v>2</v>
      </c>
      <c r="Q160" s="13" t="s">
        <v>55</v>
      </c>
      <c r="R160" s="13" t="s">
        <v>414</v>
      </c>
      <c r="S160" s="13" t="s">
        <v>159</v>
      </c>
      <c r="T160" t="b">
        <v>1</v>
      </c>
      <c r="U160" s="13" t="s">
        <v>7</v>
      </c>
      <c r="V160" s="13" t="s">
        <v>548</v>
      </c>
      <c r="W160" t="s">
        <v>5</v>
      </c>
      <c r="X160" s="13" t="s">
        <v>10</v>
      </c>
      <c r="Y160" s="13" t="s">
        <v>153</v>
      </c>
      <c r="Z160">
        <v>1989</v>
      </c>
      <c r="AA160" s="13" t="s">
        <v>34</v>
      </c>
      <c r="AB160" s="13" t="s">
        <v>206</v>
      </c>
      <c r="AC160" s="13" t="s">
        <v>199</v>
      </c>
      <c r="AD160" s="13" t="s">
        <v>43</v>
      </c>
      <c r="AE160">
        <v>36</v>
      </c>
      <c r="AF160" t="s">
        <v>36</v>
      </c>
      <c r="AG160" t="s">
        <v>46</v>
      </c>
      <c r="AH160">
        <v>7</v>
      </c>
      <c r="AI160" t="s">
        <v>13</v>
      </c>
      <c r="AJ160" s="13" t="s">
        <v>176</v>
      </c>
      <c r="AK160" s="13" t="s">
        <v>184</v>
      </c>
      <c r="AL160" t="b">
        <v>1</v>
      </c>
      <c r="AM160" t="str">
        <f>EmployeeData[[#This Row],[EMPLOYEEID]]</f>
        <v>E056995</v>
      </c>
    </row>
    <row r="161" spans="1:39" ht="15" x14ac:dyDescent="0.25">
      <c r="A161" s="13" t="s">
        <v>549</v>
      </c>
      <c r="B161" s="13" t="str">
        <f>EmployeeData[[#This Row],[FULLNAME]]</f>
        <v>Caleb Groeneveld</v>
      </c>
      <c r="C161" s="13" t="s">
        <v>203</v>
      </c>
      <c r="D161" s="13" t="s">
        <v>413</v>
      </c>
      <c r="E161">
        <v>443</v>
      </c>
      <c r="F161" s="13" t="s">
        <v>157</v>
      </c>
      <c r="G161" s="13" t="s">
        <v>204</v>
      </c>
      <c r="J161">
        <v>43254</v>
      </c>
      <c r="L161">
        <v>1</v>
      </c>
      <c r="M161">
        <v>40</v>
      </c>
      <c r="N161">
        <v>5</v>
      </c>
      <c r="O161">
        <v>93492</v>
      </c>
      <c r="P161" t="s">
        <v>2</v>
      </c>
      <c r="Q161" s="13" t="s">
        <v>55</v>
      </c>
      <c r="R161" s="13" t="s">
        <v>414</v>
      </c>
      <c r="S161" s="13" t="s">
        <v>159</v>
      </c>
      <c r="T161" t="b">
        <v>1</v>
      </c>
      <c r="U161" s="13" t="s">
        <v>38</v>
      </c>
      <c r="V161" s="13" t="s">
        <v>550</v>
      </c>
      <c r="W161" t="s">
        <v>5</v>
      </c>
      <c r="X161" s="13" t="s">
        <v>45</v>
      </c>
      <c r="Y161" s="13" t="s">
        <v>131</v>
      </c>
      <c r="Z161">
        <v>1964</v>
      </c>
      <c r="AA161" s="13" t="s">
        <v>34</v>
      </c>
      <c r="AB161" s="13" t="s">
        <v>206</v>
      </c>
      <c r="AC161" s="13" t="s">
        <v>162</v>
      </c>
      <c r="AD161" s="13" t="s">
        <v>43</v>
      </c>
      <c r="AE161">
        <v>61</v>
      </c>
      <c r="AF161" t="s">
        <v>37</v>
      </c>
      <c r="AG161" t="s">
        <v>12</v>
      </c>
      <c r="AH161">
        <v>7</v>
      </c>
      <c r="AI161" t="s">
        <v>13</v>
      </c>
      <c r="AJ161" s="13" t="s">
        <v>154</v>
      </c>
      <c r="AK161" s="13" t="s">
        <v>135</v>
      </c>
      <c r="AL161" t="s">
        <v>136</v>
      </c>
      <c r="AM161" t="str">
        <f>EmployeeData[[#This Row],[EMPLOYEEID]]</f>
        <v>E057557</v>
      </c>
    </row>
    <row r="162" spans="1:39" ht="15" x14ac:dyDescent="0.25">
      <c r="A162" s="13" t="s">
        <v>551</v>
      </c>
      <c r="B162" s="13" t="str">
        <f>EmployeeData[[#This Row],[FULLNAME]]</f>
        <v>Carlos Goodman</v>
      </c>
      <c r="C162" s="13" t="s">
        <v>125</v>
      </c>
      <c r="D162" s="13" t="s">
        <v>413</v>
      </c>
      <c r="E162">
        <v>292</v>
      </c>
      <c r="F162" s="13" t="s">
        <v>143</v>
      </c>
      <c r="G162" s="13" t="s">
        <v>128</v>
      </c>
      <c r="J162">
        <v>43254</v>
      </c>
      <c r="L162">
        <v>1</v>
      </c>
      <c r="M162">
        <v>40</v>
      </c>
      <c r="N162">
        <v>5</v>
      </c>
      <c r="O162">
        <v>135724</v>
      </c>
      <c r="P162" t="s">
        <v>2</v>
      </c>
      <c r="Q162" s="13" t="s">
        <v>54</v>
      </c>
      <c r="R162" s="13" t="s">
        <v>414</v>
      </c>
      <c r="S162" s="13" t="s">
        <v>159</v>
      </c>
      <c r="T162" t="b">
        <v>1</v>
      </c>
      <c r="U162" s="13" t="s">
        <v>7</v>
      </c>
      <c r="V162" s="13" t="s">
        <v>552</v>
      </c>
      <c r="W162" t="s">
        <v>5</v>
      </c>
      <c r="X162" s="13" t="s">
        <v>45</v>
      </c>
      <c r="Y162" s="13" t="s">
        <v>146</v>
      </c>
      <c r="Z162">
        <v>1988</v>
      </c>
      <c r="AA162" s="13" t="s">
        <v>53</v>
      </c>
      <c r="AB162" s="13" t="s">
        <v>132</v>
      </c>
      <c r="AC162" s="13" t="s">
        <v>553</v>
      </c>
      <c r="AD162" s="13" t="s">
        <v>44</v>
      </c>
      <c r="AE162">
        <v>37</v>
      </c>
      <c r="AF162" t="s">
        <v>36</v>
      </c>
      <c r="AG162" t="s">
        <v>46</v>
      </c>
      <c r="AH162">
        <v>7</v>
      </c>
      <c r="AI162" t="s">
        <v>13</v>
      </c>
      <c r="AJ162" s="13" t="s">
        <v>134</v>
      </c>
      <c r="AK162" s="13" t="s">
        <v>135</v>
      </c>
      <c r="AL162" t="b">
        <v>1</v>
      </c>
      <c r="AM162" t="str">
        <f>EmployeeData[[#This Row],[EMPLOYEEID]]</f>
        <v>E057879</v>
      </c>
    </row>
    <row r="163" spans="1:39" ht="15" x14ac:dyDescent="0.25">
      <c r="A163" s="13" t="s">
        <v>554</v>
      </c>
      <c r="B163" s="13" t="str">
        <f>EmployeeData[[#This Row],[FULLNAME]]</f>
        <v>Carlos Godfree</v>
      </c>
      <c r="C163" s="13" t="s">
        <v>156</v>
      </c>
      <c r="D163" s="13" t="s">
        <v>413</v>
      </c>
      <c r="E163">
        <v>444</v>
      </c>
      <c r="F163" s="13" t="s">
        <v>127</v>
      </c>
      <c r="G163" s="13" t="s">
        <v>158</v>
      </c>
      <c r="J163">
        <v>43254</v>
      </c>
      <c r="L163">
        <v>1</v>
      </c>
      <c r="M163">
        <v>40</v>
      </c>
      <c r="N163">
        <v>5</v>
      </c>
      <c r="O163">
        <v>36724</v>
      </c>
      <c r="P163" t="s">
        <v>2</v>
      </c>
      <c r="Q163" s="13" t="s">
        <v>56</v>
      </c>
      <c r="R163" s="13" t="s">
        <v>414</v>
      </c>
      <c r="S163" s="13" t="s">
        <v>140</v>
      </c>
      <c r="T163" t="b">
        <v>1</v>
      </c>
      <c r="U163" s="13" t="s">
        <v>7</v>
      </c>
      <c r="V163" s="13" t="s">
        <v>555</v>
      </c>
      <c r="W163" t="s">
        <v>5</v>
      </c>
      <c r="X163" s="13" t="s">
        <v>10</v>
      </c>
      <c r="Y163" s="13" t="s">
        <v>131</v>
      </c>
      <c r="Z163">
        <v>1974</v>
      </c>
      <c r="AA163" s="13" t="s">
        <v>51</v>
      </c>
      <c r="AB163" s="13" t="s">
        <v>161</v>
      </c>
      <c r="AC163" s="13" t="s">
        <v>133</v>
      </c>
      <c r="AD163" s="13" t="s">
        <v>40</v>
      </c>
      <c r="AE163">
        <v>51</v>
      </c>
      <c r="AF163" t="s">
        <v>37</v>
      </c>
      <c r="AG163" t="s">
        <v>11</v>
      </c>
      <c r="AH163">
        <v>7</v>
      </c>
      <c r="AI163" t="s">
        <v>13</v>
      </c>
      <c r="AJ163" s="13" t="s">
        <v>134</v>
      </c>
      <c r="AK163" s="13" t="s">
        <v>135</v>
      </c>
      <c r="AL163" t="s">
        <v>136</v>
      </c>
      <c r="AM163" t="str">
        <f>EmployeeData[[#This Row],[EMPLOYEEID]]</f>
        <v>E057888</v>
      </c>
    </row>
    <row r="164" spans="1:39" ht="15" x14ac:dyDescent="0.25">
      <c r="A164" s="13" t="s">
        <v>556</v>
      </c>
      <c r="B164" s="13" t="str">
        <f>EmployeeData[[#This Row],[FULLNAME]]</f>
        <v>Carmen Fessler</v>
      </c>
      <c r="C164" s="13" t="s">
        <v>125</v>
      </c>
      <c r="D164" s="13" t="s">
        <v>413</v>
      </c>
      <c r="E164">
        <v>454</v>
      </c>
      <c r="F164" s="13" t="s">
        <v>169</v>
      </c>
      <c r="G164" s="13" t="s">
        <v>144</v>
      </c>
      <c r="J164">
        <v>44208</v>
      </c>
      <c r="L164">
        <v>1</v>
      </c>
      <c r="M164">
        <v>40</v>
      </c>
      <c r="N164">
        <v>5</v>
      </c>
      <c r="O164">
        <v>35465</v>
      </c>
      <c r="P164" t="s">
        <v>2</v>
      </c>
      <c r="Q164" s="13" t="s">
        <v>54</v>
      </c>
      <c r="R164" s="13" t="s">
        <v>414</v>
      </c>
      <c r="S164" s="13" t="s">
        <v>159</v>
      </c>
      <c r="T164" t="b">
        <v>1</v>
      </c>
      <c r="U164" s="13" t="s">
        <v>7</v>
      </c>
      <c r="V164" s="13" t="s">
        <v>557</v>
      </c>
      <c r="W164" t="s">
        <v>5</v>
      </c>
      <c r="X164" s="13" t="s">
        <v>10</v>
      </c>
      <c r="Y164" s="13" t="s">
        <v>146</v>
      </c>
      <c r="Z164">
        <v>1997</v>
      </c>
      <c r="AA164" s="13" t="s">
        <v>32</v>
      </c>
      <c r="AB164" s="13" t="s">
        <v>147</v>
      </c>
      <c r="AC164" s="13" t="s">
        <v>293</v>
      </c>
      <c r="AD164" s="13" t="s">
        <v>41</v>
      </c>
      <c r="AE164">
        <v>28</v>
      </c>
      <c r="AF164" t="s">
        <v>6</v>
      </c>
      <c r="AG164" t="s">
        <v>11</v>
      </c>
      <c r="AH164">
        <v>4</v>
      </c>
      <c r="AI164" t="s">
        <v>30</v>
      </c>
      <c r="AJ164" s="13" t="s">
        <v>134</v>
      </c>
      <c r="AK164" s="13" t="s">
        <v>135</v>
      </c>
      <c r="AL164" t="b">
        <v>1</v>
      </c>
      <c r="AM164" t="str">
        <f>EmployeeData[[#This Row],[EMPLOYEEID]]</f>
        <v>E058220</v>
      </c>
    </row>
    <row r="165" spans="1:39" ht="15" x14ac:dyDescent="0.25">
      <c r="A165" s="13" t="s">
        <v>558</v>
      </c>
      <c r="B165" s="13" t="str">
        <f>EmployeeData[[#This Row],[FULLNAME]]</f>
        <v>Carmen Favre</v>
      </c>
      <c r="C165" s="13" t="s">
        <v>303</v>
      </c>
      <c r="D165" s="13" t="s">
        <v>413</v>
      </c>
      <c r="E165">
        <v>445</v>
      </c>
      <c r="F165" s="13" t="s">
        <v>169</v>
      </c>
      <c r="G165" s="13" t="s">
        <v>304</v>
      </c>
      <c r="J165">
        <v>43254</v>
      </c>
      <c r="L165">
        <v>1</v>
      </c>
      <c r="M165">
        <v>40</v>
      </c>
      <c r="N165">
        <v>5</v>
      </c>
      <c r="O165">
        <v>52243</v>
      </c>
      <c r="P165" t="s">
        <v>2</v>
      </c>
      <c r="Q165" s="13" t="s">
        <v>57</v>
      </c>
      <c r="R165" s="13" t="s">
        <v>414</v>
      </c>
      <c r="S165" s="13" t="s">
        <v>129</v>
      </c>
      <c r="T165" t="b">
        <v>1</v>
      </c>
      <c r="U165" s="13" t="s">
        <v>38</v>
      </c>
      <c r="V165" s="13" t="s">
        <v>559</v>
      </c>
      <c r="W165" t="s">
        <v>5</v>
      </c>
      <c r="X165" s="13" t="s">
        <v>10</v>
      </c>
      <c r="Y165" s="13" t="s">
        <v>131</v>
      </c>
      <c r="Z165">
        <v>1999</v>
      </c>
      <c r="AA165" s="13" t="s">
        <v>32</v>
      </c>
      <c r="AB165" s="13" t="s">
        <v>306</v>
      </c>
      <c r="AC165" s="13" t="s">
        <v>171</v>
      </c>
      <c r="AD165" s="13" t="s">
        <v>41</v>
      </c>
      <c r="AE165">
        <v>26</v>
      </c>
      <c r="AF165" t="s">
        <v>6</v>
      </c>
      <c r="AG165" t="s">
        <v>12</v>
      </c>
      <c r="AH165">
        <v>7</v>
      </c>
      <c r="AI165" t="s">
        <v>13</v>
      </c>
      <c r="AJ165" s="13" t="s">
        <v>176</v>
      </c>
      <c r="AK165" s="13" t="s">
        <v>135</v>
      </c>
      <c r="AL165" t="s">
        <v>136</v>
      </c>
      <c r="AM165" t="str">
        <f>EmployeeData[[#This Row],[EMPLOYEEID]]</f>
        <v>E058269</v>
      </c>
    </row>
    <row r="166" spans="1:39" ht="15" x14ac:dyDescent="0.25">
      <c r="A166" s="13" t="s">
        <v>560</v>
      </c>
      <c r="B166" s="13" t="str">
        <f>EmployeeData[[#This Row],[FULLNAME]]</f>
        <v>Carmen Eichmann</v>
      </c>
      <c r="C166" s="13" t="s">
        <v>338</v>
      </c>
      <c r="D166" s="13" t="s">
        <v>413</v>
      </c>
      <c r="E166">
        <v>450</v>
      </c>
      <c r="F166" s="13" t="s">
        <v>221</v>
      </c>
      <c r="G166" s="13" t="s">
        <v>339</v>
      </c>
      <c r="J166">
        <v>43254</v>
      </c>
      <c r="L166">
        <v>1</v>
      </c>
      <c r="M166">
        <v>40</v>
      </c>
      <c r="N166">
        <v>5</v>
      </c>
      <c r="O166">
        <v>46345</v>
      </c>
      <c r="P166" t="s">
        <v>2</v>
      </c>
      <c r="Q166" s="13" t="s">
        <v>4</v>
      </c>
      <c r="R166" s="13" t="s">
        <v>414</v>
      </c>
      <c r="S166" s="13" t="s">
        <v>140</v>
      </c>
      <c r="T166" t="b">
        <v>1</v>
      </c>
      <c r="U166" s="13" t="s">
        <v>8</v>
      </c>
      <c r="V166" s="13" t="s">
        <v>561</v>
      </c>
      <c r="W166" t="s">
        <v>5</v>
      </c>
      <c r="X166" s="13" t="s">
        <v>10</v>
      </c>
      <c r="Y166" s="13" t="s">
        <v>146</v>
      </c>
      <c r="Z166">
        <v>1999</v>
      </c>
      <c r="AA166" s="13" t="s">
        <v>15</v>
      </c>
      <c r="AB166" s="13" t="s">
        <v>341</v>
      </c>
      <c r="AC166" s="13" t="s">
        <v>301</v>
      </c>
      <c r="AD166" s="13" t="s">
        <v>9</v>
      </c>
      <c r="AE166">
        <v>26</v>
      </c>
      <c r="AF166" t="s">
        <v>6</v>
      </c>
      <c r="AG166" t="s">
        <v>11</v>
      </c>
      <c r="AH166">
        <v>7</v>
      </c>
      <c r="AI166" t="s">
        <v>13</v>
      </c>
      <c r="AJ166" s="13" t="s">
        <v>149</v>
      </c>
      <c r="AK166" s="13" t="s">
        <v>135</v>
      </c>
      <c r="AL166" t="s">
        <v>136</v>
      </c>
      <c r="AM166" t="str">
        <f>EmployeeData[[#This Row],[EMPLOYEEID]]</f>
        <v>E058435</v>
      </c>
    </row>
    <row r="167" spans="1:39" ht="15" x14ac:dyDescent="0.25">
      <c r="A167" s="13" t="s">
        <v>562</v>
      </c>
      <c r="B167" s="13" t="str">
        <f>EmployeeData[[#This Row],[FULLNAME]]</f>
        <v>Carmen Dunn</v>
      </c>
      <c r="C167" s="13" t="s">
        <v>203</v>
      </c>
      <c r="D167" s="13" t="s">
        <v>413</v>
      </c>
      <c r="E167">
        <v>442</v>
      </c>
      <c r="F167" s="13" t="s">
        <v>143</v>
      </c>
      <c r="G167" s="13" t="s">
        <v>204</v>
      </c>
      <c r="J167">
        <v>43254</v>
      </c>
      <c r="L167">
        <v>1</v>
      </c>
      <c r="M167">
        <v>40</v>
      </c>
      <c r="N167">
        <v>5</v>
      </c>
      <c r="O167">
        <v>107881</v>
      </c>
      <c r="P167" t="s">
        <v>2</v>
      </c>
      <c r="Q167" s="13" t="s">
        <v>55</v>
      </c>
      <c r="R167" s="13" t="s">
        <v>414</v>
      </c>
      <c r="S167" s="13" t="s">
        <v>140</v>
      </c>
      <c r="T167" t="b">
        <v>1</v>
      </c>
      <c r="U167" s="13" t="s">
        <v>8</v>
      </c>
      <c r="V167" s="13" t="s">
        <v>563</v>
      </c>
      <c r="W167" t="s">
        <v>5</v>
      </c>
      <c r="X167" s="13" t="s">
        <v>10</v>
      </c>
      <c r="Y167" s="13" t="s">
        <v>146</v>
      </c>
      <c r="Z167">
        <v>1992</v>
      </c>
      <c r="AA167" s="13" t="s">
        <v>33</v>
      </c>
      <c r="AB167" s="13" t="s">
        <v>206</v>
      </c>
      <c r="AC167" s="13" t="s">
        <v>179</v>
      </c>
      <c r="AD167" s="13" t="s">
        <v>44</v>
      </c>
      <c r="AE167">
        <v>33</v>
      </c>
      <c r="AF167" t="s">
        <v>36</v>
      </c>
      <c r="AG167" t="s">
        <v>46</v>
      </c>
      <c r="AH167">
        <v>7</v>
      </c>
      <c r="AI167" t="s">
        <v>13</v>
      </c>
      <c r="AJ167" s="13" t="s">
        <v>239</v>
      </c>
      <c r="AK167" s="13" t="s">
        <v>150</v>
      </c>
      <c r="AL167" t="s">
        <v>136</v>
      </c>
      <c r="AM167" t="str">
        <f>EmployeeData[[#This Row],[EMPLOYEEID]]</f>
        <v>E059034</v>
      </c>
    </row>
    <row r="168" spans="1:39" ht="15" x14ac:dyDescent="0.25">
      <c r="A168" s="13" t="s">
        <v>564</v>
      </c>
      <c r="B168" s="13" t="str">
        <f>EmployeeData[[#This Row],[FULLNAME]]</f>
        <v>Carmen Dittakavi</v>
      </c>
      <c r="C168" s="13" t="s">
        <v>125</v>
      </c>
      <c r="D168" s="13" t="s">
        <v>565</v>
      </c>
      <c r="E168">
        <v>461</v>
      </c>
      <c r="F168" s="13" t="s">
        <v>221</v>
      </c>
      <c r="G168" s="13" t="s">
        <v>128</v>
      </c>
      <c r="J168">
        <v>43254</v>
      </c>
      <c r="L168">
        <v>1</v>
      </c>
      <c r="M168">
        <v>40</v>
      </c>
      <c r="N168">
        <v>5</v>
      </c>
      <c r="O168">
        <v>70802</v>
      </c>
      <c r="P168" t="s">
        <v>2</v>
      </c>
      <c r="Q168" s="13" t="s">
        <v>54</v>
      </c>
      <c r="R168" s="13" t="s">
        <v>566</v>
      </c>
      <c r="S168" s="13" t="s">
        <v>159</v>
      </c>
      <c r="T168" t="b">
        <v>1</v>
      </c>
      <c r="U168" s="13" t="s">
        <v>8</v>
      </c>
      <c r="V168" s="13" t="s">
        <v>567</v>
      </c>
      <c r="W168" t="s">
        <v>5</v>
      </c>
      <c r="X168" s="13" t="s">
        <v>10</v>
      </c>
      <c r="Y168" s="13" t="s">
        <v>146</v>
      </c>
      <c r="Z168">
        <v>1971</v>
      </c>
      <c r="AA168" s="13" t="s">
        <v>34</v>
      </c>
      <c r="AB168" s="13" t="s">
        <v>132</v>
      </c>
      <c r="AC168" s="13" t="s">
        <v>223</v>
      </c>
      <c r="AD168" s="13" t="s">
        <v>9</v>
      </c>
      <c r="AE168">
        <v>54</v>
      </c>
      <c r="AF168" t="s">
        <v>37</v>
      </c>
      <c r="AG168" t="s">
        <v>12</v>
      </c>
      <c r="AH168">
        <v>7</v>
      </c>
      <c r="AI168" t="s">
        <v>13</v>
      </c>
      <c r="AJ168" s="13" t="s">
        <v>154</v>
      </c>
      <c r="AK168" s="13" t="s">
        <v>135</v>
      </c>
      <c r="AL168" t="b">
        <v>0</v>
      </c>
      <c r="AM168" t="str">
        <f>EmployeeData[[#This Row],[EMPLOYEEID]]</f>
        <v>E059116</v>
      </c>
    </row>
    <row r="169" spans="1:39" ht="15" x14ac:dyDescent="0.25">
      <c r="A169" s="13" t="s">
        <v>568</v>
      </c>
      <c r="B169" s="13" t="str">
        <f>EmployeeData[[#This Row],[FULLNAME]]</f>
        <v>Albert Leung</v>
      </c>
      <c r="C169" s="13" t="s">
        <v>125</v>
      </c>
      <c r="D169" s="13" t="s">
        <v>565</v>
      </c>
      <c r="E169">
        <v>453</v>
      </c>
      <c r="F169" s="13" t="s">
        <v>127</v>
      </c>
      <c r="G169" s="13" t="s">
        <v>128</v>
      </c>
      <c r="J169">
        <v>43991</v>
      </c>
      <c r="L169">
        <v>1</v>
      </c>
      <c r="M169">
        <v>40</v>
      </c>
      <c r="N169">
        <v>5</v>
      </c>
      <c r="O169">
        <v>291905</v>
      </c>
      <c r="P169" t="s">
        <v>2</v>
      </c>
      <c r="Q169" s="13" t="s">
        <v>54</v>
      </c>
      <c r="R169" s="13" t="s">
        <v>566</v>
      </c>
      <c r="S169" s="13" t="s">
        <v>140</v>
      </c>
      <c r="T169" t="b">
        <v>1</v>
      </c>
      <c r="U169" s="13" t="s">
        <v>8</v>
      </c>
      <c r="V169" s="13" t="s">
        <v>569</v>
      </c>
      <c r="W169" t="s">
        <v>35</v>
      </c>
      <c r="X169" s="13" t="s">
        <v>10</v>
      </c>
      <c r="Y169" s="13" t="s">
        <v>146</v>
      </c>
      <c r="Z169">
        <v>1978</v>
      </c>
      <c r="AA169" s="13" t="s">
        <v>32</v>
      </c>
      <c r="AB169" s="13" t="s">
        <v>132</v>
      </c>
      <c r="AC169" s="13" t="s">
        <v>320</v>
      </c>
      <c r="AD169" s="13" t="s">
        <v>40</v>
      </c>
      <c r="AE169">
        <v>47</v>
      </c>
      <c r="AF169" t="s">
        <v>37</v>
      </c>
      <c r="AG169" t="s">
        <v>47</v>
      </c>
      <c r="AH169">
        <v>5</v>
      </c>
      <c r="AI169" t="s">
        <v>30</v>
      </c>
      <c r="AJ169" s="13" t="s">
        <v>154</v>
      </c>
      <c r="AK169" s="13" t="s">
        <v>135</v>
      </c>
      <c r="AL169" t="s">
        <v>136</v>
      </c>
      <c r="AM169" t="str">
        <f>EmployeeData[[#This Row],[EMPLOYEEID]]</f>
        <v>E011442</v>
      </c>
    </row>
    <row r="170" spans="1:39" ht="15" x14ac:dyDescent="0.25">
      <c r="A170" s="13" t="s">
        <v>570</v>
      </c>
      <c r="B170" s="13" t="str">
        <f>EmployeeData[[#This Row],[FULLNAME]]</f>
        <v>Catherine Coldrey</v>
      </c>
      <c r="C170" s="13" t="s">
        <v>203</v>
      </c>
      <c r="D170" s="13" t="s">
        <v>565</v>
      </c>
      <c r="E170">
        <v>452</v>
      </c>
      <c r="F170" s="13" t="s">
        <v>157</v>
      </c>
      <c r="G170" s="13" t="s">
        <v>204</v>
      </c>
      <c r="J170">
        <v>43799</v>
      </c>
      <c r="L170">
        <v>1</v>
      </c>
      <c r="M170">
        <v>40</v>
      </c>
      <c r="N170">
        <v>5</v>
      </c>
      <c r="O170">
        <v>66376</v>
      </c>
      <c r="P170" t="s">
        <v>2</v>
      </c>
      <c r="Q170" s="13" t="s">
        <v>55</v>
      </c>
      <c r="R170" s="13" t="s">
        <v>566</v>
      </c>
      <c r="S170" s="13" t="s">
        <v>159</v>
      </c>
      <c r="T170" t="b">
        <v>1</v>
      </c>
      <c r="U170" s="13" t="s">
        <v>38</v>
      </c>
      <c r="V170" s="13" t="s">
        <v>571</v>
      </c>
      <c r="W170" t="s">
        <v>5</v>
      </c>
      <c r="X170" s="13" t="s">
        <v>10</v>
      </c>
      <c r="Y170" s="13" t="s">
        <v>131</v>
      </c>
      <c r="Z170">
        <v>1963</v>
      </c>
      <c r="AA170" s="13" t="s">
        <v>34</v>
      </c>
      <c r="AB170" s="13" t="s">
        <v>206</v>
      </c>
      <c r="AC170" s="13" t="s">
        <v>199</v>
      </c>
      <c r="AD170" s="13" t="s">
        <v>43</v>
      </c>
      <c r="AE170">
        <v>62</v>
      </c>
      <c r="AF170" t="s">
        <v>37</v>
      </c>
      <c r="AG170" t="s">
        <v>12</v>
      </c>
      <c r="AH170">
        <v>6</v>
      </c>
      <c r="AI170" t="s">
        <v>13</v>
      </c>
      <c r="AJ170" s="13" t="s">
        <v>176</v>
      </c>
      <c r="AK170" s="13" t="s">
        <v>135</v>
      </c>
      <c r="AL170" t="b">
        <v>0</v>
      </c>
      <c r="AM170" t="str">
        <f>EmployeeData[[#This Row],[EMPLOYEEID]]</f>
        <v>E060532</v>
      </c>
    </row>
    <row r="171" spans="1:39" ht="15" x14ac:dyDescent="0.25">
      <c r="A171" s="13" t="s">
        <v>572</v>
      </c>
      <c r="B171" s="13" t="str">
        <f>EmployeeData[[#This Row],[FULLNAME]]</f>
        <v>Catherine Choy</v>
      </c>
      <c r="C171" s="13" t="s">
        <v>125</v>
      </c>
      <c r="D171" s="13" t="s">
        <v>565</v>
      </c>
      <c r="E171">
        <v>452</v>
      </c>
      <c r="F171" s="13" t="s">
        <v>157</v>
      </c>
      <c r="G171" s="13" t="s">
        <v>128</v>
      </c>
      <c r="J171">
        <v>43805</v>
      </c>
      <c r="L171">
        <v>1</v>
      </c>
      <c r="M171">
        <v>40</v>
      </c>
      <c r="N171">
        <v>5</v>
      </c>
      <c r="O171">
        <v>119073</v>
      </c>
      <c r="P171" t="s">
        <v>2</v>
      </c>
      <c r="Q171" s="13" t="s">
        <v>54</v>
      </c>
      <c r="R171" s="13" t="s">
        <v>566</v>
      </c>
      <c r="S171" s="13" t="s">
        <v>159</v>
      </c>
      <c r="T171" t="b">
        <v>1</v>
      </c>
      <c r="U171" s="13" t="s">
        <v>38</v>
      </c>
      <c r="V171" s="13" t="s">
        <v>573</v>
      </c>
      <c r="W171" t="s">
        <v>5</v>
      </c>
      <c r="X171" s="13" t="s">
        <v>10</v>
      </c>
      <c r="Y171" s="13" t="s">
        <v>146</v>
      </c>
      <c r="Z171">
        <v>1984</v>
      </c>
      <c r="AA171" s="13" t="s">
        <v>34</v>
      </c>
      <c r="AB171" s="13" t="s">
        <v>132</v>
      </c>
      <c r="AC171" s="13" t="s">
        <v>199</v>
      </c>
      <c r="AD171" s="13" t="s">
        <v>43</v>
      </c>
      <c r="AE171">
        <v>41</v>
      </c>
      <c r="AF171" t="s">
        <v>36</v>
      </c>
      <c r="AG171" t="s">
        <v>46</v>
      </c>
      <c r="AH171">
        <v>6</v>
      </c>
      <c r="AI171" t="s">
        <v>13</v>
      </c>
      <c r="AJ171" s="13" t="s">
        <v>154</v>
      </c>
      <c r="AK171" s="13" t="s">
        <v>135</v>
      </c>
      <c r="AL171" t="b">
        <v>1</v>
      </c>
      <c r="AM171" t="str">
        <f>EmployeeData[[#This Row],[EMPLOYEEID]]</f>
        <v>E060808</v>
      </c>
    </row>
    <row r="172" spans="1:39" ht="15" x14ac:dyDescent="0.25">
      <c r="A172" s="13" t="s">
        <v>574</v>
      </c>
      <c r="B172" s="13" t="str">
        <f>EmployeeData[[#This Row],[FULLNAME]]</f>
        <v>Catkin Chen</v>
      </c>
      <c r="C172" s="13" t="s">
        <v>125</v>
      </c>
      <c r="D172" s="13" t="s">
        <v>565</v>
      </c>
      <c r="E172">
        <v>452</v>
      </c>
      <c r="F172" s="13" t="s">
        <v>157</v>
      </c>
      <c r="G172" s="13" t="s">
        <v>128</v>
      </c>
      <c r="J172">
        <v>43254</v>
      </c>
      <c r="L172">
        <v>1</v>
      </c>
      <c r="M172">
        <v>40</v>
      </c>
      <c r="N172">
        <v>5</v>
      </c>
      <c r="O172">
        <v>52919</v>
      </c>
      <c r="P172" t="s">
        <v>2</v>
      </c>
      <c r="Q172" s="13" t="s">
        <v>54</v>
      </c>
      <c r="R172" s="13" t="s">
        <v>566</v>
      </c>
      <c r="S172" s="13" t="s">
        <v>190</v>
      </c>
      <c r="T172" t="b">
        <v>1</v>
      </c>
      <c r="U172" s="13" t="s">
        <v>38</v>
      </c>
      <c r="V172" s="13" t="s">
        <v>575</v>
      </c>
      <c r="W172" t="s">
        <v>5</v>
      </c>
      <c r="X172" s="13" t="s">
        <v>10</v>
      </c>
      <c r="Y172" s="13" t="s">
        <v>146</v>
      </c>
      <c r="Z172">
        <v>2002</v>
      </c>
      <c r="AA172" s="13" t="s">
        <v>34</v>
      </c>
      <c r="AB172" s="13" t="s">
        <v>132</v>
      </c>
      <c r="AC172" s="13" t="s">
        <v>199</v>
      </c>
      <c r="AD172" s="13" t="s">
        <v>43</v>
      </c>
      <c r="AE172">
        <v>23</v>
      </c>
      <c r="AF172" t="s">
        <v>63</v>
      </c>
      <c r="AG172" t="s">
        <v>12</v>
      </c>
      <c r="AH172">
        <v>7</v>
      </c>
      <c r="AI172" t="s">
        <v>13</v>
      </c>
      <c r="AJ172" s="13" t="s">
        <v>176</v>
      </c>
      <c r="AK172" s="13" t="s">
        <v>135</v>
      </c>
      <c r="AL172" t="b">
        <v>0</v>
      </c>
      <c r="AM172" t="str">
        <f>EmployeeData[[#This Row],[EMPLOYEEID]]</f>
        <v>E061178</v>
      </c>
    </row>
    <row r="173" spans="1:39" ht="15" x14ac:dyDescent="0.25">
      <c r="A173" s="13" t="s">
        <v>576</v>
      </c>
      <c r="B173" s="13" t="str">
        <f>EmployeeData[[#This Row],[FULLNAME]]</f>
        <v>Catkin Chang</v>
      </c>
      <c r="C173" s="13" t="s">
        <v>125</v>
      </c>
      <c r="D173" s="13" t="s">
        <v>565</v>
      </c>
      <c r="E173">
        <v>444</v>
      </c>
      <c r="F173" s="13" t="s">
        <v>127</v>
      </c>
      <c r="G173" s="13" t="s">
        <v>128</v>
      </c>
      <c r="J173">
        <v>43254</v>
      </c>
      <c r="L173">
        <v>1</v>
      </c>
      <c r="M173">
        <v>40</v>
      </c>
      <c r="N173">
        <v>5</v>
      </c>
      <c r="O173">
        <v>252363</v>
      </c>
      <c r="P173" t="s">
        <v>2</v>
      </c>
      <c r="Q173" s="13" t="s">
        <v>54</v>
      </c>
      <c r="R173" s="13" t="s">
        <v>566</v>
      </c>
      <c r="S173" s="13" t="s">
        <v>159</v>
      </c>
      <c r="T173" t="b">
        <v>1</v>
      </c>
      <c r="U173" s="13" t="s">
        <v>7</v>
      </c>
      <c r="V173" s="13" t="s">
        <v>577</v>
      </c>
      <c r="W173" t="s">
        <v>5</v>
      </c>
      <c r="X173" s="13" t="s">
        <v>10</v>
      </c>
      <c r="Y173" s="13" t="s">
        <v>146</v>
      </c>
      <c r="Z173">
        <v>1989</v>
      </c>
      <c r="AA173" s="13" t="s">
        <v>34</v>
      </c>
      <c r="AB173" s="13" t="s">
        <v>132</v>
      </c>
      <c r="AC173" s="13" t="s">
        <v>133</v>
      </c>
      <c r="AD173" s="13" t="s">
        <v>40</v>
      </c>
      <c r="AE173">
        <v>36</v>
      </c>
      <c r="AF173" t="s">
        <v>36</v>
      </c>
      <c r="AG173" t="s">
        <v>47</v>
      </c>
      <c r="AH173">
        <v>7</v>
      </c>
      <c r="AI173" t="s">
        <v>13</v>
      </c>
      <c r="AJ173" s="13" t="s">
        <v>176</v>
      </c>
      <c r="AK173" s="13" t="s">
        <v>135</v>
      </c>
      <c r="AL173" t="b">
        <v>1</v>
      </c>
      <c r="AM173" t="str">
        <f>EmployeeData[[#This Row],[EMPLOYEEID]]</f>
        <v>E061217</v>
      </c>
    </row>
    <row r="174" spans="1:39" ht="15" x14ac:dyDescent="0.25">
      <c r="A174" s="13" t="s">
        <v>578</v>
      </c>
      <c r="B174" s="13" t="str">
        <f>EmployeeData[[#This Row],[FULLNAME]]</f>
        <v>Cesar Callaghan</v>
      </c>
      <c r="C174" s="13" t="s">
        <v>203</v>
      </c>
      <c r="D174" s="13" t="s">
        <v>565</v>
      </c>
      <c r="E174">
        <v>452</v>
      </c>
      <c r="F174" s="13" t="s">
        <v>157</v>
      </c>
      <c r="G174" s="13" t="s">
        <v>204</v>
      </c>
      <c r="J174">
        <v>43254</v>
      </c>
      <c r="L174">
        <v>1</v>
      </c>
      <c r="M174">
        <v>40</v>
      </c>
      <c r="N174">
        <v>5</v>
      </c>
      <c r="O174">
        <v>80540</v>
      </c>
      <c r="P174" t="s">
        <v>2</v>
      </c>
      <c r="Q174" s="13" t="s">
        <v>55</v>
      </c>
      <c r="R174" s="13" t="s">
        <v>566</v>
      </c>
      <c r="S174" s="13" t="s">
        <v>129</v>
      </c>
      <c r="T174" t="b">
        <v>1</v>
      </c>
      <c r="U174" s="13" t="s">
        <v>38</v>
      </c>
      <c r="V174" s="13" t="s">
        <v>579</v>
      </c>
      <c r="W174" t="s">
        <v>5</v>
      </c>
      <c r="X174" s="13" t="s">
        <v>10</v>
      </c>
      <c r="Y174" s="13" t="s">
        <v>131</v>
      </c>
      <c r="Z174">
        <v>1999</v>
      </c>
      <c r="AA174" s="13" t="s">
        <v>34</v>
      </c>
      <c r="AB174" s="13" t="s">
        <v>206</v>
      </c>
      <c r="AC174" s="13" t="s">
        <v>199</v>
      </c>
      <c r="AD174" s="13" t="s">
        <v>43</v>
      </c>
      <c r="AE174">
        <v>26</v>
      </c>
      <c r="AF174" t="s">
        <v>6</v>
      </c>
      <c r="AG174" t="s">
        <v>12</v>
      </c>
      <c r="AH174">
        <v>7</v>
      </c>
      <c r="AI174" t="s">
        <v>13</v>
      </c>
      <c r="AJ174" s="13" t="s">
        <v>134</v>
      </c>
      <c r="AK174" s="13" t="s">
        <v>135</v>
      </c>
      <c r="AL174" t="s">
        <v>136</v>
      </c>
      <c r="AM174" t="str">
        <f>EmployeeData[[#This Row],[EMPLOYEEID]]</f>
        <v>E061830</v>
      </c>
    </row>
    <row r="175" spans="1:39" ht="15" x14ac:dyDescent="0.25">
      <c r="A175" s="13" t="s">
        <v>580</v>
      </c>
      <c r="B175" s="13" t="str">
        <f>EmployeeData[[#This Row],[FULLNAME]]</f>
        <v>Chandan Botticchio</v>
      </c>
      <c r="C175" s="13" t="s">
        <v>203</v>
      </c>
      <c r="D175" s="13" t="s">
        <v>565</v>
      </c>
      <c r="E175">
        <v>381</v>
      </c>
      <c r="F175" s="13" t="s">
        <v>143</v>
      </c>
      <c r="G175" s="13" t="s">
        <v>204</v>
      </c>
      <c r="J175">
        <v>43254</v>
      </c>
      <c r="L175">
        <v>1</v>
      </c>
      <c r="M175">
        <v>40</v>
      </c>
      <c r="N175">
        <v>5</v>
      </c>
      <c r="O175">
        <v>412790</v>
      </c>
      <c r="P175" t="s">
        <v>2</v>
      </c>
      <c r="Q175" s="13" t="s">
        <v>55</v>
      </c>
      <c r="R175" s="13" t="s">
        <v>566</v>
      </c>
      <c r="S175" s="13" t="s">
        <v>159</v>
      </c>
      <c r="T175" t="b">
        <v>1</v>
      </c>
      <c r="U175" s="13" t="s">
        <v>7</v>
      </c>
      <c r="V175" s="13" t="s">
        <v>581</v>
      </c>
      <c r="W175" t="s">
        <v>5</v>
      </c>
      <c r="X175" s="13" t="s">
        <v>10</v>
      </c>
      <c r="Y175" s="13" t="s">
        <v>146</v>
      </c>
      <c r="Z175">
        <v>1970</v>
      </c>
      <c r="AA175" s="13" t="s">
        <v>32</v>
      </c>
      <c r="AB175" s="13" t="s">
        <v>206</v>
      </c>
      <c r="AC175" s="13" t="s">
        <v>582</v>
      </c>
      <c r="AD175" s="13" t="s">
        <v>44</v>
      </c>
      <c r="AE175">
        <v>55</v>
      </c>
      <c r="AF175" t="s">
        <v>37</v>
      </c>
      <c r="AG175" t="s">
        <v>48</v>
      </c>
      <c r="AH175">
        <v>7</v>
      </c>
      <c r="AI175" t="s">
        <v>13</v>
      </c>
      <c r="AJ175" s="13" t="s">
        <v>167</v>
      </c>
      <c r="AK175" s="13" t="s">
        <v>184</v>
      </c>
      <c r="AL175" t="b">
        <v>1</v>
      </c>
      <c r="AM175" t="str">
        <f>EmployeeData[[#This Row],[EMPLOYEEID]]</f>
        <v>E062112</v>
      </c>
    </row>
    <row r="176" spans="1:39" ht="15" x14ac:dyDescent="0.25">
      <c r="A176" s="13" t="s">
        <v>583</v>
      </c>
      <c r="B176" s="13" t="str">
        <f>EmployeeData[[#This Row],[FULLNAME]]</f>
        <v>Chandan Biehn</v>
      </c>
      <c r="C176" s="13" t="s">
        <v>125</v>
      </c>
      <c r="D176" s="13" t="s">
        <v>565</v>
      </c>
      <c r="E176">
        <v>450</v>
      </c>
      <c r="F176" s="13" t="s">
        <v>221</v>
      </c>
      <c r="G176" s="13" t="s">
        <v>128</v>
      </c>
      <c r="J176">
        <v>43254</v>
      </c>
      <c r="L176">
        <v>1</v>
      </c>
      <c r="M176">
        <v>40</v>
      </c>
      <c r="N176">
        <v>5</v>
      </c>
      <c r="O176">
        <v>225831</v>
      </c>
      <c r="P176" t="s">
        <v>2</v>
      </c>
      <c r="Q176" s="13" t="s">
        <v>54</v>
      </c>
      <c r="R176" s="13" t="s">
        <v>566</v>
      </c>
      <c r="S176" s="13" t="s">
        <v>129</v>
      </c>
      <c r="T176" t="b">
        <v>1</v>
      </c>
      <c r="U176" s="13" t="s">
        <v>38</v>
      </c>
      <c r="V176" s="13" t="s">
        <v>584</v>
      </c>
      <c r="W176" t="s">
        <v>5</v>
      </c>
      <c r="X176" s="13" t="s">
        <v>10</v>
      </c>
      <c r="Y176" s="13" t="s">
        <v>131</v>
      </c>
      <c r="Z176">
        <v>1974</v>
      </c>
      <c r="AA176" s="13" t="s">
        <v>51</v>
      </c>
      <c r="AB176" s="13" t="s">
        <v>132</v>
      </c>
      <c r="AC176" s="13" t="s">
        <v>301</v>
      </c>
      <c r="AD176" s="13" t="s">
        <v>9</v>
      </c>
      <c r="AE176">
        <v>51</v>
      </c>
      <c r="AF176" t="s">
        <v>37</v>
      </c>
      <c r="AG176" t="s">
        <v>47</v>
      </c>
      <c r="AH176">
        <v>7</v>
      </c>
      <c r="AI176" t="s">
        <v>13</v>
      </c>
      <c r="AJ176" s="13" t="s">
        <v>134</v>
      </c>
      <c r="AK176" s="13" t="s">
        <v>135</v>
      </c>
      <c r="AL176" t="b">
        <v>0</v>
      </c>
      <c r="AM176" t="str">
        <f>EmployeeData[[#This Row],[EMPLOYEEID]]</f>
        <v>E062171</v>
      </c>
    </row>
    <row r="177" spans="1:39" ht="15" x14ac:dyDescent="0.25">
      <c r="A177" s="13" t="s">
        <v>585</v>
      </c>
      <c r="B177" s="13" t="str">
        <f>EmployeeData[[#This Row],[FULLNAME]]</f>
        <v>Chandan Bazira</v>
      </c>
      <c r="C177" s="13" t="s">
        <v>125</v>
      </c>
      <c r="D177" s="13" t="s">
        <v>565</v>
      </c>
      <c r="E177">
        <v>443</v>
      </c>
      <c r="F177" s="13" t="s">
        <v>157</v>
      </c>
      <c r="G177" s="13" t="s">
        <v>128</v>
      </c>
      <c r="J177">
        <v>43254</v>
      </c>
      <c r="L177">
        <v>1</v>
      </c>
      <c r="M177">
        <v>40</v>
      </c>
      <c r="N177">
        <v>5</v>
      </c>
      <c r="O177">
        <v>92770</v>
      </c>
      <c r="P177" t="s">
        <v>2</v>
      </c>
      <c r="Q177" s="13" t="s">
        <v>54</v>
      </c>
      <c r="R177" s="13" t="s">
        <v>566</v>
      </c>
      <c r="S177" s="13" t="s">
        <v>215</v>
      </c>
      <c r="T177" t="b">
        <v>1</v>
      </c>
      <c r="U177" s="13" t="s">
        <v>7</v>
      </c>
      <c r="V177" s="13" t="s">
        <v>586</v>
      </c>
      <c r="W177" t="s">
        <v>5</v>
      </c>
      <c r="X177" s="13" t="s">
        <v>45</v>
      </c>
      <c r="Y177" s="13" t="s">
        <v>146</v>
      </c>
      <c r="Z177">
        <v>1997</v>
      </c>
      <c r="AA177" s="13" t="s">
        <v>51</v>
      </c>
      <c r="AB177" s="13" t="s">
        <v>132</v>
      </c>
      <c r="AC177" s="13" t="s">
        <v>162</v>
      </c>
      <c r="AD177" s="13" t="s">
        <v>43</v>
      </c>
      <c r="AE177">
        <v>28</v>
      </c>
      <c r="AF177" t="s">
        <v>6</v>
      </c>
      <c r="AG177" t="s">
        <v>12</v>
      </c>
      <c r="AH177">
        <v>7</v>
      </c>
      <c r="AI177" t="s">
        <v>13</v>
      </c>
      <c r="AJ177" s="13" t="s">
        <v>154</v>
      </c>
      <c r="AK177" s="13" t="s">
        <v>184</v>
      </c>
      <c r="AL177" t="s">
        <v>136</v>
      </c>
      <c r="AM177" t="str">
        <f>EmployeeData[[#This Row],[EMPLOYEEID]]</f>
        <v>E062287</v>
      </c>
    </row>
    <row r="178" spans="1:39" ht="15" x14ac:dyDescent="0.25">
      <c r="A178" s="13" t="s">
        <v>587</v>
      </c>
      <c r="B178" s="13" t="str">
        <f>EmployeeData[[#This Row],[FULLNAME]]</f>
        <v>Chang Baetz</v>
      </c>
      <c r="C178" s="13" t="s">
        <v>203</v>
      </c>
      <c r="D178" s="13" t="s">
        <v>565</v>
      </c>
      <c r="E178">
        <v>450</v>
      </c>
      <c r="F178" s="13" t="s">
        <v>221</v>
      </c>
      <c r="G178" s="13" t="s">
        <v>204</v>
      </c>
      <c r="J178">
        <v>43254</v>
      </c>
      <c r="L178">
        <v>1</v>
      </c>
      <c r="M178">
        <v>40</v>
      </c>
      <c r="N178">
        <v>5</v>
      </c>
      <c r="O178">
        <v>79004</v>
      </c>
      <c r="P178" t="s">
        <v>2</v>
      </c>
      <c r="Q178" s="13" t="s">
        <v>55</v>
      </c>
      <c r="R178" s="13" t="s">
        <v>566</v>
      </c>
      <c r="S178" s="13" t="s">
        <v>129</v>
      </c>
      <c r="T178" t="b">
        <v>1</v>
      </c>
      <c r="U178" s="13" t="s">
        <v>38</v>
      </c>
      <c r="V178" s="13" t="s">
        <v>588</v>
      </c>
      <c r="W178" t="s">
        <v>5</v>
      </c>
      <c r="X178" s="13" t="s">
        <v>10</v>
      </c>
      <c r="Y178" s="13" t="s">
        <v>131</v>
      </c>
      <c r="Z178">
        <v>2002</v>
      </c>
      <c r="AA178" s="13" t="s">
        <v>34</v>
      </c>
      <c r="AB178" s="13" t="s">
        <v>206</v>
      </c>
      <c r="AC178" s="13" t="s">
        <v>301</v>
      </c>
      <c r="AD178" s="13" t="s">
        <v>9</v>
      </c>
      <c r="AE178">
        <v>23</v>
      </c>
      <c r="AF178" t="s">
        <v>63</v>
      </c>
      <c r="AG178" t="s">
        <v>12</v>
      </c>
      <c r="AH178">
        <v>7</v>
      </c>
      <c r="AI178" t="s">
        <v>13</v>
      </c>
      <c r="AJ178" s="13" t="s">
        <v>134</v>
      </c>
      <c r="AK178" s="13" t="s">
        <v>135</v>
      </c>
      <c r="AL178" t="b">
        <v>0</v>
      </c>
      <c r="AM178" t="str">
        <f>EmployeeData[[#This Row],[EMPLOYEEID]]</f>
        <v>E062392</v>
      </c>
    </row>
    <row r="179" spans="1:39" ht="15" x14ac:dyDescent="0.25">
      <c r="A179" s="13" t="s">
        <v>589</v>
      </c>
      <c r="B179" s="13" t="str">
        <f>EmployeeData[[#This Row],[FULLNAME]]</f>
        <v>Chang Au</v>
      </c>
      <c r="C179" s="13" t="s">
        <v>303</v>
      </c>
      <c r="D179" s="13" t="s">
        <v>565</v>
      </c>
      <c r="E179">
        <v>361</v>
      </c>
      <c r="F179" s="13" t="s">
        <v>221</v>
      </c>
      <c r="G179" s="13" t="s">
        <v>304</v>
      </c>
      <c r="J179">
        <v>43254</v>
      </c>
      <c r="L179">
        <v>1</v>
      </c>
      <c r="M179">
        <v>40</v>
      </c>
      <c r="N179">
        <v>5</v>
      </c>
      <c r="O179">
        <v>36394</v>
      </c>
      <c r="P179" t="s">
        <v>2</v>
      </c>
      <c r="Q179" s="13" t="s">
        <v>57</v>
      </c>
      <c r="R179" s="13" t="s">
        <v>566</v>
      </c>
      <c r="S179" s="13" t="s">
        <v>211</v>
      </c>
      <c r="T179" t="b">
        <v>1</v>
      </c>
      <c r="U179" s="13" t="s">
        <v>8</v>
      </c>
      <c r="V179" s="13" t="s">
        <v>590</v>
      </c>
      <c r="W179" t="s">
        <v>5</v>
      </c>
      <c r="X179" s="13" t="s">
        <v>45</v>
      </c>
      <c r="Y179" s="13" t="s">
        <v>229</v>
      </c>
      <c r="Z179">
        <v>1986</v>
      </c>
      <c r="AA179" s="13" t="s">
        <v>34</v>
      </c>
      <c r="AB179" s="13" t="s">
        <v>306</v>
      </c>
      <c r="AC179" s="13" t="s">
        <v>373</v>
      </c>
      <c r="AD179" s="13" t="s">
        <v>9</v>
      </c>
      <c r="AE179">
        <v>39</v>
      </c>
      <c r="AF179" t="s">
        <v>36</v>
      </c>
      <c r="AG179" t="s">
        <v>11</v>
      </c>
      <c r="AH179">
        <v>7</v>
      </c>
      <c r="AI179" t="s">
        <v>13</v>
      </c>
      <c r="AJ179" s="13" t="s">
        <v>176</v>
      </c>
      <c r="AK179" s="13" t="s">
        <v>135</v>
      </c>
      <c r="AL179" t="b">
        <v>1</v>
      </c>
      <c r="AM179" t="str">
        <f>EmployeeData[[#This Row],[EMPLOYEEID]]</f>
        <v>E062414</v>
      </c>
    </row>
    <row r="180" spans="1:39" ht="15" x14ac:dyDescent="0.25">
      <c r="A180" s="13" t="s">
        <v>591</v>
      </c>
      <c r="B180" s="13" t="str">
        <f>EmployeeData[[#This Row],[FULLNAME]]</f>
        <v>Chang Angara</v>
      </c>
      <c r="C180" s="13" t="s">
        <v>203</v>
      </c>
      <c r="D180" s="13" t="s">
        <v>565</v>
      </c>
      <c r="E180">
        <v>261</v>
      </c>
      <c r="F180" s="13" t="s">
        <v>221</v>
      </c>
      <c r="G180" s="13" t="s">
        <v>204</v>
      </c>
      <c r="J180">
        <v>43254</v>
      </c>
      <c r="L180">
        <v>1</v>
      </c>
      <c r="M180">
        <v>40</v>
      </c>
      <c r="N180">
        <v>5</v>
      </c>
      <c r="O180">
        <v>66727</v>
      </c>
      <c r="P180" t="s">
        <v>2</v>
      </c>
      <c r="Q180" s="13" t="s">
        <v>55</v>
      </c>
      <c r="R180" s="13" t="s">
        <v>566</v>
      </c>
      <c r="S180" s="13" t="s">
        <v>237</v>
      </c>
      <c r="T180" t="b">
        <v>1</v>
      </c>
      <c r="U180" s="13" t="s">
        <v>8</v>
      </c>
      <c r="V180" s="13" t="s">
        <v>592</v>
      </c>
      <c r="W180" t="s">
        <v>5</v>
      </c>
      <c r="X180" s="13" t="s">
        <v>45</v>
      </c>
      <c r="Y180" s="13" t="s">
        <v>229</v>
      </c>
      <c r="Z180">
        <v>1978</v>
      </c>
      <c r="AA180" s="13" t="s">
        <v>34</v>
      </c>
      <c r="AB180" s="13" t="s">
        <v>206</v>
      </c>
      <c r="AC180" s="13" t="s">
        <v>244</v>
      </c>
      <c r="AD180" s="13" t="s">
        <v>9</v>
      </c>
      <c r="AE180">
        <v>47</v>
      </c>
      <c r="AF180" t="s">
        <v>37</v>
      </c>
      <c r="AG180" t="s">
        <v>12</v>
      </c>
      <c r="AH180">
        <v>7</v>
      </c>
      <c r="AI180" t="s">
        <v>13</v>
      </c>
      <c r="AJ180" s="13" t="s">
        <v>134</v>
      </c>
      <c r="AK180" s="13" t="s">
        <v>150</v>
      </c>
      <c r="AL180" t="s">
        <v>136</v>
      </c>
      <c r="AM180" t="str">
        <f>EmployeeData[[#This Row],[EMPLOYEEID]]</f>
        <v>E062439</v>
      </c>
    </row>
    <row r="181" spans="1:39" ht="15" x14ac:dyDescent="0.25">
      <c r="A181" s="13" t="s">
        <v>593</v>
      </c>
      <c r="B181" s="13" t="str">
        <f>EmployeeData[[#This Row],[FULLNAME]]</f>
        <v>Chang Almonte</v>
      </c>
      <c r="C181" s="13" t="s">
        <v>203</v>
      </c>
      <c r="D181" s="13" t="s">
        <v>594</v>
      </c>
      <c r="E181">
        <v>261</v>
      </c>
      <c r="F181" s="13" t="s">
        <v>221</v>
      </c>
      <c r="G181" s="13" t="s">
        <v>204</v>
      </c>
      <c r="J181">
        <v>43254</v>
      </c>
      <c r="L181">
        <v>1</v>
      </c>
      <c r="M181">
        <v>40</v>
      </c>
      <c r="N181">
        <v>5</v>
      </c>
      <c r="O181">
        <v>90929</v>
      </c>
      <c r="P181" t="s">
        <v>2</v>
      </c>
      <c r="Q181" s="13" t="s">
        <v>55</v>
      </c>
      <c r="R181" s="13" t="s">
        <v>595</v>
      </c>
      <c r="S181" s="13" t="s">
        <v>190</v>
      </c>
      <c r="T181" t="b">
        <v>1</v>
      </c>
      <c r="U181" s="13" t="s">
        <v>8</v>
      </c>
      <c r="V181" s="13" t="s">
        <v>596</v>
      </c>
      <c r="W181" t="s">
        <v>5</v>
      </c>
      <c r="X181" s="13" t="s">
        <v>10</v>
      </c>
      <c r="Y181" s="13" t="s">
        <v>229</v>
      </c>
      <c r="Z181">
        <v>1978</v>
      </c>
      <c r="AA181" s="13" t="s">
        <v>33</v>
      </c>
      <c r="AB181" s="13" t="s">
        <v>206</v>
      </c>
      <c r="AC181" s="13" t="s">
        <v>244</v>
      </c>
      <c r="AD181" s="13" t="s">
        <v>9</v>
      </c>
      <c r="AE181">
        <v>47</v>
      </c>
      <c r="AF181" t="s">
        <v>37</v>
      </c>
      <c r="AG181" t="s">
        <v>12</v>
      </c>
      <c r="AH181">
        <v>7</v>
      </c>
      <c r="AI181" t="s">
        <v>13</v>
      </c>
      <c r="AJ181" s="13" t="s">
        <v>154</v>
      </c>
      <c r="AK181" s="13" t="s">
        <v>135</v>
      </c>
      <c r="AL181" t="b">
        <v>1</v>
      </c>
      <c r="AM181" t="str">
        <f>EmployeeData[[#This Row],[EMPLOYEEID]]</f>
        <v>E062470</v>
      </c>
    </row>
    <row r="182" spans="1:39" ht="15" x14ac:dyDescent="0.25">
      <c r="A182" s="13" t="s">
        <v>597</v>
      </c>
      <c r="B182" s="13" t="str">
        <f>EmployeeData[[#This Row],[FULLNAME]]</f>
        <v>Chang Zou</v>
      </c>
      <c r="C182" s="13" t="s">
        <v>203</v>
      </c>
      <c r="D182" s="13" t="s">
        <v>594</v>
      </c>
      <c r="E182">
        <v>442</v>
      </c>
      <c r="F182" s="13" t="s">
        <v>143</v>
      </c>
      <c r="G182" s="13" t="s">
        <v>204</v>
      </c>
      <c r="J182">
        <v>43254</v>
      </c>
      <c r="L182">
        <v>1</v>
      </c>
      <c r="M182">
        <v>40</v>
      </c>
      <c r="N182">
        <v>5</v>
      </c>
      <c r="O182">
        <v>89194</v>
      </c>
      <c r="P182" t="s">
        <v>2</v>
      </c>
      <c r="Q182" s="13" t="s">
        <v>55</v>
      </c>
      <c r="R182" s="13" t="s">
        <v>595</v>
      </c>
      <c r="S182" s="13" t="s">
        <v>190</v>
      </c>
      <c r="T182" t="b">
        <v>1</v>
      </c>
      <c r="U182" s="13" t="s">
        <v>8</v>
      </c>
      <c r="V182" s="13" t="s">
        <v>598</v>
      </c>
      <c r="W182" t="s">
        <v>5</v>
      </c>
      <c r="X182" s="13" t="s">
        <v>10</v>
      </c>
      <c r="Y182" s="13" t="s">
        <v>229</v>
      </c>
      <c r="Z182">
        <v>1978</v>
      </c>
      <c r="AA182" s="13" t="s">
        <v>33</v>
      </c>
      <c r="AB182" s="13" t="s">
        <v>206</v>
      </c>
      <c r="AC182" s="13" t="s">
        <v>179</v>
      </c>
      <c r="AD182" s="13" t="s">
        <v>44</v>
      </c>
      <c r="AE182">
        <v>47</v>
      </c>
      <c r="AF182" t="s">
        <v>37</v>
      </c>
      <c r="AG182" t="s">
        <v>12</v>
      </c>
      <c r="AH182">
        <v>7</v>
      </c>
      <c r="AI182" t="s">
        <v>13</v>
      </c>
      <c r="AJ182" s="13" t="s">
        <v>149</v>
      </c>
      <c r="AK182" s="13" t="s">
        <v>135</v>
      </c>
      <c r="AL182" t="s">
        <v>136</v>
      </c>
      <c r="AM182" t="str">
        <f>EmployeeData[[#This Row],[EMPLOYEEID]]</f>
        <v>E063021</v>
      </c>
    </row>
    <row r="183" spans="1:39" ht="15" x14ac:dyDescent="0.25">
      <c r="A183" s="13" t="s">
        <v>599</v>
      </c>
      <c r="B183" s="13" t="str">
        <f>EmployeeData[[#This Row],[FULLNAME]]</f>
        <v>Chao Zhao</v>
      </c>
      <c r="C183" s="13" t="s">
        <v>156</v>
      </c>
      <c r="D183" s="13" t="s">
        <v>594</v>
      </c>
      <c r="E183">
        <v>452</v>
      </c>
      <c r="F183" s="13" t="s">
        <v>157</v>
      </c>
      <c r="G183" s="13" t="s">
        <v>158</v>
      </c>
      <c r="J183">
        <v>43346</v>
      </c>
      <c r="L183">
        <v>1</v>
      </c>
      <c r="M183">
        <v>40</v>
      </c>
      <c r="N183">
        <v>5</v>
      </c>
      <c r="O183">
        <v>71862</v>
      </c>
      <c r="P183" t="s">
        <v>2</v>
      </c>
      <c r="Q183" s="13" t="s">
        <v>56</v>
      </c>
      <c r="R183" s="13" t="s">
        <v>595</v>
      </c>
      <c r="S183" s="13" t="s">
        <v>159</v>
      </c>
      <c r="T183" t="b">
        <v>1</v>
      </c>
      <c r="U183" s="13" t="s">
        <v>8</v>
      </c>
      <c r="V183" s="13" t="s">
        <v>600</v>
      </c>
      <c r="W183" t="s">
        <v>5</v>
      </c>
      <c r="X183" s="13" t="s">
        <v>10</v>
      </c>
      <c r="Y183" s="13" t="s">
        <v>146</v>
      </c>
      <c r="Z183">
        <v>1978</v>
      </c>
      <c r="AA183" s="13" t="s">
        <v>52</v>
      </c>
      <c r="AB183" s="13" t="s">
        <v>161</v>
      </c>
      <c r="AC183" s="13" t="s">
        <v>199</v>
      </c>
      <c r="AD183" s="13" t="s">
        <v>43</v>
      </c>
      <c r="AE183">
        <v>47</v>
      </c>
      <c r="AF183" t="s">
        <v>37</v>
      </c>
      <c r="AG183" t="s">
        <v>12</v>
      </c>
      <c r="AH183">
        <v>7</v>
      </c>
      <c r="AI183" t="s">
        <v>13</v>
      </c>
      <c r="AJ183" s="13" t="s">
        <v>149</v>
      </c>
      <c r="AK183" s="13" t="s">
        <v>135</v>
      </c>
      <c r="AL183" t="s">
        <v>136</v>
      </c>
      <c r="AM183" t="str">
        <f>EmployeeData[[#This Row],[EMPLOYEEID]]</f>
        <v>E063203</v>
      </c>
    </row>
    <row r="184" spans="1:39" ht="15" x14ac:dyDescent="0.25">
      <c r="A184" s="13" t="s">
        <v>601</v>
      </c>
      <c r="B184" s="13" t="str">
        <f>EmployeeData[[#This Row],[FULLNAME]]</f>
        <v>Chao Zhang</v>
      </c>
      <c r="C184" s="13" t="s">
        <v>338</v>
      </c>
      <c r="D184" s="13" t="s">
        <v>594</v>
      </c>
      <c r="E184">
        <v>453</v>
      </c>
      <c r="F184" s="13" t="s">
        <v>127</v>
      </c>
      <c r="G184" s="13" t="s">
        <v>339</v>
      </c>
      <c r="J184">
        <v>43346</v>
      </c>
      <c r="L184">
        <v>1</v>
      </c>
      <c r="M184">
        <v>40</v>
      </c>
      <c r="N184">
        <v>5</v>
      </c>
      <c r="O184">
        <v>52907</v>
      </c>
      <c r="P184" t="s">
        <v>2</v>
      </c>
      <c r="Q184" s="13" t="s">
        <v>4</v>
      </c>
      <c r="R184" s="13" t="s">
        <v>595</v>
      </c>
      <c r="S184" s="13" t="s">
        <v>140</v>
      </c>
      <c r="T184" t="b">
        <v>1</v>
      </c>
      <c r="U184" s="13" t="s">
        <v>8</v>
      </c>
      <c r="V184" s="13" t="s">
        <v>602</v>
      </c>
      <c r="W184" t="s">
        <v>5</v>
      </c>
      <c r="X184" s="13" t="s">
        <v>45</v>
      </c>
      <c r="Y184" s="13" t="s">
        <v>153</v>
      </c>
      <c r="Z184">
        <v>1968</v>
      </c>
      <c r="AA184" s="13" t="s">
        <v>33</v>
      </c>
      <c r="AB184" s="13" t="s">
        <v>341</v>
      </c>
      <c r="AC184" s="13" t="s">
        <v>320</v>
      </c>
      <c r="AD184" s="13" t="s">
        <v>40</v>
      </c>
      <c r="AE184">
        <v>57</v>
      </c>
      <c r="AF184" t="s">
        <v>37</v>
      </c>
      <c r="AG184" t="s">
        <v>12</v>
      </c>
      <c r="AH184">
        <v>7</v>
      </c>
      <c r="AI184" t="s">
        <v>13</v>
      </c>
      <c r="AJ184" s="13" t="s">
        <v>167</v>
      </c>
      <c r="AK184" s="13" t="s">
        <v>135</v>
      </c>
      <c r="AL184" t="s">
        <v>136</v>
      </c>
      <c r="AM184" t="str">
        <f>EmployeeData[[#This Row],[EMPLOYEEID]]</f>
        <v>E063284</v>
      </c>
    </row>
    <row r="185" spans="1:39" ht="15" x14ac:dyDescent="0.25">
      <c r="A185" s="13" t="s">
        <v>603</v>
      </c>
      <c r="B185" s="13" t="str">
        <f>EmployeeData[[#This Row],[FULLNAME]]</f>
        <v>Chapman Yao</v>
      </c>
      <c r="C185" s="13" t="s">
        <v>203</v>
      </c>
      <c r="D185" s="13" t="s">
        <v>594</v>
      </c>
      <c r="E185">
        <v>231</v>
      </c>
      <c r="F185" s="13" t="s">
        <v>143</v>
      </c>
      <c r="G185" s="13" t="s">
        <v>204</v>
      </c>
      <c r="J185">
        <v>43346</v>
      </c>
      <c r="L185">
        <v>1</v>
      </c>
      <c r="M185">
        <v>40</v>
      </c>
      <c r="N185">
        <v>5</v>
      </c>
      <c r="O185">
        <v>104345</v>
      </c>
      <c r="P185" t="s">
        <v>2</v>
      </c>
      <c r="Q185" s="13" t="s">
        <v>55</v>
      </c>
      <c r="R185" s="13" t="s">
        <v>595</v>
      </c>
      <c r="S185" s="13" t="s">
        <v>140</v>
      </c>
      <c r="T185" t="b">
        <v>1</v>
      </c>
      <c r="U185" s="13" t="s">
        <v>7</v>
      </c>
      <c r="V185" s="13" t="s">
        <v>604</v>
      </c>
      <c r="W185" t="s">
        <v>5</v>
      </c>
      <c r="X185" s="13" t="s">
        <v>10</v>
      </c>
      <c r="Y185" s="13" t="s">
        <v>131</v>
      </c>
      <c r="Z185">
        <v>1962</v>
      </c>
      <c r="AA185" s="13" t="s">
        <v>33</v>
      </c>
      <c r="AB185" s="13" t="s">
        <v>206</v>
      </c>
      <c r="AC185" s="13" t="s">
        <v>431</v>
      </c>
      <c r="AD185" s="13" t="s">
        <v>44</v>
      </c>
      <c r="AE185">
        <v>63</v>
      </c>
      <c r="AF185" t="s">
        <v>37</v>
      </c>
      <c r="AG185" t="s">
        <v>46</v>
      </c>
      <c r="AH185">
        <v>7</v>
      </c>
      <c r="AI185" t="s">
        <v>13</v>
      </c>
      <c r="AJ185" s="13" t="s">
        <v>154</v>
      </c>
      <c r="AK185" s="13" t="s">
        <v>135</v>
      </c>
      <c r="AL185" t="s">
        <v>136</v>
      </c>
      <c r="AM185" t="str">
        <f>EmployeeData[[#This Row],[EMPLOYEEID]]</f>
        <v>E063710</v>
      </c>
    </row>
    <row r="186" spans="1:39" ht="15" x14ac:dyDescent="0.25">
      <c r="A186" s="13" t="s">
        <v>605</v>
      </c>
      <c r="B186" s="13" t="str">
        <f>EmployeeData[[#This Row],[FULLNAME]]</f>
        <v>Charlotte Wu</v>
      </c>
      <c r="C186" s="13" t="s">
        <v>125</v>
      </c>
      <c r="D186" s="13" t="s">
        <v>594</v>
      </c>
      <c r="E186">
        <v>443</v>
      </c>
      <c r="F186" s="13" t="s">
        <v>157</v>
      </c>
      <c r="G186" s="13" t="s">
        <v>128</v>
      </c>
      <c r="J186">
        <v>43346</v>
      </c>
      <c r="L186">
        <v>1</v>
      </c>
      <c r="M186">
        <v>40</v>
      </c>
      <c r="N186">
        <v>5</v>
      </c>
      <c r="O186">
        <v>96544</v>
      </c>
      <c r="P186" t="s">
        <v>2</v>
      </c>
      <c r="Q186" s="13" t="s">
        <v>54</v>
      </c>
      <c r="R186" s="13" t="s">
        <v>595</v>
      </c>
      <c r="S186" s="13" t="s">
        <v>129</v>
      </c>
      <c r="T186" t="b">
        <v>1</v>
      </c>
      <c r="U186" s="13" t="s">
        <v>38</v>
      </c>
      <c r="V186" s="13" t="s">
        <v>606</v>
      </c>
      <c r="W186" t="s">
        <v>5</v>
      </c>
      <c r="X186" s="13" t="s">
        <v>10</v>
      </c>
      <c r="Y186" s="13" t="s">
        <v>131</v>
      </c>
      <c r="Z186">
        <v>1964</v>
      </c>
      <c r="AA186" s="13" t="s">
        <v>15</v>
      </c>
      <c r="AB186" s="13" t="s">
        <v>132</v>
      </c>
      <c r="AC186" s="13" t="s">
        <v>162</v>
      </c>
      <c r="AD186" s="13" t="s">
        <v>43</v>
      </c>
      <c r="AE186">
        <v>61</v>
      </c>
      <c r="AF186" t="s">
        <v>37</v>
      </c>
      <c r="AG186" t="s">
        <v>12</v>
      </c>
      <c r="AH186">
        <v>7</v>
      </c>
      <c r="AI186" t="s">
        <v>13</v>
      </c>
      <c r="AJ186" s="13" t="s">
        <v>149</v>
      </c>
      <c r="AK186" s="13" t="s">
        <v>135</v>
      </c>
      <c r="AL186" t="b">
        <v>0</v>
      </c>
      <c r="AM186" t="str">
        <f>EmployeeData[[#This Row],[EMPLOYEEID]]</f>
        <v>E064758</v>
      </c>
    </row>
    <row r="187" spans="1:39" ht="15" x14ac:dyDescent="0.25">
      <c r="A187" s="13" t="s">
        <v>607</v>
      </c>
      <c r="B187" s="13" t="str">
        <f>EmployeeData[[#This Row],[FULLNAME]]</f>
        <v>Charlotte Wong</v>
      </c>
      <c r="C187" s="13" t="s">
        <v>203</v>
      </c>
      <c r="D187" s="13" t="s">
        <v>594</v>
      </c>
      <c r="E187">
        <v>452</v>
      </c>
      <c r="F187" s="13" t="s">
        <v>157</v>
      </c>
      <c r="G187" s="13" t="s">
        <v>204</v>
      </c>
      <c r="J187">
        <v>43346</v>
      </c>
      <c r="L187">
        <v>1</v>
      </c>
      <c r="M187">
        <v>40</v>
      </c>
      <c r="N187">
        <v>5</v>
      </c>
      <c r="O187">
        <v>83483</v>
      </c>
      <c r="P187" t="s">
        <v>2</v>
      </c>
      <c r="Q187" s="13" t="s">
        <v>55</v>
      </c>
      <c r="R187" s="13" t="s">
        <v>595</v>
      </c>
      <c r="S187" s="13" t="s">
        <v>140</v>
      </c>
      <c r="T187" t="b">
        <v>1</v>
      </c>
      <c r="U187" s="13" t="s">
        <v>7</v>
      </c>
      <c r="V187" s="13" t="s">
        <v>608</v>
      </c>
      <c r="W187" t="s">
        <v>5</v>
      </c>
      <c r="X187" s="13" t="s">
        <v>10</v>
      </c>
      <c r="Y187" s="13" t="s">
        <v>131</v>
      </c>
      <c r="Z187">
        <v>1988</v>
      </c>
      <c r="AA187" s="13" t="s">
        <v>32</v>
      </c>
      <c r="AB187" s="13" t="s">
        <v>206</v>
      </c>
      <c r="AC187" s="13" t="s">
        <v>199</v>
      </c>
      <c r="AD187" s="13" t="s">
        <v>43</v>
      </c>
      <c r="AE187">
        <v>37</v>
      </c>
      <c r="AF187" t="s">
        <v>36</v>
      </c>
      <c r="AG187" t="s">
        <v>12</v>
      </c>
      <c r="AH187">
        <v>7</v>
      </c>
      <c r="AI187" t="s">
        <v>13</v>
      </c>
      <c r="AJ187" s="13" t="s">
        <v>154</v>
      </c>
      <c r="AK187" s="13" t="s">
        <v>135</v>
      </c>
      <c r="AL187" t="s">
        <v>136</v>
      </c>
      <c r="AM187" t="str">
        <f>EmployeeData[[#This Row],[EMPLOYEEID]]</f>
        <v>E064790</v>
      </c>
    </row>
    <row r="188" spans="1:39" ht="15" x14ac:dyDescent="0.25">
      <c r="A188" s="13" t="s">
        <v>609</v>
      </c>
      <c r="B188" s="13" t="str">
        <f>EmployeeData[[#This Row],[FULLNAME]]</f>
        <v>Cheryl Willig</v>
      </c>
      <c r="C188" s="13" t="s">
        <v>125</v>
      </c>
      <c r="D188" s="13" t="s">
        <v>594</v>
      </c>
      <c r="E188">
        <v>445</v>
      </c>
      <c r="F188" s="13" t="s">
        <v>169</v>
      </c>
      <c r="G188" s="13" t="s">
        <v>128</v>
      </c>
      <c r="J188">
        <v>43625</v>
      </c>
      <c r="L188">
        <v>1</v>
      </c>
      <c r="M188">
        <v>40</v>
      </c>
      <c r="N188">
        <v>5</v>
      </c>
      <c r="O188">
        <v>109320</v>
      </c>
      <c r="P188" t="s">
        <v>2</v>
      </c>
      <c r="Q188" s="13" t="s">
        <v>54</v>
      </c>
      <c r="R188" s="13" t="s">
        <v>595</v>
      </c>
      <c r="S188" s="13" t="s">
        <v>140</v>
      </c>
      <c r="T188" t="b">
        <v>1</v>
      </c>
      <c r="U188" s="13" t="s">
        <v>8</v>
      </c>
      <c r="V188" s="13" t="s">
        <v>610</v>
      </c>
      <c r="W188" t="s">
        <v>5</v>
      </c>
      <c r="X188" s="13" t="s">
        <v>10</v>
      </c>
      <c r="Y188" s="13" t="s">
        <v>146</v>
      </c>
      <c r="Z188">
        <v>1999</v>
      </c>
      <c r="AA188" s="13" t="s">
        <v>15</v>
      </c>
      <c r="AB188" s="13" t="s">
        <v>132</v>
      </c>
      <c r="AC188" s="13" t="s">
        <v>171</v>
      </c>
      <c r="AD188" s="13" t="s">
        <v>41</v>
      </c>
      <c r="AE188">
        <v>26</v>
      </c>
      <c r="AF188" t="s">
        <v>6</v>
      </c>
      <c r="AG188" t="s">
        <v>46</v>
      </c>
      <c r="AH188">
        <v>6</v>
      </c>
      <c r="AI188" t="s">
        <v>13</v>
      </c>
      <c r="AJ188" s="13" t="s">
        <v>149</v>
      </c>
      <c r="AK188" s="13" t="s">
        <v>135</v>
      </c>
      <c r="AL188" t="s">
        <v>136</v>
      </c>
      <c r="AM188" t="str">
        <f>EmployeeData[[#This Row],[EMPLOYEEID]]</f>
        <v>E065013</v>
      </c>
    </row>
    <row r="189" spans="1:39" ht="15" x14ac:dyDescent="0.25">
      <c r="A189" s="13" t="s">
        <v>611</v>
      </c>
      <c r="B189" s="13" t="str">
        <f>EmployeeData[[#This Row],[FULLNAME]]</f>
        <v>Cheryl Wang</v>
      </c>
      <c r="C189" s="13" t="s">
        <v>193</v>
      </c>
      <c r="D189" s="13" t="s">
        <v>594</v>
      </c>
      <c r="E189">
        <v>442</v>
      </c>
      <c r="F189" s="13" t="s">
        <v>143</v>
      </c>
      <c r="G189" s="13" t="s">
        <v>426</v>
      </c>
      <c r="J189">
        <v>44199</v>
      </c>
      <c r="L189">
        <v>1</v>
      </c>
      <c r="M189">
        <v>40</v>
      </c>
      <c r="N189">
        <v>5</v>
      </c>
      <c r="O189">
        <v>87728</v>
      </c>
      <c r="P189" t="s">
        <v>2</v>
      </c>
      <c r="Q189" s="13" t="s">
        <v>58</v>
      </c>
      <c r="R189" s="13" t="s">
        <v>595</v>
      </c>
      <c r="S189" s="13" t="s">
        <v>225</v>
      </c>
      <c r="T189" t="b">
        <v>1</v>
      </c>
      <c r="U189" s="13" t="s">
        <v>7</v>
      </c>
      <c r="V189" s="13" t="s">
        <v>612</v>
      </c>
      <c r="W189" t="s">
        <v>5</v>
      </c>
      <c r="X189" s="13" t="s">
        <v>10</v>
      </c>
      <c r="Y189" s="13" t="s">
        <v>146</v>
      </c>
      <c r="Z189">
        <v>1980</v>
      </c>
      <c r="AA189" s="13" t="s">
        <v>51</v>
      </c>
      <c r="AB189" s="13" t="s">
        <v>428</v>
      </c>
      <c r="AC189" s="13" t="s">
        <v>179</v>
      </c>
      <c r="AD189" s="13" t="s">
        <v>44</v>
      </c>
      <c r="AE189">
        <v>45</v>
      </c>
      <c r="AF189" t="s">
        <v>36</v>
      </c>
      <c r="AG189" t="s">
        <v>12</v>
      </c>
      <c r="AH189">
        <v>4</v>
      </c>
      <c r="AI189" t="s">
        <v>30</v>
      </c>
      <c r="AJ189" s="13" t="s">
        <v>154</v>
      </c>
      <c r="AK189" s="13" t="s">
        <v>184</v>
      </c>
      <c r="AL189" t="s">
        <v>136</v>
      </c>
      <c r="AM189" t="str">
        <f>EmployeeData[[#This Row],[EMPLOYEEID]]</f>
        <v>E065354</v>
      </c>
    </row>
    <row r="190" spans="1:39" ht="15" x14ac:dyDescent="0.25">
      <c r="A190" s="13" t="s">
        <v>613</v>
      </c>
      <c r="B190" s="13" t="str">
        <f>EmployeeData[[#This Row],[FULLNAME]]</f>
        <v>Chester Visser</v>
      </c>
      <c r="C190" s="13" t="s">
        <v>125</v>
      </c>
      <c r="D190" s="13" t="s">
        <v>594</v>
      </c>
      <c r="E190">
        <v>453</v>
      </c>
      <c r="F190" s="13" t="s">
        <v>127</v>
      </c>
      <c r="G190" s="13" t="s">
        <v>128</v>
      </c>
      <c r="J190">
        <v>43346</v>
      </c>
      <c r="L190">
        <v>1</v>
      </c>
      <c r="M190">
        <v>40</v>
      </c>
      <c r="N190">
        <v>5</v>
      </c>
      <c r="O190">
        <v>103666</v>
      </c>
      <c r="P190" t="s">
        <v>2</v>
      </c>
      <c r="Q190" s="13" t="s">
        <v>54</v>
      </c>
      <c r="R190" s="13" t="s">
        <v>595</v>
      </c>
      <c r="S190" s="13" t="s">
        <v>159</v>
      </c>
      <c r="T190" t="b">
        <v>1</v>
      </c>
      <c r="U190" s="13" t="s">
        <v>8</v>
      </c>
      <c r="V190" s="13" t="s">
        <v>614</v>
      </c>
      <c r="W190" t="s">
        <v>5</v>
      </c>
      <c r="X190" s="13" t="s">
        <v>10</v>
      </c>
      <c r="Y190" s="13" t="s">
        <v>146</v>
      </c>
      <c r="Z190">
        <v>1992</v>
      </c>
      <c r="AA190" s="13" t="s">
        <v>51</v>
      </c>
      <c r="AB190" s="13" t="s">
        <v>132</v>
      </c>
      <c r="AC190" s="13" t="s">
        <v>320</v>
      </c>
      <c r="AD190" s="13" t="s">
        <v>40</v>
      </c>
      <c r="AE190">
        <v>33</v>
      </c>
      <c r="AF190" t="s">
        <v>36</v>
      </c>
      <c r="AG190" t="s">
        <v>46</v>
      </c>
      <c r="AH190">
        <v>7</v>
      </c>
      <c r="AI190" t="s">
        <v>13</v>
      </c>
      <c r="AJ190" s="13" t="s">
        <v>154</v>
      </c>
      <c r="AK190" s="13" t="s">
        <v>150</v>
      </c>
      <c r="AL190" t="s">
        <v>136</v>
      </c>
      <c r="AM190" t="str">
        <f>EmployeeData[[#This Row],[EMPLOYEEID]]</f>
        <v>E066221</v>
      </c>
    </row>
    <row r="191" spans="1:39" ht="15" x14ac:dyDescent="0.25">
      <c r="A191" s="13" t="s">
        <v>615</v>
      </c>
      <c r="B191" s="13" t="str">
        <f>EmployeeData[[#This Row],[FULLNAME]]</f>
        <v>Chethan Tse</v>
      </c>
      <c r="C191" s="13" t="s">
        <v>203</v>
      </c>
      <c r="D191" s="13" t="s">
        <v>594</v>
      </c>
      <c r="E191">
        <v>453</v>
      </c>
      <c r="F191" s="13" t="s">
        <v>127</v>
      </c>
      <c r="G191" s="13" t="s">
        <v>204</v>
      </c>
      <c r="J191">
        <v>43346</v>
      </c>
      <c r="L191">
        <v>1</v>
      </c>
      <c r="M191">
        <v>40</v>
      </c>
      <c r="N191">
        <v>5</v>
      </c>
      <c r="O191">
        <v>286844</v>
      </c>
      <c r="P191" t="s">
        <v>2</v>
      </c>
      <c r="Q191" s="13" t="s">
        <v>55</v>
      </c>
      <c r="R191" s="13" t="s">
        <v>595</v>
      </c>
      <c r="S191" s="13" t="s">
        <v>129</v>
      </c>
      <c r="T191" t="b">
        <v>1</v>
      </c>
      <c r="U191" s="13" t="s">
        <v>38</v>
      </c>
      <c r="V191" s="13" t="s">
        <v>616</v>
      </c>
      <c r="W191" t="s">
        <v>5</v>
      </c>
      <c r="X191" s="13" t="s">
        <v>10</v>
      </c>
      <c r="Y191" s="13" t="s">
        <v>131</v>
      </c>
      <c r="Z191">
        <v>1964</v>
      </c>
      <c r="AA191" s="13" t="s">
        <v>33</v>
      </c>
      <c r="AB191" s="13" t="s">
        <v>206</v>
      </c>
      <c r="AC191" s="13" t="s">
        <v>320</v>
      </c>
      <c r="AD191" s="13" t="s">
        <v>40</v>
      </c>
      <c r="AE191">
        <v>61</v>
      </c>
      <c r="AF191" t="s">
        <v>37</v>
      </c>
      <c r="AG191" t="s">
        <v>47</v>
      </c>
      <c r="AH191">
        <v>7</v>
      </c>
      <c r="AI191" t="s">
        <v>13</v>
      </c>
      <c r="AJ191" s="13" t="s">
        <v>149</v>
      </c>
      <c r="AK191" s="13" t="s">
        <v>135</v>
      </c>
      <c r="AL191" t="b">
        <v>0</v>
      </c>
      <c r="AM191" t="str">
        <f>EmployeeData[[#This Row],[EMPLOYEEID]]</f>
        <v>E066493</v>
      </c>
    </row>
    <row r="192" spans="1:39" ht="15" x14ac:dyDescent="0.25">
      <c r="A192" s="13" t="s">
        <v>617</v>
      </c>
      <c r="B192" s="13" t="str">
        <f>EmployeeData[[#This Row],[FULLNAME]]</f>
        <v>Chethan Toor</v>
      </c>
      <c r="C192" s="13" t="s">
        <v>203</v>
      </c>
      <c r="D192" s="13" t="s">
        <v>594</v>
      </c>
      <c r="E192">
        <v>452</v>
      </c>
      <c r="F192" s="13" t="s">
        <v>157</v>
      </c>
      <c r="G192" s="13" t="s">
        <v>204</v>
      </c>
      <c r="J192">
        <v>43346</v>
      </c>
      <c r="L192">
        <v>1</v>
      </c>
      <c r="M192">
        <v>40</v>
      </c>
      <c r="N192">
        <v>5</v>
      </c>
      <c r="O192">
        <v>92466</v>
      </c>
      <c r="P192" t="s">
        <v>2</v>
      </c>
      <c r="Q192" s="13" t="s">
        <v>55</v>
      </c>
      <c r="R192" s="13" t="s">
        <v>595</v>
      </c>
      <c r="S192" s="13" t="s">
        <v>159</v>
      </c>
      <c r="T192" t="b">
        <v>1</v>
      </c>
      <c r="U192" s="13" t="s">
        <v>7</v>
      </c>
      <c r="V192" s="13" t="s">
        <v>618</v>
      </c>
      <c r="W192" t="s">
        <v>5</v>
      </c>
      <c r="X192" s="13" t="s">
        <v>10</v>
      </c>
      <c r="Y192" s="13" t="s">
        <v>233</v>
      </c>
      <c r="Z192">
        <v>1989</v>
      </c>
      <c r="AA192" s="13" t="s">
        <v>34</v>
      </c>
      <c r="AB192" s="13" t="s">
        <v>206</v>
      </c>
      <c r="AC192" s="13" t="s">
        <v>199</v>
      </c>
      <c r="AD192" s="13" t="s">
        <v>43</v>
      </c>
      <c r="AE192">
        <v>36</v>
      </c>
      <c r="AF192" t="s">
        <v>36</v>
      </c>
      <c r="AG192" t="s">
        <v>12</v>
      </c>
      <c r="AH192">
        <v>7</v>
      </c>
      <c r="AI192" t="s">
        <v>13</v>
      </c>
      <c r="AJ192" s="13" t="s">
        <v>154</v>
      </c>
      <c r="AK192" s="13" t="s">
        <v>135</v>
      </c>
      <c r="AL192" t="b">
        <v>1</v>
      </c>
      <c r="AM192" t="str">
        <f>EmployeeData[[#This Row],[EMPLOYEEID]]</f>
        <v>E066909</v>
      </c>
    </row>
    <row r="193" spans="1:39" ht="15" x14ac:dyDescent="0.25">
      <c r="A193" s="13" t="s">
        <v>619</v>
      </c>
      <c r="B193" s="13" t="str">
        <f>EmployeeData[[#This Row],[FULLNAME]]</f>
        <v>Chethan Thirmal</v>
      </c>
      <c r="C193" s="13" t="s">
        <v>125</v>
      </c>
      <c r="D193" s="13" t="s">
        <v>594</v>
      </c>
      <c r="E193">
        <v>444</v>
      </c>
      <c r="F193" s="13" t="s">
        <v>127</v>
      </c>
      <c r="G193" s="13" t="s">
        <v>144</v>
      </c>
      <c r="J193">
        <v>43346</v>
      </c>
      <c r="L193">
        <v>1</v>
      </c>
      <c r="M193">
        <v>40</v>
      </c>
      <c r="N193">
        <v>5</v>
      </c>
      <c r="O193">
        <v>31670</v>
      </c>
      <c r="P193" t="s">
        <v>2</v>
      </c>
      <c r="Q193" s="13" t="s">
        <v>54</v>
      </c>
      <c r="R193" s="13" t="s">
        <v>595</v>
      </c>
      <c r="S193" s="13" t="s">
        <v>211</v>
      </c>
      <c r="T193" t="b">
        <v>1</v>
      </c>
      <c r="U193" s="13" t="s">
        <v>38</v>
      </c>
      <c r="V193" s="13" t="s">
        <v>620</v>
      </c>
      <c r="W193" t="s">
        <v>5</v>
      </c>
      <c r="X193" s="13" t="s">
        <v>10</v>
      </c>
      <c r="Y193" s="13" t="s">
        <v>146</v>
      </c>
      <c r="Z193">
        <v>1997</v>
      </c>
      <c r="AA193" s="13" t="s">
        <v>51</v>
      </c>
      <c r="AB193" s="13" t="s">
        <v>147</v>
      </c>
      <c r="AC193" s="13" t="s">
        <v>133</v>
      </c>
      <c r="AD193" s="13" t="s">
        <v>40</v>
      </c>
      <c r="AE193">
        <v>28</v>
      </c>
      <c r="AF193" t="s">
        <v>6</v>
      </c>
      <c r="AG193" t="s">
        <v>11</v>
      </c>
      <c r="AH193">
        <v>7</v>
      </c>
      <c r="AI193" t="s">
        <v>13</v>
      </c>
      <c r="AJ193" s="13" t="s">
        <v>134</v>
      </c>
      <c r="AK193" s="13" t="s">
        <v>135</v>
      </c>
      <c r="AL193" t="b">
        <v>1</v>
      </c>
      <c r="AM193" t="str">
        <f>EmployeeData[[#This Row],[EMPLOYEEID]]</f>
        <v>E067408</v>
      </c>
    </row>
    <row r="194" spans="1:39" ht="15" x14ac:dyDescent="0.25">
      <c r="A194" s="13" t="s">
        <v>621</v>
      </c>
      <c r="B194" s="13" t="str">
        <f>EmployeeData[[#This Row],[FULLNAME]]</f>
        <v>Chris Tan</v>
      </c>
      <c r="C194" s="13" t="s">
        <v>203</v>
      </c>
      <c r="D194" s="13" t="s">
        <v>594</v>
      </c>
      <c r="E194">
        <v>401</v>
      </c>
      <c r="F194" s="13" t="s">
        <v>221</v>
      </c>
      <c r="G194" s="13" t="s">
        <v>204</v>
      </c>
      <c r="J194">
        <v>43346</v>
      </c>
      <c r="L194">
        <v>1</v>
      </c>
      <c r="M194">
        <v>40</v>
      </c>
      <c r="N194">
        <v>5</v>
      </c>
      <c r="O194">
        <v>104235</v>
      </c>
      <c r="P194" t="s">
        <v>2</v>
      </c>
      <c r="Q194" s="13" t="s">
        <v>55</v>
      </c>
      <c r="R194" s="13" t="s">
        <v>595</v>
      </c>
      <c r="S194" s="13" t="s">
        <v>159</v>
      </c>
      <c r="T194" t="b">
        <v>1</v>
      </c>
      <c r="U194" s="13" t="s">
        <v>7</v>
      </c>
      <c r="V194" s="13" t="s">
        <v>622</v>
      </c>
      <c r="W194" t="s">
        <v>5</v>
      </c>
      <c r="X194" s="13" t="s">
        <v>45</v>
      </c>
      <c r="Y194" s="13" t="s">
        <v>146</v>
      </c>
      <c r="Z194">
        <v>1999</v>
      </c>
      <c r="AA194" s="13" t="s">
        <v>32</v>
      </c>
      <c r="AB194" s="13" t="s">
        <v>206</v>
      </c>
      <c r="AC194" s="13" t="s">
        <v>381</v>
      </c>
      <c r="AD194" s="13" t="s">
        <v>9</v>
      </c>
      <c r="AE194">
        <v>26</v>
      </c>
      <c r="AF194" t="s">
        <v>6</v>
      </c>
      <c r="AG194" t="s">
        <v>46</v>
      </c>
      <c r="AH194">
        <v>7</v>
      </c>
      <c r="AI194" t="s">
        <v>13</v>
      </c>
      <c r="AJ194" s="13" t="s">
        <v>154</v>
      </c>
      <c r="AK194" s="13" t="s">
        <v>135</v>
      </c>
      <c r="AL194" t="b">
        <v>1</v>
      </c>
      <c r="AM194" t="str">
        <f>EmployeeData[[#This Row],[EMPLOYEEID]]</f>
        <v>E067571</v>
      </c>
    </row>
    <row r="195" spans="1:39" ht="15" x14ac:dyDescent="0.25">
      <c r="A195" s="13" t="s">
        <v>623</v>
      </c>
      <c r="B195" s="13" t="str">
        <f>EmployeeData[[#This Row],[FULLNAME]]</f>
        <v>Chris Sung</v>
      </c>
      <c r="C195" s="13" t="s">
        <v>125</v>
      </c>
      <c r="D195" s="13" t="s">
        <v>594</v>
      </c>
      <c r="E195">
        <v>462</v>
      </c>
      <c r="F195" s="13" t="s">
        <v>143</v>
      </c>
      <c r="G195" s="13" t="s">
        <v>128</v>
      </c>
      <c r="J195">
        <v>43346</v>
      </c>
      <c r="L195">
        <v>1</v>
      </c>
      <c r="M195">
        <v>40</v>
      </c>
      <c r="N195">
        <v>5</v>
      </c>
      <c r="O195">
        <v>116995</v>
      </c>
      <c r="P195" t="s">
        <v>2</v>
      </c>
      <c r="Q195" s="13" t="s">
        <v>54</v>
      </c>
      <c r="R195" s="13" t="s">
        <v>595</v>
      </c>
      <c r="S195" s="13" t="s">
        <v>129</v>
      </c>
      <c r="T195" t="b">
        <v>1</v>
      </c>
      <c r="U195" s="13" t="s">
        <v>38</v>
      </c>
      <c r="V195" s="13" t="s">
        <v>624</v>
      </c>
      <c r="W195" t="s">
        <v>5</v>
      </c>
      <c r="X195" s="13" t="s">
        <v>45</v>
      </c>
      <c r="Y195" s="13" t="s">
        <v>146</v>
      </c>
      <c r="Z195">
        <v>1998</v>
      </c>
      <c r="AA195" s="13" t="s">
        <v>51</v>
      </c>
      <c r="AB195" s="13" t="s">
        <v>132</v>
      </c>
      <c r="AC195" s="13" t="s">
        <v>396</v>
      </c>
      <c r="AD195" s="13" t="s">
        <v>44</v>
      </c>
      <c r="AE195">
        <v>27</v>
      </c>
      <c r="AF195" t="s">
        <v>6</v>
      </c>
      <c r="AG195" t="s">
        <v>46</v>
      </c>
      <c r="AH195">
        <v>7</v>
      </c>
      <c r="AI195" t="s">
        <v>13</v>
      </c>
      <c r="AJ195" s="13" t="s">
        <v>134</v>
      </c>
      <c r="AK195" s="13" t="s">
        <v>135</v>
      </c>
      <c r="AL195" t="s">
        <v>136</v>
      </c>
      <c r="AM195" t="str">
        <f>EmployeeData[[#This Row],[EMPLOYEEID]]</f>
        <v>E067594</v>
      </c>
    </row>
    <row r="196" spans="1:39" ht="15" x14ac:dyDescent="0.25">
      <c r="A196" s="13" t="s">
        <v>625</v>
      </c>
      <c r="B196" s="13" t="str">
        <f>EmployeeData[[#This Row],[FULLNAME]]</f>
        <v>Christina Song</v>
      </c>
      <c r="C196" s="13" t="s">
        <v>203</v>
      </c>
      <c r="D196" s="13" t="s">
        <v>626</v>
      </c>
      <c r="E196">
        <v>461</v>
      </c>
      <c r="F196" s="13" t="s">
        <v>221</v>
      </c>
      <c r="G196" s="13" t="s">
        <v>204</v>
      </c>
      <c r="J196">
        <v>43346</v>
      </c>
      <c r="L196">
        <v>1</v>
      </c>
      <c r="M196">
        <v>40</v>
      </c>
      <c r="N196">
        <v>5</v>
      </c>
      <c r="O196">
        <v>254002</v>
      </c>
      <c r="P196" t="s">
        <v>2</v>
      </c>
      <c r="Q196" s="13" t="s">
        <v>55</v>
      </c>
      <c r="R196" s="13" t="s">
        <v>627</v>
      </c>
      <c r="S196" s="13" t="s">
        <v>129</v>
      </c>
      <c r="T196" t="b">
        <v>1</v>
      </c>
      <c r="U196" s="13" t="s">
        <v>38</v>
      </c>
      <c r="V196" s="13" t="s">
        <v>628</v>
      </c>
      <c r="W196" t="s">
        <v>5</v>
      </c>
      <c r="X196" s="13" t="s">
        <v>10</v>
      </c>
      <c r="Y196" s="13" t="s">
        <v>131</v>
      </c>
      <c r="Z196">
        <v>1987</v>
      </c>
      <c r="AA196" s="13" t="s">
        <v>34</v>
      </c>
      <c r="AB196" s="13" t="s">
        <v>206</v>
      </c>
      <c r="AC196" s="13" t="s">
        <v>223</v>
      </c>
      <c r="AD196" s="13" t="s">
        <v>9</v>
      </c>
      <c r="AE196">
        <v>38</v>
      </c>
      <c r="AF196" t="s">
        <v>36</v>
      </c>
      <c r="AG196" t="s">
        <v>47</v>
      </c>
      <c r="AH196">
        <v>7</v>
      </c>
      <c r="AI196" t="s">
        <v>13</v>
      </c>
      <c r="AJ196" s="13" t="s">
        <v>149</v>
      </c>
      <c r="AK196" s="13" t="s">
        <v>135</v>
      </c>
      <c r="AL196" t="b">
        <v>0</v>
      </c>
      <c r="AM196" t="str">
        <f>EmployeeData[[#This Row],[EMPLOYEEID]]</f>
        <v>E068195</v>
      </c>
    </row>
    <row r="197" spans="1:39" ht="15" x14ac:dyDescent="0.25">
      <c r="A197" s="13" t="s">
        <v>629</v>
      </c>
      <c r="B197" s="13" t="str">
        <f>EmployeeData[[#This Row],[FULLNAME]]</f>
        <v>Christina Shao</v>
      </c>
      <c r="C197" s="13" t="s">
        <v>203</v>
      </c>
      <c r="D197" s="13" t="s">
        <v>626</v>
      </c>
      <c r="E197">
        <v>292</v>
      </c>
      <c r="F197" s="13" t="s">
        <v>143</v>
      </c>
      <c r="G197" s="13" t="s">
        <v>204</v>
      </c>
      <c r="J197">
        <v>43346</v>
      </c>
      <c r="L197">
        <v>1</v>
      </c>
      <c r="M197">
        <v>40</v>
      </c>
      <c r="N197">
        <v>5</v>
      </c>
      <c r="O197">
        <v>92276</v>
      </c>
      <c r="P197" t="s">
        <v>2</v>
      </c>
      <c r="Q197" s="13" t="s">
        <v>55</v>
      </c>
      <c r="R197" s="13" t="s">
        <v>627</v>
      </c>
      <c r="S197" s="13" t="s">
        <v>140</v>
      </c>
      <c r="T197" t="b">
        <v>1</v>
      </c>
      <c r="U197" s="13" t="s">
        <v>7</v>
      </c>
      <c r="V197" s="13" t="s">
        <v>630</v>
      </c>
      <c r="W197" t="s">
        <v>5</v>
      </c>
      <c r="X197" s="13" t="s">
        <v>10</v>
      </c>
      <c r="Y197" s="13" t="s">
        <v>131</v>
      </c>
      <c r="Z197">
        <v>1980</v>
      </c>
      <c r="AA197" s="13" t="s">
        <v>34</v>
      </c>
      <c r="AB197" s="13" t="s">
        <v>206</v>
      </c>
      <c r="AC197" s="13" t="s">
        <v>553</v>
      </c>
      <c r="AD197" s="13" t="s">
        <v>44</v>
      </c>
      <c r="AE197">
        <v>45</v>
      </c>
      <c r="AF197" t="s">
        <v>36</v>
      </c>
      <c r="AG197" t="s">
        <v>12</v>
      </c>
      <c r="AH197">
        <v>7</v>
      </c>
      <c r="AI197" t="s">
        <v>13</v>
      </c>
      <c r="AJ197" s="13" t="s">
        <v>154</v>
      </c>
      <c r="AK197" s="13" t="s">
        <v>135</v>
      </c>
      <c r="AL197" t="s">
        <v>136</v>
      </c>
      <c r="AM197" t="str">
        <f>EmployeeData[[#This Row],[EMPLOYEEID]]</f>
        <v>E068446</v>
      </c>
    </row>
    <row r="198" spans="1:39" ht="15" x14ac:dyDescent="0.25">
      <c r="A198" s="13" t="s">
        <v>631</v>
      </c>
      <c r="B198" s="13" t="str">
        <f>EmployeeData[[#This Row],[FULLNAME]]</f>
        <v>Christina Sengupta</v>
      </c>
      <c r="C198" s="13" t="s">
        <v>193</v>
      </c>
      <c r="D198" s="13" t="s">
        <v>626</v>
      </c>
      <c r="E198">
        <v>281</v>
      </c>
      <c r="F198" s="13" t="s">
        <v>221</v>
      </c>
      <c r="G198" s="13" t="s">
        <v>194</v>
      </c>
      <c r="J198">
        <v>43346</v>
      </c>
      <c r="L198">
        <v>1</v>
      </c>
      <c r="M198">
        <v>40</v>
      </c>
      <c r="N198">
        <v>5</v>
      </c>
      <c r="O198">
        <v>53065</v>
      </c>
      <c r="P198" t="s">
        <v>2</v>
      </c>
      <c r="Q198" s="13" t="s">
        <v>58</v>
      </c>
      <c r="R198" s="13" t="s">
        <v>627</v>
      </c>
      <c r="S198" s="13" t="s">
        <v>159</v>
      </c>
      <c r="T198" t="b">
        <v>1</v>
      </c>
      <c r="U198" s="13" t="s">
        <v>7</v>
      </c>
      <c r="V198" s="13" t="s">
        <v>632</v>
      </c>
      <c r="W198" t="s">
        <v>5</v>
      </c>
      <c r="X198" s="13" t="s">
        <v>10</v>
      </c>
      <c r="Y198" s="13" t="s">
        <v>146</v>
      </c>
      <c r="Z198">
        <v>1973</v>
      </c>
      <c r="AA198" s="13" t="s">
        <v>51</v>
      </c>
      <c r="AB198" s="13" t="s">
        <v>196</v>
      </c>
      <c r="AC198" s="13" t="s">
        <v>633</v>
      </c>
      <c r="AD198" s="13" t="s">
        <v>9</v>
      </c>
      <c r="AE198">
        <v>52</v>
      </c>
      <c r="AF198" t="s">
        <v>37</v>
      </c>
      <c r="AG198" t="s">
        <v>12</v>
      </c>
      <c r="AH198">
        <v>7</v>
      </c>
      <c r="AI198" t="s">
        <v>13</v>
      </c>
      <c r="AJ198" s="13" t="s">
        <v>149</v>
      </c>
      <c r="AK198" s="13" t="s">
        <v>135</v>
      </c>
      <c r="AL198" t="b">
        <v>1</v>
      </c>
      <c r="AM198" t="str">
        <f>EmployeeData[[#This Row],[EMPLOYEEID]]</f>
        <v>E069180</v>
      </c>
    </row>
    <row r="199" spans="1:39" ht="15" x14ac:dyDescent="0.25">
      <c r="A199" s="13" t="s">
        <v>634</v>
      </c>
      <c r="B199" s="13" t="str">
        <f>EmployeeData[[#This Row],[FULLNAME]]</f>
        <v>Christine Sandepogu</v>
      </c>
      <c r="C199" s="13" t="s">
        <v>156</v>
      </c>
      <c r="D199" s="13" t="s">
        <v>626</v>
      </c>
      <c r="E199">
        <v>452</v>
      </c>
      <c r="F199" s="13" t="s">
        <v>157</v>
      </c>
      <c r="G199" s="13" t="s">
        <v>158</v>
      </c>
      <c r="J199">
        <v>43346</v>
      </c>
      <c r="L199">
        <v>1</v>
      </c>
      <c r="M199">
        <v>40</v>
      </c>
      <c r="N199">
        <v>5</v>
      </c>
      <c r="O199">
        <v>67892</v>
      </c>
      <c r="P199" t="s">
        <v>2</v>
      </c>
      <c r="Q199" s="13" t="s">
        <v>56</v>
      </c>
      <c r="R199" s="13" t="s">
        <v>627</v>
      </c>
      <c r="S199" s="13" t="s">
        <v>211</v>
      </c>
      <c r="T199" t="b">
        <v>1</v>
      </c>
      <c r="U199" s="13" t="s">
        <v>8</v>
      </c>
      <c r="V199" s="13" t="s">
        <v>635</v>
      </c>
      <c r="W199" t="s">
        <v>5</v>
      </c>
      <c r="X199" s="13" t="s">
        <v>10</v>
      </c>
      <c r="Y199" s="13" t="s">
        <v>146</v>
      </c>
      <c r="Z199">
        <v>1991</v>
      </c>
      <c r="AA199" s="13" t="s">
        <v>51</v>
      </c>
      <c r="AB199" s="13" t="s">
        <v>161</v>
      </c>
      <c r="AC199" s="13" t="s">
        <v>199</v>
      </c>
      <c r="AD199" s="13" t="s">
        <v>43</v>
      </c>
      <c r="AE199">
        <v>34</v>
      </c>
      <c r="AF199" t="s">
        <v>36</v>
      </c>
      <c r="AG199" t="s">
        <v>12</v>
      </c>
      <c r="AH199">
        <v>7</v>
      </c>
      <c r="AI199" t="s">
        <v>13</v>
      </c>
      <c r="AJ199" s="13" t="s">
        <v>134</v>
      </c>
      <c r="AK199" s="13" t="s">
        <v>135</v>
      </c>
      <c r="AL199" t="b">
        <v>1</v>
      </c>
      <c r="AM199" t="str">
        <f>EmployeeData[[#This Row],[EMPLOYEEID]]</f>
        <v>E069610</v>
      </c>
    </row>
    <row r="200" spans="1:39" ht="15" x14ac:dyDescent="0.25">
      <c r="A200" s="13" t="s">
        <v>636</v>
      </c>
      <c r="B200" s="13" t="str">
        <f>EmployeeData[[#This Row],[FULLNAME]]</f>
        <v>Christine Roy</v>
      </c>
      <c r="C200" s="13" t="s">
        <v>156</v>
      </c>
      <c r="D200" s="13" t="s">
        <v>626</v>
      </c>
      <c r="E200">
        <v>442</v>
      </c>
      <c r="F200" s="13" t="s">
        <v>143</v>
      </c>
      <c r="G200" s="13" t="s">
        <v>158</v>
      </c>
      <c r="J200">
        <v>43346</v>
      </c>
      <c r="L200">
        <v>1</v>
      </c>
      <c r="M200">
        <v>40</v>
      </c>
      <c r="N200">
        <v>5</v>
      </c>
      <c r="O200">
        <v>59148</v>
      </c>
      <c r="P200" t="s">
        <v>2</v>
      </c>
      <c r="Q200" s="13" t="s">
        <v>56</v>
      </c>
      <c r="R200" s="13" t="s">
        <v>627</v>
      </c>
      <c r="S200" s="13" t="s">
        <v>129</v>
      </c>
      <c r="T200" t="b">
        <v>1</v>
      </c>
      <c r="U200" s="13" t="s">
        <v>38</v>
      </c>
      <c r="V200" s="13" t="s">
        <v>637</v>
      </c>
      <c r="W200" t="s">
        <v>5</v>
      </c>
      <c r="X200" s="13" t="s">
        <v>10</v>
      </c>
      <c r="Y200" s="13" t="s">
        <v>131</v>
      </c>
      <c r="Z200">
        <v>2004</v>
      </c>
      <c r="AA200" s="13" t="s">
        <v>51</v>
      </c>
      <c r="AB200" s="13" t="s">
        <v>161</v>
      </c>
      <c r="AC200" s="13" t="s">
        <v>179</v>
      </c>
      <c r="AD200" s="13" t="s">
        <v>44</v>
      </c>
      <c r="AE200">
        <v>21</v>
      </c>
      <c r="AF200" t="s">
        <v>63</v>
      </c>
      <c r="AG200" t="s">
        <v>12</v>
      </c>
      <c r="AH200">
        <v>7</v>
      </c>
      <c r="AI200" t="s">
        <v>13</v>
      </c>
      <c r="AJ200" s="13" t="s">
        <v>149</v>
      </c>
      <c r="AK200" s="13" t="s">
        <v>135</v>
      </c>
      <c r="AL200" t="b">
        <v>0</v>
      </c>
      <c r="AM200" t="str">
        <f>EmployeeData[[#This Row],[EMPLOYEEID]]</f>
        <v>E069773</v>
      </c>
    </row>
    <row r="201" spans="1:39" ht="15" x14ac:dyDescent="0.25">
      <c r="A201" s="13" t="s">
        <v>638</v>
      </c>
      <c r="B201" s="13" t="str">
        <f>EmployeeData[[#This Row],[FULLNAME]]</f>
        <v>Christine Reese</v>
      </c>
      <c r="C201" s="13" t="s">
        <v>203</v>
      </c>
      <c r="D201" s="13" t="s">
        <v>626</v>
      </c>
      <c r="E201">
        <v>442</v>
      </c>
      <c r="F201" s="13" t="s">
        <v>143</v>
      </c>
      <c r="G201" s="13" t="s">
        <v>204</v>
      </c>
      <c r="J201">
        <v>43134</v>
      </c>
      <c r="L201">
        <v>1</v>
      </c>
      <c r="M201">
        <v>40</v>
      </c>
      <c r="N201">
        <v>5</v>
      </c>
      <c r="O201">
        <v>80528</v>
      </c>
      <c r="P201" t="s">
        <v>2</v>
      </c>
      <c r="Q201" s="13" t="s">
        <v>55</v>
      </c>
      <c r="R201" s="13" t="s">
        <v>627</v>
      </c>
      <c r="S201" s="13" t="s">
        <v>129</v>
      </c>
      <c r="T201" t="b">
        <v>1</v>
      </c>
      <c r="U201" s="13" t="s">
        <v>38</v>
      </c>
      <c r="V201" s="13" t="s">
        <v>639</v>
      </c>
      <c r="W201" t="s">
        <v>5</v>
      </c>
      <c r="X201" s="13" t="s">
        <v>45</v>
      </c>
      <c r="Y201" s="13" t="s">
        <v>275</v>
      </c>
      <c r="Z201">
        <v>1996</v>
      </c>
      <c r="AA201" s="13" t="s">
        <v>34</v>
      </c>
      <c r="AB201" s="13" t="s">
        <v>206</v>
      </c>
      <c r="AC201" s="13" t="s">
        <v>179</v>
      </c>
      <c r="AD201" s="13" t="s">
        <v>44</v>
      </c>
      <c r="AE201">
        <v>29</v>
      </c>
      <c r="AF201" t="s">
        <v>6</v>
      </c>
      <c r="AG201" t="s">
        <v>12</v>
      </c>
      <c r="AH201">
        <v>7</v>
      </c>
      <c r="AI201" t="s">
        <v>13</v>
      </c>
      <c r="AJ201" s="13" t="s">
        <v>176</v>
      </c>
      <c r="AK201" s="13" t="s">
        <v>135</v>
      </c>
      <c r="AL201" t="s">
        <v>136</v>
      </c>
      <c r="AM201" t="str">
        <f>EmployeeData[[#This Row],[EMPLOYEEID]]</f>
        <v>E069905</v>
      </c>
    </row>
    <row r="202" spans="1:39" ht="15" x14ac:dyDescent="0.25">
      <c r="A202" s="13" t="s">
        <v>640</v>
      </c>
      <c r="B202" s="13" t="str">
        <f>EmployeeData[[#This Row],[FULLNAME]]</f>
        <v>Christoph Rapthadu</v>
      </c>
      <c r="C202" s="13" t="s">
        <v>449</v>
      </c>
      <c r="D202" s="13" t="s">
        <v>626</v>
      </c>
      <c r="E202">
        <v>442</v>
      </c>
      <c r="F202" s="13" t="s">
        <v>143</v>
      </c>
      <c r="G202" s="13" t="s">
        <v>448</v>
      </c>
      <c r="J202">
        <v>43134</v>
      </c>
      <c r="L202">
        <v>1</v>
      </c>
      <c r="M202">
        <v>40</v>
      </c>
      <c r="N202">
        <v>5</v>
      </c>
      <c r="O202">
        <v>31801</v>
      </c>
      <c r="P202" t="s">
        <v>2</v>
      </c>
      <c r="Q202" s="13" t="s">
        <v>59</v>
      </c>
      <c r="R202" s="13" t="s">
        <v>627</v>
      </c>
      <c r="S202" s="13" t="s">
        <v>410</v>
      </c>
      <c r="T202" t="b">
        <v>1</v>
      </c>
      <c r="U202" s="13" t="s">
        <v>7</v>
      </c>
      <c r="V202" s="13" t="s">
        <v>641</v>
      </c>
      <c r="W202" t="s">
        <v>5</v>
      </c>
      <c r="X202" s="13" t="s">
        <v>45</v>
      </c>
      <c r="Y202" s="13" t="s">
        <v>146</v>
      </c>
      <c r="Z202">
        <v>2000</v>
      </c>
      <c r="AA202" s="13" t="s">
        <v>51</v>
      </c>
      <c r="AB202" s="13" t="s">
        <v>450</v>
      </c>
      <c r="AC202" s="13" t="s">
        <v>179</v>
      </c>
      <c r="AD202" s="13" t="s">
        <v>44</v>
      </c>
      <c r="AE202">
        <v>25</v>
      </c>
      <c r="AF202" t="s">
        <v>6</v>
      </c>
      <c r="AG202" t="s">
        <v>11</v>
      </c>
      <c r="AH202">
        <v>7</v>
      </c>
      <c r="AI202" t="s">
        <v>13</v>
      </c>
      <c r="AJ202" s="13" t="s">
        <v>154</v>
      </c>
      <c r="AK202" s="13" t="s">
        <v>184</v>
      </c>
      <c r="AL202" t="b">
        <v>1</v>
      </c>
      <c r="AM202" t="str">
        <f>EmployeeData[[#This Row],[EMPLOYEEID]]</f>
        <v>E069908</v>
      </c>
    </row>
    <row r="203" spans="1:39" ht="15" x14ac:dyDescent="0.25">
      <c r="A203" s="13" t="s">
        <v>642</v>
      </c>
      <c r="B203" s="13" t="str">
        <f>EmployeeData[[#This Row],[FULLNAME]]</f>
        <v>Christoph Pinto</v>
      </c>
      <c r="C203" s="13" t="s">
        <v>203</v>
      </c>
      <c r="D203" s="13" t="s">
        <v>626</v>
      </c>
      <c r="E203">
        <v>452</v>
      </c>
      <c r="F203" s="13" t="s">
        <v>157</v>
      </c>
      <c r="G203" s="13" t="s">
        <v>204</v>
      </c>
      <c r="J203">
        <v>43734</v>
      </c>
      <c r="L203">
        <v>1</v>
      </c>
      <c r="M203">
        <v>40</v>
      </c>
      <c r="N203">
        <v>5</v>
      </c>
      <c r="O203">
        <v>71721</v>
      </c>
      <c r="P203" t="s">
        <v>2</v>
      </c>
      <c r="Q203" s="13" t="s">
        <v>55</v>
      </c>
      <c r="R203" s="13" t="s">
        <v>627</v>
      </c>
      <c r="S203" s="13" t="s">
        <v>140</v>
      </c>
      <c r="T203" t="b">
        <v>1</v>
      </c>
      <c r="U203" s="13" t="s">
        <v>8</v>
      </c>
      <c r="V203" s="13" t="s">
        <v>643</v>
      </c>
      <c r="W203" t="s">
        <v>5</v>
      </c>
      <c r="X203" s="13" t="s">
        <v>45</v>
      </c>
      <c r="Y203" s="13" t="s">
        <v>153</v>
      </c>
      <c r="Z203">
        <v>1978</v>
      </c>
      <c r="AA203" s="13" t="s">
        <v>32</v>
      </c>
      <c r="AB203" s="13" t="s">
        <v>206</v>
      </c>
      <c r="AC203" s="13" t="s">
        <v>199</v>
      </c>
      <c r="AD203" s="13" t="s">
        <v>43</v>
      </c>
      <c r="AE203">
        <v>47</v>
      </c>
      <c r="AF203" t="s">
        <v>37</v>
      </c>
      <c r="AG203" t="s">
        <v>12</v>
      </c>
      <c r="AH203">
        <v>6</v>
      </c>
      <c r="AI203" t="s">
        <v>13</v>
      </c>
      <c r="AJ203" s="13" t="s">
        <v>149</v>
      </c>
      <c r="AK203" s="13" t="s">
        <v>135</v>
      </c>
      <c r="AL203" t="s">
        <v>136</v>
      </c>
      <c r="AM203" t="str">
        <f>EmployeeData[[#This Row],[EMPLOYEEID]]</f>
        <v>E070521</v>
      </c>
    </row>
    <row r="204" spans="1:39" ht="15" x14ac:dyDescent="0.25">
      <c r="A204" s="13" t="s">
        <v>644</v>
      </c>
      <c r="B204" s="13" t="str">
        <f>EmployeeData[[#This Row],[FULLNAME]]</f>
        <v>Christopher Peruzzi</v>
      </c>
      <c r="C204" s="13" t="s">
        <v>125</v>
      </c>
      <c r="D204" s="13" t="s">
        <v>645</v>
      </c>
      <c r="E204">
        <v>444</v>
      </c>
      <c r="F204" s="13" t="s">
        <v>127</v>
      </c>
      <c r="G204" s="13" t="s">
        <v>128</v>
      </c>
      <c r="J204">
        <v>43134</v>
      </c>
      <c r="L204">
        <v>1</v>
      </c>
      <c r="M204">
        <v>40</v>
      </c>
      <c r="N204">
        <v>5</v>
      </c>
      <c r="O204">
        <v>71270</v>
      </c>
      <c r="P204" t="s">
        <v>2</v>
      </c>
      <c r="Q204" s="13" t="s">
        <v>54</v>
      </c>
      <c r="R204" s="13" t="s">
        <v>646</v>
      </c>
      <c r="S204" s="13" t="s">
        <v>140</v>
      </c>
      <c r="T204" t="b">
        <v>1</v>
      </c>
      <c r="U204" s="13" t="s">
        <v>7</v>
      </c>
      <c r="V204" s="13" t="s">
        <v>647</v>
      </c>
      <c r="W204" t="s">
        <v>5</v>
      </c>
      <c r="X204" s="13" t="s">
        <v>10</v>
      </c>
      <c r="Y204" s="13" t="s">
        <v>131</v>
      </c>
      <c r="Z204">
        <v>1974</v>
      </c>
      <c r="AA204" s="13" t="s">
        <v>34</v>
      </c>
      <c r="AB204" s="13" t="s">
        <v>132</v>
      </c>
      <c r="AC204" s="13" t="s">
        <v>133</v>
      </c>
      <c r="AD204" s="13" t="s">
        <v>40</v>
      </c>
      <c r="AE204">
        <v>51</v>
      </c>
      <c r="AF204" t="s">
        <v>37</v>
      </c>
      <c r="AG204" t="s">
        <v>12</v>
      </c>
      <c r="AH204">
        <v>7</v>
      </c>
      <c r="AI204" t="s">
        <v>13</v>
      </c>
      <c r="AJ204" s="13" t="s">
        <v>167</v>
      </c>
      <c r="AK204" s="13" t="s">
        <v>135</v>
      </c>
      <c r="AL204" t="s">
        <v>136</v>
      </c>
      <c r="AM204" t="str">
        <f>EmployeeData[[#This Row],[EMPLOYEEID]]</f>
        <v>E070570</v>
      </c>
    </row>
    <row r="205" spans="1:39" ht="15" x14ac:dyDescent="0.25">
      <c r="A205" s="13" t="s">
        <v>648</v>
      </c>
      <c r="B205" s="13" t="str">
        <f>EmployeeData[[#This Row],[FULLNAME]]</f>
        <v>Christopher Patel</v>
      </c>
      <c r="C205" s="13" t="s">
        <v>203</v>
      </c>
      <c r="D205" s="13" t="s">
        <v>645</v>
      </c>
      <c r="E205">
        <v>453</v>
      </c>
      <c r="F205" s="13" t="s">
        <v>127</v>
      </c>
      <c r="G205" s="13" t="s">
        <v>204</v>
      </c>
      <c r="J205">
        <v>43134</v>
      </c>
      <c r="L205">
        <v>1</v>
      </c>
      <c r="M205">
        <v>40</v>
      </c>
      <c r="N205">
        <v>5</v>
      </c>
      <c r="O205">
        <v>91217</v>
      </c>
      <c r="P205" t="s">
        <v>2</v>
      </c>
      <c r="Q205" s="13" t="s">
        <v>55</v>
      </c>
      <c r="R205" s="13" t="s">
        <v>646</v>
      </c>
      <c r="S205" s="13" t="s">
        <v>159</v>
      </c>
      <c r="T205" t="b">
        <v>1</v>
      </c>
      <c r="U205" s="13" t="s">
        <v>38</v>
      </c>
      <c r="V205" s="13" t="s">
        <v>649</v>
      </c>
      <c r="W205" t="s">
        <v>5</v>
      </c>
      <c r="X205" s="13" t="s">
        <v>10</v>
      </c>
      <c r="Y205" s="13" t="s">
        <v>229</v>
      </c>
      <c r="Z205">
        <v>1978</v>
      </c>
      <c r="AA205" s="13" t="s">
        <v>33</v>
      </c>
      <c r="AB205" s="13" t="s">
        <v>206</v>
      </c>
      <c r="AC205" s="13" t="s">
        <v>320</v>
      </c>
      <c r="AD205" s="13" t="s">
        <v>40</v>
      </c>
      <c r="AE205">
        <v>47</v>
      </c>
      <c r="AF205" t="s">
        <v>37</v>
      </c>
      <c r="AG205" t="s">
        <v>12</v>
      </c>
      <c r="AH205">
        <v>7</v>
      </c>
      <c r="AI205" t="s">
        <v>13</v>
      </c>
      <c r="AJ205" s="13" t="s">
        <v>154</v>
      </c>
      <c r="AK205" s="13" t="s">
        <v>135</v>
      </c>
      <c r="AL205" t="b">
        <v>0</v>
      </c>
      <c r="AM205" t="str">
        <f>EmployeeData[[#This Row],[EMPLOYEEID]]</f>
        <v>E070596</v>
      </c>
    </row>
    <row r="206" spans="1:39" ht="15" x14ac:dyDescent="0.25">
      <c r="A206" s="13" t="s">
        <v>650</v>
      </c>
      <c r="B206" s="13" t="str">
        <f>EmployeeData[[#This Row],[FULLNAME]]</f>
        <v>Christopher Obry</v>
      </c>
      <c r="C206" s="13" t="s">
        <v>203</v>
      </c>
      <c r="D206" s="13" t="s">
        <v>645</v>
      </c>
      <c r="E206">
        <v>442</v>
      </c>
      <c r="F206" s="13" t="s">
        <v>143</v>
      </c>
      <c r="G206" s="13" t="s">
        <v>204</v>
      </c>
      <c r="J206">
        <v>43134</v>
      </c>
      <c r="L206">
        <v>1</v>
      </c>
      <c r="M206">
        <v>40</v>
      </c>
      <c r="N206">
        <v>5</v>
      </c>
      <c r="O206">
        <v>94877</v>
      </c>
      <c r="P206" t="s">
        <v>2</v>
      </c>
      <c r="Q206" s="13" t="s">
        <v>55</v>
      </c>
      <c r="R206" s="13" t="s">
        <v>646</v>
      </c>
      <c r="S206" s="13" t="s">
        <v>159</v>
      </c>
      <c r="T206" t="b">
        <v>1</v>
      </c>
      <c r="U206" s="13" t="s">
        <v>7</v>
      </c>
      <c r="V206" s="13" t="s">
        <v>651</v>
      </c>
      <c r="W206" t="s">
        <v>5</v>
      </c>
      <c r="X206" s="13" t="s">
        <v>10</v>
      </c>
      <c r="Y206" s="13" t="s">
        <v>146</v>
      </c>
      <c r="Z206">
        <v>1993</v>
      </c>
      <c r="AA206" s="13" t="s">
        <v>34</v>
      </c>
      <c r="AB206" s="13" t="s">
        <v>206</v>
      </c>
      <c r="AC206" s="13" t="s">
        <v>179</v>
      </c>
      <c r="AD206" s="13" t="s">
        <v>44</v>
      </c>
      <c r="AE206">
        <v>32</v>
      </c>
      <c r="AF206" t="s">
        <v>6</v>
      </c>
      <c r="AG206" t="s">
        <v>12</v>
      </c>
      <c r="AH206">
        <v>7</v>
      </c>
      <c r="AI206" t="s">
        <v>13</v>
      </c>
      <c r="AJ206" s="13" t="s">
        <v>154</v>
      </c>
      <c r="AK206" s="13" t="s">
        <v>135</v>
      </c>
      <c r="AL206" t="b">
        <v>1</v>
      </c>
      <c r="AM206" t="str">
        <f>EmployeeData[[#This Row],[EMPLOYEEID]]</f>
        <v>E071255</v>
      </c>
    </row>
    <row r="207" spans="1:39" ht="15" x14ac:dyDescent="0.25">
      <c r="A207" s="13" t="s">
        <v>652</v>
      </c>
      <c r="B207" s="13" t="str">
        <f>EmployeeData[[#This Row],[FULLNAME]]</f>
        <v>Christopher Nam</v>
      </c>
      <c r="C207" s="13" t="s">
        <v>125</v>
      </c>
      <c r="D207" s="13" t="s">
        <v>645</v>
      </c>
      <c r="E207">
        <v>445</v>
      </c>
      <c r="F207" s="13" t="s">
        <v>169</v>
      </c>
      <c r="G207" s="13" t="s">
        <v>128</v>
      </c>
      <c r="J207">
        <v>43134</v>
      </c>
      <c r="L207">
        <v>1</v>
      </c>
      <c r="M207">
        <v>40</v>
      </c>
      <c r="N207">
        <v>5</v>
      </c>
      <c r="O207">
        <v>72604</v>
      </c>
      <c r="P207" t="s">
        <v>2</v>
      </c>
      <c r="Q207" s="13" t="s">
        <v>54</v>
      </c>
      <c r="R207" s="13" t="s">
        <v>646</v>
      </c>
      <c r="S207" s="13" t="s">
        <v>344</v>
      </c>
      <c r="T207" t="b">
        <v>1</v>
      </c>
      <c r="U207" s="13" t="s">
        <v>7</v>
      </c>
      <c r="V207" s="13" t="s">
        <v>653</v>
      </c>
      <c r="W207" t="s">
        <v>5</v>
      </c>
      <c r="X207" s="13" t="s">
        <v>10</v>
      </c>
      <c r="Y207" s="13" t="s">
        <v>146</v>
      </c>
      <c r="Z207">
        <v>2004</v>
      </c>
      <c r="AA207" s="13" t="s">
        <v>51</v>
      </c>
      <c r="AB207" s="13" t="s">
        <v>132</v>
      </c>
      <c r="AC207" s="13" t="s">
        <v>171</v>
      </c>
      <c r="AD207" s="13" t="s">
        <v>41</v>
      </c>
      <c r="AE207">
        <v>21</v>
      </c>
      <c r="AF207" t="s">
        <v>63</v>
      </c>
      <c r="AG207" t="s">
        <v>12</v>
      </c>
      <c r="AH207">
        <v>7</v>
      </c>
      <c r="AI207" t="s">
        <v>13</v>
      </c>
      <c r="AJ207" s="13" t="s">
        <v>154</v>
      </c>
      <c r="AK207" s="13" t="s">
        <v>150</v>
      </c>
      <c r="AL207" t="s">
        <v>136</v>
      </c>
      <c r="AM207" t="str">
        <f>EmployeeData[[#This Row],[EMPLOYEEID]]</f>
        <v>E071888</v>
      </c>
    </row>
    <row r="208" spans="1:39" ht="15" x14ac:dyDescent="0.25">
      <c r="A208" s="13" t="s">
        <v>654</v>
      </c>
      <c r="B208" s="13" t="str">
        <f>EmployeeData[[#This Row],[FULLNAME]]</f>
        <v>Christopher Muppirala</v>
      </c>
      <c r="C208" s="13" t="s">
        <v>125</v>
      </c>
      <c r="D208" s="13" t="s">
        <v>645</v>
      </c>
      <c r="E208">
        <v>445</v>
      </c>
      <c r="F208" s="13" t="s">
        <v>169</v>
      </c>
      <c r="G208" s="13" t="s">
        <v>128</v>
      </c>
      <c r="J208">
        <v>43798</v>
      </c>
      <c r="L208">
        <v>1</v>
      </c>
      <c r="M208">
        <v>40</v>
      </c>
      <c r="N208">
        <v>5</v>
      </c>
      <c r="O208">
        <v>68903</v>
      </c>
      <c r="P208" t="s">
        <v>2</v>
      </c>
      <c r="Q208" s="13" t="s">
        <v>54</v>
      </c>
      <c r="R208" s="13" t="s">
        <v>646</v>
      </c>
      <c r="S208" s="13" t="s">
        <v>159</v>
      </c>
      <c r="T208" t="b">
        <v>1</v>
      </c>
      <c r="U208" s="13" t="s">
        <v>7</v>
      </c>
      <c r="V208" s="13" t="s">
        <v>655</v>
      </c>
      <c r="W208" t="s">
        <v>5</v>
      </c>
      <c r="X208" s="13" t="s">
        <v>45</v>
      </c>
      <c r="Y208" s="13" t="s">
        <v>153</v>
      </c>
      <c r="Z208">
        <v>1996</v>
      </c>
      <c r="AA208" s="13" t="s">
        <v>34</v>
      </c>
      <c r="AB208" s="13" t="s">
        <v>132</v>
      </c>
      <c r="AC208" s="13" t="s">
        <v>171</v>
      </c>
      <c r="AD208" s="13" t="s">
        <v>41</v>
      </c>
      <c r="AE208">
        <v>29</v>
      </c>
      <c r="AF208" t="s">
        <v>6</v>
      </c>
      <c r="AG208" t="s">
        <v>12</v>
      </c>
      <c r="AH208">
        <v>6</v>
      </c>
      <c r="AI208" t="s">
        <v>13</v>
      </c>
      <c r="AJ208" s="13" t="s">
        <v>134</v>
      </c>
      <c r="AK208" s="13" t="s">
        <v>135</v>
      </c>
      <c r="AL208" t="b">
        <v>1</v>
      </c>
      <c r="AM208" t="str">
        <f>EmployeeData[[#This Row],[EMPLOYEEID]]</f>
        <v>E072221</v>
      </c>
    </row>
    <row r="209" spans="1:39" ht="15" x14ac:dyDescent="0.25">
      <c r="A209" s="13" t="s">
        <v>656</v>
      </c>
      <c r="B209" s="13" t="str">
        <f>EmployeeData[[#This Row],[FULLNAME]]</f>
        <v>Christopher Montag</v>
      </c>
      <c r="C209" s="13" t="s">
        <v>193</v>
      </c>
      <c r="D209" s="13" t="s">
        <v>645</v>
      </c>
      <c r="E209">
        <v>452</v>
      </c>
      <c r="F209" s="13" t="s">
        <v>157</v>
      </c>
      <c r="G209" s="13" t="s">
        <v>194</v>
      </c>
      <c r="J209">
        <v>43134</v>
      </c>
      <c r="L209">
        <v>1</v>
      </c>
      <c r="M209">
        <v>40</v>
      </c>
      <c r="N209">
        <v>5</v>
      </c>
      <c r="O209">
        <v>40808</v>
      </c>
      <c r="P209" t="s">
        <v>2</v>
      </c>
      <c r="Q209" s="13" t="s">
        <v>58</v>
      </c>
      <c r="R209" s="13" t="s">
        <v>646</v>
      </c>
      <c r="S209" s="13" t="s">
        <v>159</v>
      </c>
      <c r="T209" t="b">
        <v>1</v>
      </c>
      <c r="U209" s="13" t="s">
        <v>7</v>
      </c>
      <c r="V209" s="13" t="s">
        <v>657</v>
      </c>
      <c r="W209" t="s">
        <v>5</v>
      </c>
      <c r="X209" s="13" t="s">
        <v>10</v>
      </c>
      <c r="Y209" s="13" t="s">
        <v>146</v>
      </c>
      <c r="Z209">
        <v>2000</v>
      </c>
      <c r="AA209" s="13" t="s">
        <v>51</v>
      </c>
      <c r="AB209" s="13" t="s">
        <v>196</v>
      </c>
      <c r="AC209" s="13" t="s">
        <v>199</v>
      </c>
      <c r="AD209" s="13" t="s">
        <v>43</v>
      </c>
      <c r="AE209">
        <v>25</v>
      </c>
      <c r="AF209" t="s">
        <v>6</v>
      </c>
      <c r="AG209" t="s">
        <v>11</v>
      </c>
      <c r="AH209">
        <v>7</v>
      </c>
      <c r="AI209" t="s">
        <v>13</v>
      </c>
      <c r="AJ209" s="13" t="s">
        <v>154</v>
      </c>
      <c r="AK209" s="13" t="s">
        <v>184</v>
      </c>
      <c r="AL209" t="b">
        <v>1</v>
      </c>
      <c r="AM209" t="str">
        <f>EmployeeData[[#This Row],[EMPLOYEEID]]</f>
        <v>E072275</v>
      </c>
    </row>
    <row r="210" spans="1:39" ht="15" x14ac:dyDescent="0.25">
      <c r="A210" s="13" t="s">
        <v>658</v>
      </c>
      <c r="B210" s="13" t="str">
        <f>EmployeeData[[#This Row],[FULLNAME]]</f>
        <v>Christopher Meng</v>
      </c>
      <c r="C210" s="13" t="s">
        <v>449</v>
      </c>
      <c r="D210" s="13" t="s">
        <v>645</v>
      </c>
      <c r="E210">
        <v>442</v>
      </c>
      <c r="F210" s="13" t="s">
        <v>143</v>
      </c>
      <c r="G210" s="13" t="s">
        <v>448</v>
      </c>
      <c r="J210">
        <v>43134</v>
      </c>
      <c r="L210">
        <v>1</v>
      </c>
      <c r="M210">
        <v>40</v>
      </c>
      <c r="N210">
        <v>5</v>
      </c>
      <c r="O210">
        <v>31548</v>
      </c>
      <c r="P210" t="s">
        <v>2</v>
      </c>
      <c r="Q210" s="13" t="s">
        <v>59</v>
      </c>
      <c r="R210" s="13" t="s">
        <v>646</v>
      </c>
      <c r="S210" s="13" t="s">
        <v>159</v>
      </c>
      <c r="T210" t="b">
        <v>1</v>
      </c>
      <c r="U210" s="13" t="s">
        <v>38</v>
      </c>
      <c r="V210" s="13" t="s">
        <v>659</v>
      </c>
      <c r="W210" t="s">
        <v>5</v>
      </c>
      <c r="X210" s="13" t="s">
        <v>10</v>
      </c>
      <c r="Y210" s="13" t="s">
        <v>146</v>
      </c>
      <c r="Z210">
        <v>1983</v>
      </c>
      <c r="AA210" s="13" t="s">
        <v>51</v>
      </c>
      <c r="AB210" s="13" t="s">
        <v>450</v>
      </c>
      <c r="AC210" s="13" t="s">
        <v>179</v>
      </c>
      <c r="AD210" s="13" t="s">
        <v>44</v>
      </c>
      <c r="AE210">
        <v>42</v>
      </c>
      <c r="AF210" t="s">
        <v>36</v>
      </c>
      <c r="AG210" t="s">
        <v>11</v>
      </c>
      <c r="AH210">
        <v>7</v>
      </c>
      <c r="AI210" t="s">
        <v>13</v>
      </c>
      <c r="AJ210" s="13" t="s">
        <v>154</v>
      </c>
      <c r="AK210" s="13" t="s">
        <v>135</v>
      </c>
      <c r="AL210" t="b">
        <v>0</v>
      </c>
      <c r="AM210" t="str">
        <f>EmployeeData[[#This Row],[EMPLOYEEID]]</f>
        <v>E072374</v>
      </c>
    </row>
    <row r="211" spans="1:39" ht="15" x14ac:dyDescent="0.25">
      <c r="A211" s="13" t="s">
        <v>660</v>
      </c>
      <c r="B211" s="13" t="str">
        <f>EmployeeData[[#This Row],[FULLNAME]]</f>
        <v>Alex Jahankhani</v>
      </c>
      <c r="C211" s="13" t="s">
        <v>125</v>
      </c>
      <c r="D211" s="13" t="s">
        <v>645</v>
      </c>
      <c r="E211">
        <v>455</v>
      </c>
      <c r="F211" s="13" t="s">
        <v>326</v>
      </c>
      <c r="G211" s="13" t="s">
        <v>128</v>
      </c>
      <c r="J211">
        <v>43835</v>
      </c>
      <c r="L211">
        <v>1</v>
      </c>
      <c r="M211">
        <v>40</v>
      </c>
      <c r="N211">
        <v>5</v>
      </c>
      <c r="O211">
        <v>110086</v>
      </c>
      <c r="P211" t="s">
        <v>2</v>
      </c>
      <c r="Q211" s="13" t="s">
        <v>54</v>
      </c>
      <c r="R211" s="13" t="s">
        <v>646</v>
      </c>
      <c r="S211" s="13" t="s">
        <v>159</v>
      </c>
      <c r="T211" t="b">
        <v>1</v>
      </c>
      <c r="U211" s="13" t="s">
        <v>8</v>
      </c>
      <c r="V211" s="13" t="s">
        <v>661</v>
      </c>
      <c r="W211" t="s">
        <v>5</v>
      </c>
      <c r="X211" s="13" t="s">
        <v>10</v>
      </c>
      <c r="Y211" s="13" t="s">
        <v>146</v>
      </c>
      <c r="Z211">
        <v>1998</v>
      </c>
      <c r="AA211" s="13" t="s">
        <v>51</v>
      </c>
      <c r="AB211" s="13" t="s">
        <v>132</v>
      </c>
      <c r="AC211" s="13" t="s">
        <v>328</v>
      </c>
      <c r="AD211" s="13" t="s">
        <v>39</v>
      </c>
      <c r="AE211">
        <v>27</v>
      </c>
      <c r="AF211" t="s">
        <v>6</v>
      </c>
      <c r="AG211" t="s">
        <v>46</v>
      </c>
      <c r="AH211">
        <v>5</v>
      </c>
      <c r="AI211" t="s">
        <v>30</v>
      </c>
      <c r="AJ211" s="13" t="s">
        <v>154</v>
      </c>
      <c r="AK211" s="13" t="s">
        <v>150</v>
      </c>
      <c r="AL211" t="s">
        <v>136</v>
      </c>
      <c r="AM211" t="str">
        <f>EmployeeData[[#This Row],[EMPLOYEEID]]</f>
        <v>E014067</v>
      </c>
    </row>
    <row r="212" spans="1:39" ht="15" x14ac:dyDescent="0.25">
      <c r="A212" s="13" t="s">
        <v>662</v>
      </c>
      <c r="B212" s="13" t="str">
        <f>EmployeeData[[#This Row],[FULLNAME]]</f>
        <v>Christopher MARINESCU</v>
      </c>
      <c r="C212" s="13" t="s">
        <v>203</v>
      </c>
      <c r="D212" s="13" t="s">
        <v>645</v>
      </c>
      <c r="E212">
        <v>445</v>
      </c>
      <c r="F212" s="13" t="s">
        <v>169</v>
      </c>
      <c r="G212" s="13" t="s">
        <v>204</v>
      </c>
      <c r="J212">
        <v>43134</v>
      </c>
      <c r="L212">
        <v>1</v>
      </c>
      <c r="M212">
        <v>40</v>
      </c>
      <c r="N212">
        <v>5</v>
      </c>
      <c r="O212">
        <v>91155</v>
      </c>
      <c r="P212" t="s">
        <v>2</v>
      </c>
      <c r="Q212" s="13" t="s">
        <v>55</v>
      </c>
      <c r="R212" s="13" t="s">
        <v>646</v>
      </c>
      <c r="S212" s="13" t="s">
        <v>159</v>
      </c>
      <c r="T212" t="b">
        <v>1</v>
      </c>
      <c r="U212" s="13" t="s">
        <v>7</v>
      </c>
      <c r="V212" s="13" t="s">
        <v>663</v>
      </c>
      <c r="W212" t="s">
        <v>5</v>
      </c>
      <c r="X212" s="13" t="s">
        <v>45</v>
      </c>
      <c r="Y212" s="13" t="s">
        <v>153</v>
      </c>
      <c r="Z212">
        <v>1974</v>
      </c>
      <c r="AA212" s="13" t="s">
        <v>34</v>
      </c>
      <c r="AB212" s="13" t="s">
        <v>206</v>
      </c>
      <c r="AC212" s="13" t="s">
        <v>171</v>
      </c>
      <c r="AD212" s="13" t="s">
        <v>41</v>
      </c>
      <c r="AE212">
        <v>51</v>
      </c>
      <c r="AF212" t="s">
        <v>37</v>
      </c>
      <c r="AG212" t="s">
        <v>12</v>
      </c>
      <c r="AH212">
        <v>7</v>
      </c>
      <c r="AI212" t="s">
        <v>13</v>
      </c>
      <c r="AJ212" s="13" t="s">
        <v>176</v>
      </c>
      <c r="AK212" s="13" t="s">
        <v>184</v>
      </c>
      <c r="AL212" t="b">
        <v>1</v>
      </c>
      <c r="AM212" t="str">
        <f>EmployeeData[[#This Row],[EMPLOYEEID]]</f>
        <v>E073936</v>
      </c>
    </row>
    <row r="213" spans="1:39" ht="15" x14ac:dyDescent="0.25">
      <c r="A213" s="13" t="s">
        <v>664</v>
      </c>
      <c r="B213" s="13" t="str">
        <f>EmployeeData[[#This Row],[FULLNAME]]</f>
        <v>Christopher Mahajan</v>
      </c>
      <c r="C213" s="13" t="s">
        <v>125</v>
      </c>
      <c r="D213" s="13" t="s">
        <v>645</v>
      </c>
      <c r="E213">
        <v>443</v>
      </c>
      <c r="F213" s="13" t="s">
        <v>157</v>
      </c>
      <c r="G213" s="13" t="s">
        <v>128</v>
      </c>
      <c r="J213">
        <v>43134</v>
      </c>
      <c r="L213">
        <v>1</v>
      </c>
      <c r="M213">
        <v>40</v>
      </c>
      <c r="N213">
        <v>5</v>
      </c>
      <c r="O213">
        <v>81101</v>
      </c>
      <c r="P213" t="s">
        <v>2</v>
      </c>
      <c r="Q213" s="13" t="s">
        <v>54</v>
      </c>
      <c r="R213" s="13" t="s">
        <v>646</v>
      </c>
      <c r="S213" s="13" t="s">
        <v>225</v>
      </c>
      <c r="T213" t="b">
        <v>1</v>
      </c>
      <c r="U213" s="13" t="s">
        <v>8</v>
      </c>
      <c r="V213" s="13" t="s">
        <v>665</v>
      </c>
      <c r="W213" t="s">
        <v>5</v>
      </c>
      <c r="X213" s="13" t="s">
        <v>10</v>
      </c>
      <c r="Y213" s="13" t="s">
        <v>146</v>
      </c>
      <c r="Z213">
        <v>1978</v>
      </c>
      <c r="AA213" s="13" t="s">
        <v>51</v>
      </c>
      <c r="AB213" s="13" t="s">
        <v>132</v>
      </c>
      <c r="AC213" s="13" t="s">
        <v>162</v>
      </c>
      <c r="AD213" s="13" t="s">
        <v>43</v>
      </c>
      <c r="AE213">
        <v>47</v>
      </c>
      <c r="AF213" t="s">
        <v>37</v>
      </c>
      <c r="AG213" t="s">
        <v>12</v>
      </c>
      <c r="AH213">
        <v>7</v>
      </c>
      <c r="AI213" t="s">
        <v>13</v>
      </c>
      <c r="AJ213" s="13" t="s">
        <v>134</v>
      </c>
      <c r="AK213" s="13" t="s">
        <v>135</v>
      </c>
      <c r="AL213" t="s">
        <v>136</v>
      </c>
      <c r="AM213" t="str">
        <f>EmployeeData[[#This Row],[EMPLOYEEID]]</f>
        <v>E074087</v>
      </c>
    </row>
    <row r="214" spans="1:39" ht="15" x14ac:dyDescent="0.25">
      <c r="A214" s="13" t="s">
        <v>666</v>
      </c>
      <c r="B214" s="13" t="str">
        <f>EmployeeData[[#This Row],[FULLNAME]]</f>
        <v>Christy Lo</v>
      </c>
      <c r="C214" s="13" t="s">
        <v>125</v>
      </c>
      <c r="D214" s="13" t="s">
        <v>645</v>
      </c>
      <c r="E214">
        <v>452</v>
      </c>
      <c r="F214" s="13" t="s">
        <v>157</v>
      </c>
      <c r="G214" s="13" t="s">
        <v>128</v>
      </c>
      <c r="J214">
        <v>43134</v>
      </c>
      <c r="L214">
        <v>1</v>
      </c>
      <c r="M214">
        <v>40</v>
      </c>
      <c r="N214">
        <v>5</v>
      </c>
      <c r="O214">
        <v>80172</v>
      </c>
      <c r="P214" t="s">
        <v>2</v>
      </c>
      <c r="Q214" s="13" t="s">
        <v>54</v>
      </c>
      <c r="R214" s="13" t="s">
        <v>646</v>
      </c>
      <c r="S214" s="13" t="s">
        <v>140</v>
      </c>
      <c r="T214" t="b">
        <v>1</v>
      </c>
      <c r="U214" s="13" t="s">
        <v>8</v>
      </c>
      <c r="V214" s="13" t="s">
        <v>667</v>
      </c>
      <c r="W214" t="s">
        <v>5</v>
      </c>
      <c r="X214" s="13" t="s">
        <v>10</v>
      </c>
      <c r="Y214" s="13" t="s">
        <v>153</v>
      </c>
      <c r="Z214">
        <v>1992</v>
      </c>
      <c r="AA214" s="13" t="s">
        <v>51</v>
      </c>
      <c r="AB214" s="13" t="s">
        <v>132</v>
      </c>
      <c r="AC214" s="13" t="s">
        <v>199</v>
      </c>
      <c r="AD214" s="13" t="s">
        <v>43</v>
      </c>
      <c r="AE214">
        <v>33</v>
      </c>
      <c r="AF214" t="s">
        <v>36</v>
      </c>
      <c r="AG214" t="s">
        <v>12</v>
      </c>
      <c r="AH214">
        <v>7</v>
      </c>
      <c r="AI214" t="s">
        <v>13</v>
      </c>
      <c r="AJ214" s="13" t="s">
        <v>134</v>
      </c>
      <c r="AK214" s="13" t="s">
        <v>135</v>
      </c>
      <c r="AL214" t="s">
        <v>136</v>
      </c>
      <c r="AM214" t="str">
        <f>EmployeeData[[#This Row],[EMPLOYEEID]]</f>
        <v>E074121</v>
      </c>
    </row>
    <row r="215" spans="1:39" ht="15" x14ac:dyDescent="0.25">
      <c r="A215" s="13" t="s">
        <v>668</v>
      </c>
      <c r="B215" s="13" t="str">
        <f>EmployeeData[[#This Row],[FULLNAME]]</f>
        <v>Christy Liu</v>
      </c>
      <c r="C215" s="13" t="s">
        <v>156</v>
      </c>
      <c r="D215" s="13" t="s">
        <v>645</v>
      </c>
      <c r="E215">
        <v>292</v>
      </c>
      <c r="F215" s="13" t="s">
        <v>143</v>
      </c>
      <c r="G215" s="13" t="s">
        <v>158</v>
      </c>
      <c r="J215">
        <v>43134</v>
      </c>
      <c r="L215">
        <v>1</v>
      </c>
      <c r="M215">
        <v>40</v>
      </c>
      <c r="N215">
        <v>5</v>
      </c>
      <c r="O215">
        <v>94480</v>
      </c>
      <c r="P215" t="s">
        <v>2</v>
      </c>
      <c r="Q215" s="13" t="s">
        <v>56</v>
      </c>
      <c r="R215" s="13" t="s">
        <v>646</v>
      </c>
      <c r="S215" s="13" t="s">
        <v>140</v>
      </c>
      <c r="T215" t="b">
        <v>1</v>
      </c>
      <c r="U215" s="13" t="s">
        <v>8</v>
      </c>
      <c r="V215" s="13" t="s">
        <v>669</v>
      </c>
      <c r="W215" t="s">
        <v>5</v>
      </c>
      <c r="X215" s="13" t="s">
        <v>45</v>
      </c>
      <c r="Y215" s="13" t="s">
        <v>153</v>
      </c>
      <c r="Z215">
        <v>1998</v>
      </c>
      <c r="AA215" s="13" t="s">
        <v>34</v>
      </c>
      <c r="AB215" s="13" t="s">
        <v>161</v>
      </c>
      <c r="AC215" s="13" t="s">
        <v>553</v>
      </c>
      <c r="AD215" s="13" t="s">
        <v>44</v>
      </c>
      <c r="AE215">
        <v>27</v>
      </c>
      <c r="AF215" t="s">
        <v>6</v>
      </c>
      <c r="AG215" t="s">
        <v>12</v>
      </c>
      <c r="AH215">
        <v>7</v>
      </c>
      <c r="AI215" t="s">
        <v>13</v>
      </c>
      <c r="AJ215" s="13" t="s">
        <v>154</v>
      </c>
      <c r="AK215" s="13" t="s">
        <v>135</v>
      </c>
      <c r="AL215" t="s">
        <v>136</v>
      </c>
      <c r="AM215" t="str">
        <f>EmployeeData[[#This Row],[EMPLOYEEID]]</f>
        <v>E074234</v>
      </c>
    </row>
    <row r="216" spans="1:39" ht="15" x14ac:dyDescent="0.25">
      <c r="A216" s="13" t="s">
        <v>670</v>
      </c>
      <c r="B216" s="13" t="str">
        <f>EmployeeData[[#This Row],[FULLNAME]]</f>
        <v>Cindy Li</v>
      </c>
      <c r="C216" s="13" t="s">
        <v>203</v>
      </c>
      <c r="D216" s="13" t="s">
        <v>645</v>
      </c>
      <c r="E216">
        <v>452</v>
      </c>
      <c r="F216" s="13" t="s">
        <v>157</v>
      </c>
      <c r="G216" s="13" t="s">
        <v>204</v>
      </c>
      <c r="J216">
        <v>43134</v>
      </c>
      <c r="L216">
        <v>1</v>
      </c>
      <c r="M216">
        <v>40</v>
      </c>
      <c r="N216">
        <v>5</v>
      </c>
      <c r="O216">
        <v>105916</v>
      </c>
      <c r="P216" t="s">
        <v>2</v>
      </c>
      <c r="Q216" s="13" t="s">
        <v>55</v>
      </c>
      <c r="R216" s="13" t="s">
        <v>646</v>
      </c>
      <c r="S216" s="13" t="s">
        <v>159</v>
      </c>
      <c r="T216" t="b">
        <v>1</v>
      </c>
      <c r="U216" s="13" t="s">
        <v>7</v>
      </c>
      <c r="V216" s="13" t="s">
        <v>671</v>
      </c>
      <c r="W216" t="s">
        <v>5</v>
      </c>
      <c r="X216" s="13" t="s">
        <v>10</v>
      </c>
      <c r="Y216" s="13" t="s">
        <v>146</v>
      </c>
      <c r="Z216">
        <v>1996</v>
      </c>
      <c r="AA216" s="13" t="s">
        <v>34</v>
      </c>
      <c r="AB216" s="13" t="s">
        <v>206</v>
      </c>
      <c r="AC216" s="13" t="s">
        <v>199</v>
      </c>
      <c r="AD216" s="13" t="s">
        <v>43</v>
      </c>
      <c r="AE216">
        <v>29</v>
      </c>
      <c r="AF216" t="s">
        <v>6</v>
      </c>
      <c r="AG216" t="s">
        <v>46</v>
      </c>
      <c r="AH216">
        <v>7</v>
      </c>
      <c r="AI216" t="s">
        <v>13</v>
      </c>
      <c r="AJ216" s="13" t="s">
        <v>134</v>
      </c>
      <c r="AK216" s="13" t="s">
        <v>135</v>
      </c>
      <c r="AL216" t="b">
        <v>1</v>
      </c>
      <c r="AM216" t="str">
        <f>EmployeeData[[#This Row],[EMPLOYEEID]]</f>
        <v>E074375</v>
      </c>
    </row>
    <row r="217" spans="1:39" ht="15" x14ac:dyDescent="0.25">
      <c r="A217" s="13" t="s">
        <v>672</v>
      </c>
      <c r="B217" s="13" t="str">
        <f>EmployeeData[[#This Row],[FULLNAME]]</f>
        <v>Cindy Leung</v>
      </c>
      <c r="C217" s="13" t="s">
        <v>125</v>
      </c>
      <c r="D217" s="13" t="s">
        <v>645</v>
      </c>
      <c r="E217">
        <v>452</v>
      </c>
      <c r="F217" s="13" t="s">
        <v>157</v>
      </c>
      <c r="G217" s="13" t="s">
        <v>128</v>
      </c>
      <c r="J217">
        <v>43134</v>
      </c>
      <c r="L217">
        <v>1</v>
      </c>
      <c r="M217">
        <v>40</v>
      </c>
      <c r="N217">
        <v>5</v>
      </c>
      <c r="O217">
        <v>267910</v>
      </c>
      <c r="P217" t="s">
        <v>2</v>
      </c>
      <c r="Q217" s="13" t="s">
        <v>54</v>
      </c>
      <c r="R217" s="13" t="s">
        <v>646</v>
      </c>
      <c r="S217" s="13" t="s">
        <v>344</v>
      </c>
      <c r="T217" t="b">
        <v>1</v>
      </c>
      <c r="U217" s="13" t="s">
        <v>7</v>
      </c>
      <c r="V217" s="13" t="s">
        <v>673</v>
      </c>
      <c r="W217" t="s">
        <v>5</v>
      </c>
      <c r="X217" s="13" t="s">
        <v>10</v>
      </c>
      <c r="Y217" s="13" t="s">
        <v>146</v>
      </c>
      <c r="Z217">
        <v>1997</v>
      </c>
      <c r="AA217" s="13" t="s">
        <v>51</v>
      </c>
      <c r="AB217" s="13" t="s">
        <v>132</v>
      </c>
      <c r="AC217" s="13" t="s">
        <v>199</v>
      </c>
      <c r="AD217" s="13" t="s">
        <v>43</v>
      </c>
      <c r="AE217">
        <v>28</v>
      </c>
      <c r="AF217" t="s">
        <v>6</v>
      </c>
      <c r="AG217" t="s">
        <v>47</v>
      </c>
      <c r="AH217">
        <v>7</v>
      </c>
      <c r="AI217" t="s">
        <v>13</v>
      </c>
      <c r="AJ217" s="13" t="s">
        <v>154</v>
      </c>
      <c r="AK217" s="13" t="s">
        <v>150</v>
      </c>
      <c r="AL217" t="s">
        <v>136</v>
      </c>
      <c r="AM217" t="str">
        <f>EmployeeData[[#This Row],[EMPLOYEEID]]</f>
        <v>E074415</v>
      </c>
    </row>
    <row r="218" spans="1:39" ht="15" x14ac:dyDescent="0.25">
      <c r="A218" s="13" t="s">
        <v>674</v>
      </c>
      <c r="B218" s="13" t="str">
        <f>EmployeeData[[#This Row],[FULLNAME]]</f>
        <v>Cindy Laterman</v>
      </c>
      <c r="C218" s="13" t="s">
        <v>193</v>
      </c>
      <c r="D218" s="13" t="s">
        <v>645</v>
      </c>
      <c r="E218">
        <v>452</v>
      </c>
      <c r="F218" s="13" t="s">
        <v>157</v>
      </c>
      <c r="G218" s="13" t="s">
        <v>194</v>
      </c>
      <c r="J218">
        <v>43134</v>
      </c>
      <c r="L218">
        <v>1</v>
      </c>
      <c r="M218">
        <v>40</v>
      </c>
      <c r="N218">
        <v>5</v>
      </c>
      <c r="O218">
        <v>98060</v>
      </c>
      <c r="P218" t="s">
        <v>2</v>
      </c>
      <c r="Q218" s="13" t="s">
        <v>58</v>
      </c>
      <c r="R218" s="13" t="s">
        <v>646</v>
      </c>
      <c r="S218" s="13" t="s">
        <v>344</v>
      </c>
      <c r="T218" t="b">
        <v>1</v>
      </c>
      <c r="U218" s="13" t="s">
        <v>7</v>
      </c>
      <c r="V218" s="13" t="s">
        <v>675</v>
      </c>
      <c r="W218" t="s">
        <v>5</v>
      </c>
      <c r="X218" s="13" t="s">
        <v>10</v>
      </c>
      <c r="Y218" s="13" t="s">
        <v>146</v>
      </c>
      <c r="Z218">
        <v>1996</v>
      </c>
      <c r="AA218" s="13" t="s">
        <v>51</v>
      </c>
      <c r="AB218" s="13" t="s">
        <v>196</v>
      </c>
      <c r="AC218" s="13" t="s">
        <v>199</v>
      </c>
      <c r="AD218" s="13" t="s">
        <v>43</v>
      </c>
      <c r="AE218">
        <v>29</v>
      </c>
      <c r="AF218" t="s">
        <v>6</v>
      </c>
      <c r="AG218" t="s">
        <v>12</v>
      </c>
      <c r="AH218">
        <v>7</v>
      </c>
      <c r="AI218" t="s">
        <v>13</v>
      </c>
      <c r="AJ218" s="13" t="s">
        <v>134</v>
      </c>
      <c r="AK218" s="13" t="s">
        <v>150</v>
      </c>
      <c r="AL218" t="s">
        <v>136</v>
      </c>
      <c r="AM218" t="str">
        <f>EmployeeData[[#This Row],[EMPLOYEEID]]</f>
        <v>E074517</v>
      </c>
    </row>
    <row r="219" spans="1:39" ht="15" x14ac:dyDescent="0.25">
      <c r="A219" s="13" t="s">
        <v>676</v>
      </c>
      <c r="B219" s="13" t="str">
        <f>EmployeeData[[#This Row],[FULLNAME]]</f>
        <v>Claire Lam</v>
      </c>
      <c r="C219" s="13" t="s">
        <v>203</v>
      </c>
      <c r="D219" s="13" t="s">
        <v>645</v>
      </c>
      <c r="E219">
        <v>402</v>
      </c>
      <c r="F219" s="13" t="s">
        <v>143</v>
      </c>
      <c r="G219" s="13" t="s">
        <v>204</v>
      </c>
      <c r="J219">
        <v>43134</v>
      </c>
      <c r="L219">
        <v>1</v>
      </c>
      <c r="M219">
        <v>40</v>
      </c>
      <c r="N219">
        <v>5</v>
      </c>
      <c r="O219">
        <v>85348</v>
      </c>
      <c r="P219" t="s">
        <v>2</v>
      </c>
      <c r="Q219" s="13" t="s">
        <v>55</v>
      </c>
      <c r="R219" s="13" t="s">
        <v>646</v>
      </c>
      <c r="S219" s="13" t="s">
        <v>159</v>
      </c>
      <c r="T219" t="b">
        <v>1</v>
      </c>
      <c r="U219" s="13" t="s">
        <v>7</v>
      </c>
      <c r="V219" s="13" t="s">
        <v>677</v>
      </c>
      <c r="W219" t="s">
        <v>5</v>
      </c>
      <c r="X219" s="13" t="s">
        <v>10</v>
      </c>
      <c r="Y219" s="13" t="s">
        <v>153</v>
      </c>
      <c r="Z219">
        <v>1997</v>
      </c>
      <c r="AA219" s="13" t="s">
        <v>34</v>
      </c>
      <c r="AB219" s="13" t="s">
        <v>206</v>
      </c>
      <c r="AC219" s="13" t="s">
        <v>230</v>
      </c>
      <c r="AD219" s="13" t="s">
        <v>44</v>
      </c>
      <c r="AE219">
        <v>28</v>
      </c>
      <c r="AF219" t="s">
        <v>6</v>
      </c>
      <c r="AG219" t="s">
        <v>12</v>
      </c>
      <c r="AH219">
        <v>7</v>
      </c>
      <c r="AI219" t="s">
        <v>13</v>
      </c>
      <c r="AJ219" s="13" t="s">
        <v>154</v>
      </c>
      <c r="AK219" s="13" t="s">
        <v>135</v>
      </c>
      <c r="AL219" t="b">
        <v>1</v>
      </c>
      <c r="AM219" t="str">
        <f>EmployeeData[[#This Row],[EMPLOYEEID]]</f>
        <v>E074901</v>
      </c>
    </row>
    <row r="220" spans="1:39" ht="15" x14ac:dyDescent="0.25">
      <c r="A220" s="13" t="s">
        <v>678</v>
      </c>
      <c r="B220" s="13" t="str">
        <f>EmployeeData[[#This Row],[FULLNAME]]</f>
        <v>Claire Kuo</v>
      </c>
      <c r="C220" s="13" t="s">
        <v>203</v>
      </c>
      <c r="D220" s="13" t="s">
        <v>645</v>
      </c>
      <c r="E220">
        <v>211</v>
      </c>
      <c r="F220" s="13" t="s">
        <v>221</v>
      </c>
      <c r="G220" s="13" t="s">
        <v>204</v>
      </c>
      <c r="J220">
        <v>43103</v>
      </c>
      <c r="L220">
        <v>1</v>
      </c>
      <c r="M220">
        <v>40</v>
      </c>
      <c r="N220">
        <v>5</v>
      </c>
      <c r="O220">
        <v>62131</v>
      </c>
      <c r="P220" t="s">
        <v>2</v>
      </c>
      <c r="Q220" s="13" t="s">
        <v>55</v>
      </c>
      <c r="R220" s="13" t="s">
        <v>646</v>
      </c>
      <c r="S220" s="13" t="s">
        <v>344</v>
      </c>
      <c r="T220" t="b">
        <v>1</v>
      </c>
      <c r="U220" s="13" t="s">
        <v>7</v>
      </c>
      <c r="V220" s="13" t="s">
        <v>679</v>
      </c>
      <c r="W220" t="s">
        <v>5</v>
      </c>
      <c r="X220" s="13" t="s">
        <v>10</v>
      </c>
      <c r="Y220" s="13" t="s">
        <v>146</v>
      </c>
      <c r="Z220">
        <v>1997</v>
      </c>
      <c r="AA220" s="13" t="s">
        <v>34</v>
      </c>
      <c r="AB220" s="13" t="s">
        <v>206</v>
      </c>
      <c r="AC220" s="13" t="s">
        <v>680</v>
      </c>
      <c r="AD220" s="13" t="s">
        <v>9</v>
      </c>
      <c r="AE220">
        <v>28</v>
      </c>
      <c r="AF220" t="s">
        <v>6</v>
      </c>
      <c r="AG220" t="s">
        <v>12</v>
      </c>
      <c r="AH220">
        <v>7</v>
      </c>
      <c r="AI220" t="s">
        <v>13</v>
      </c>
      <c r="AJ220" s="13" t="s">
        <v>154</v>
      </c>
      <c r="AK220" s="13" t="s">
        <v>150</v>
      </c>
      <c r="AL220" t="s">
        <v>136</v>
      </c>
      <c r="AM220" t="str">
        <f>EmployeeData[[#This Row],[EMPLOYEEID]]</f>
        <v>E074948</v>
      </c>
    </row>
    <row r="221" spans="1:39" ht="15" x14ac:dyDescent="0.25">
      <c r="A221" s="13" t="s">
        <v>681</v>
      </c>
      <c r="B221" s="13" t="str">
        <f>EmployeeData[[#This Row],[FULLNAME]]</f>
        <v>Clarence Kim</v>
      </c>
      <c r="C221" s="13" t="s">
        <v>203</v>
      </c>
      <c r="D221" s="13" t="s">
        <v>645</v>
      </c>
      <c r="E221">
        <v>452</v>
      </c>
      <c r="F221" s="13" t="s">
        <v>157</v>
      </c>
      <c r="G221" s="13" t="s">
        <v>204</v>
      </c>
      <c r="J221">
        <v>43103</v>
      </c>
      <c r="L221">
        <v>1</v>
      </c>
      <c r="M221">
        <v>40</v>
      </c>
      <c r="N221">
        <v>5</v>
      </c>
      <c r="O221">
        <v>112902</v>
      </c>
      <c r="P221" t="s">
        <v>2</v>
      </c>
      <c r="Q221" s="13" t="s">
        <v>55</v>
      </c>
      <c r="R221" s="13" t="s">
        <v>646</v>
      </c>
      <c r="S221" s="13" t="s">
        <v>159</v>
      </c>
      <c r="T221" t="b">
        <v>1</v>
      </c>
      <c r="U221" s="13" t="s">
        <v>38</v>
      </c>
      <c r="V221" s="13" t="s">
        <v>682</v>
      </c>
      <c r="W221" t="s">
        <v>5</v>
      </c>
      <c r="X221" s="13" t="s">
        <v>10</v>
      </c>
      <c r="Y221" s="13" t="s">
        <v>146</v>
      </c>
      <c r="Z221">
        <v>1996</v>
      </c>
      <c r="AA221" s="13" t="s">
        <v>34</v>
      </c>
      <c r="AB221" s="13" t="s">
        <v>206</v>
      </c>
      <c r="AC221" s="13" t="s">
        <v>199</v>
      </c>
      <c r="AD221" s="13" t="s">
        <v>43</v>
      </c>
      <c r="AE221">
        <v>29</v>
      </c>
      <c r="AF221" t="s">
        <v>6</v>
      </c>
      <c r="AG221" t="s">
        <v>46</v>
      </c>
      <c r="AH221">
        <v>7</v>
      </c>
      <c r="AI221" t="s">
        <v>13</v>
      </c>
      <c r="AJ221" s="13" t="s">
        <v>239</v>
      </c>
      <c r="AK221" s="13" t="s">
        <v>135</v>
      </c>
      <c r="AL221" t="s">
        <v>136</v>
      </c>
      <c r="AM221" t="str">
        <f>EmployeeData[[#This Row],[EMPLOYEEID]]</f>
        <v>E075436</v>
      </c>
    </row>
    <row r="222" spans="1:39" ht="15" x14ac:dyDescent="0.25">
      <c r="A222" s="13" t="s">
        <v>683</v>
      </c>
      <c r="B222" s="13" t="str">
        <f>EmployeeData[[#This Row],[FULLNAME]]</f>
        <v>Clarence Kehayov</v>
      </c>
      <c r="C222" s="13" t="s">
        <v>203</v>
      </c>
      <c r="D222" s="13" t="s">
        <v>645</v>
      </c>
      <c r="E222">
        <v>452</v>
      </c>
      <c r="F222" s="13" t="s">
        <v>157</v>
      </c>
      <c r="G222" s="13" t="s">
        <v>204</v>
      </c>
      <c r="J222">
        <v>43103</v>
      </c>
      <c r="L222">
        <v>1</v>
      </c>
      <c r="M222">
        <v>40</v>
      </c>
      <c r="N222">
        <v>5</v>
      </c>
      <c r="O222">
        <v>261267</v>
      </c>
      <c r="P222" t="s">
        <v>2</v>
      </c>
      <c r="Q222" s="13" t="s">
        <v>55</v>
      </c>
      <c r="R222" s="13" t="s">
        <v>646</v>
      </c>
      <c r="S222" s="13" t="s">
        <v>159</v>
      </c>
      <c r="T222" t="b">
        <v>1</v>
      </c>
      <c r="U222" s="13" t="s">
        <v>7</v>
      </c>
      <c r="V222" s="13" t="s">
        <v>684</v>
      </c>
      <c r="W222" t="s">
        <v>5</v>
      </c>
      <c r="X222" s="13" t="s">
        <v>10</v>
      </c>
      <c r="Y222" s="13" t="s">
        <v>131</v>
      </c>
      <c r="Z222">
        <v>1996</v>
      </c>
      <c r="AA222" s="13" t="s">
        <v>33</v>
      </c>
      <c r="AB222" s="13" t="s">
        <v>206</v>
      </c>
      <c r="AC222" s="13" t="s">
        <v>199</v>
      </c>
      <c r="AD222" s="13" t="s">
        <v>43</v>
      </c>
      <c r="AE222">
        <v>29</v>
      </c>
      <c r="AF222" t="s">
        <v>6</v>
      </c>
      <c r="AG222" t="s">
        <v>47</v>
      </c>
      <c r="AH222">
        <v>7</v>
      </c>
      <c r="AI222" t="s">
        <v>13</v>
      </c>
      <c r="AJ222" s="13" t="s">
        <v>134</v>
      </c>
      <c r="AK222" s="13" t="s">
        <v>135</v>
      </c>
      <c r="AL222" t="b">
        <v>1</v>
      </c>
      <c r="AM222" t="str">
        <f>EmployeeData[[#This Row],[EMPLOYEEID]]</f>
        <v>E076345</v>
      </c>
    </row>
    <row r="223" spans="1:39" ht="15" x14ac:dyDescent="0.25">
      <c r="A223" s="13" t="s">
        <v>685</v>
      </c>
      <c r="B223" s="13" t="str">
        <f>EmployeeData[[#This Row],[FULLNAME]]</f>
        <v>Clarence Kapil</v>
      </c>
      <c r="C223" s="13" t="s">
        <v>449</v>
      </c>
      <c r="D223" s="13" t="s">
        <v>645</v>
      </c>
      <c r="E223">
        <v>443</v>
      </c>
      <c r="F223" s="13" t="s">
        <v>157</v>
      </c>
      <c r="G223" s="13" t="s">
        <v>477</v>
      </c>
      <c r="J223">
        <v>43642</v>
      </c>
      <c r="L223">
        <v>1</v>
      </c>
      <c r="M223">
        <v>40</v>
      </c>
      <c r="N223">
        <v>5</v>
      </c>
      <c r="O223">
        <v>99218</v>
      </c>
      <c r="P223" t="s">
        <v>2</v>
      </c>
      <c r="Q223" s="13" t="s">
        <v>59</v>
      </c>
      <c r="R223" s="13" t="s">
        <v>646</v>
      </c>
      <c r="S223" s="13" t="s">
        <v>190</v>
      </c>
      <c r="T223" t="b">
        <v>1</v>
      </c>
      <c r="U223" s="13" t="s">
        <v>38</v>
      </c>
      <c r="V223" s="13" t="s">
        <v>686</v>
      </c>
      <c r="W223" t="s">
        <v>5</v>
      </c>
      <c r="X223" s="13" t="s">
        <v>10</v>
      </c>
      <c r="Y223" s="13" t="s">
        <v>146</v>
      </c>
      <c r="Z223">
        <v>1988</v>
      </c>
      <c r="AA223" s="13" t="s">
        <v>51</v>
      </c>
      <c r="AB223" s="13" t="s">
        <v>478</v>
      </c>
      <c r="AC223" s="13" t="s">
        <v>162</v>
      </c>
      <c r="AD223" s="13" t="s">
        <v>43</v>
      </c>
      <c r="AE223">
        <v>37</v>
      </c>
      <c r="AF223" t="s">
        <v>36</v>
      </c>
      <c r="AG223" t="s">
        <v>12</v>
      </c>
      <c r="AH223">
        <v>6</v>
      </c>
      <c r="AI223" t="s">
        <v>13</v>
      </c>
      <c r="AJ223" s="13" t="s">
        <v>239</v>
      </c>
      <c r="AK223" s="13" t="s">
        <v>135</v>
      </c>
      <c r="AL223" t="b">
        <v>1</v>
      </c>
      <c r="AM223" t="str">
        <f>EmployeeData[[#This Row],[EMPLOYEEID]]</f>
        <v>E077136</v>
      </c>
    </row>
    <row r="224" spans="1:39" ht="15" x14ac:dyDescent="0.25">
      <c r="A224" s="13" t="s">
        <v>687</v>
      </c>
      <c r="B224" s="13" t="str">
        <f>EmployeeData[[#This Row],[FULLNAME]]</f>
        <v>Clarence Kadarusman</v>
      </c>
      <c r="C224" s="13" t="s">
        <v>125</v>
      </c>
      <c r="D224" s="13" t="s">
        <v>645</v>
      </c>
      <c r="E224">
        <v>452</v>
      </c>
      <c r="F224" s="13" t="s">
        <v>157</v>
      </c>
      <c r="G224" s="13" t="s">
        <v>128</v>
      </c>
      <c r="J224">
        <v>43103</v>
      </c>
      <c r="L224">
        <v>1</v>
      </c>
      <c r="M224">
        <v>40</v>
      </c>
      <c r="N224">
        <v>5</v>
      </c>
      <c r="O224">
        <v>110656</v>
      </c>
      <c r="P224" t="s">
        <v>2</v>
      </c>
      <c r="Q224" s="13" t="s">
        <v>54</v>
      </c>
      <c r="R224" s="13" t="s">
        <v>646</v>
      </c>
      <c r="S224" s="13" t="s">
        <v>159</v>
      </c>
      <c r="T224" t="b">
        <v>1</v>
      </c>
      <c r="U224" s="13" t="s">
        <v>8</v>
      </c>
      <c r="V224" s="13" t="s">
        <v>688</v>
      </c>
      <c r="W224" t="s">
        <v>5</v>
      </c>
      <c r="X224" s="13" t="s">
        <v>10</v>
      </c>
      <c r="Y224" s="13" t="s">
        <v>146</v>
      </c>
      <c r="Z224">
        <v>1994</v>
      </c>
      <c r="AA224" s="13" t="s">
        <v>50</v>
      </c>
      <c r="AB224" s="13" t="s">
        <v>132</v>
      </c>
      <c r="AC224" s="13" t="s">
        <v>199</v>
      </c>
      <c r="AD224" s="13" t="s">
        <v>43</v>
      </c>
      <c r="AE224">
        <v>31</v>
      </c>
      <c r="AF224" t="s">
        <v>6</v>
      </c>
      <c r="AG224" t="s">
        <v>46</v>
      </c>
      <c r="AH224">
        <v>7</v>
      </c>
      <c r="AI224" t="s">
        <v>13</v>
      </c>
      <c r="AJ224" s="13" t="s">
        <v>154</v>
      </c>
      <c r="AK224" s="13" t="s">
        <v>135</v>
      </c>
      <c r="AL224" t="b">
        <v>0</v>
      </c>
      <c r="AM224" t="str">
        <f>EmployeeData[[#This Row],[EMPLOYEEID]]</f>
        <v>E077381</v>
      </c>
    </row>
    <row r="225" spans="1:39" ht="15" x14ac:dyDescent="0.25">
      <c r="A225" s="13" t="s">
        <v>689</v>
      </c>
      <c r="B225" s="13" t="str">
        <f>EmployeeData[[#This Row],[FULLNAME]]</f>
        <v>Alexandra Gu</v>
      </c>
      <c r="C225" s="13" t="s">
        <v>125</v>
      </c>
      <c r="D225" s="13" t="s">
        <v>645</v>
      </c>
      <c r="E225">
        <v>442</v>
      </c>
      <c r="F225" s="13" t="s">
        <v>143</v>
      </c>
      <c r="G225" s="13" t="s">
        <v>128</v>
      </c>
      <c r="J225">
        <v>43830</v>
      </c>
      <c r="L225">
        <v>1</v>
      </c>
      <c r="M225">
        <v>40</v>
      </c>
      <c r="N225">
        <v>5</v>
      </c>
      <c r="O225">
        <v>40915</v>
      </c>
      <c r="P225" t="s">
        <v>2</v>
      </c>
      <c r="Q225" s="13" t="s">
        <v>54</v>
      </c>
      <c r="R225" s="13" t="s">
        <v>646</v>
      </c>
      <c r="S225" s="13" t="s">
        <v>159</v>
      </c>
      <c r="T225" t="b">
        <v>1</v>
      </c>
      <c r="U225" s="13" t="s">
        <v>7</v>
      </c>
      <c r="V225" s="13" t="s">
        <v>690</v>
      </c>
      <c r="W225" t="s">
        <v>35</v>
      </c>
      <c r="X225" s="13" t="s">
        <v>10</v>
      </c>
      <c r="Y225" s="13" t="s">
        <v>153</v>
      </c>
      <c r="Z225">
        <v>1998</v>
      </c>
      <c r="AA225" s="13" t="s">
        <v>32</v>
      </c>
      <c r="AB225" s="13" t="s">
        <v>132</v>
      </c>
      <c r="AC225" s="13" t="s">
        <v>179</v>
      </c>
      <c r="AD225" s="13" t="s">
        <v>44</v>
      </c>
      <c r="AE225">
        <v>27</v>
      </c>
      <c r="AF225" t="s">
        <v>6</v>
      </c>
      <c r="AG225" t="s">
        <v>11</v>
      </c>
      <c r="AH225">
        <v>6</v>
      </c>
      <c r="AI225" t="s">
        <v>13</v>
      </c>
      <c r="AJ225" s="13" t="s">
        <v>149</v>
      </c>
      <c r="AK225" s="13" t="s">
        <v>135</v>
      </c>
      <c r="AL225" t="b">
        <v>1</v>
      </c>
      <c r="AM225" t="str">
        <f>EmployeeData[[#This Row],[EMPLOYEEID]]</f>
        <v>E016296</v>
      </c>
    </row>
    <row r="226" spans="1:39" ht="15" x14ac:dyDescent="0.25">
      <c r="A226" s="13" t="s">
        <v>691</v>
      </c>
      <c r="B226" s="13" t="str">
        <f>EmployeeData[[#This Row],[FULLNAME]]</f>
        <v>Corey Huang</v>
      </c>
      <c r="C226" s="13" t="s">
        <v>203</v>
      </c>
      <c r="D226" s="13" t="s">
        <v>692</v>
      </c>
      <c r="E226">
        <v>452</v>
      </c>
      <c r="F226" s="13" t="s">
        <v>157</v>
      </c>
      <c r="G226" s="13" t="s">
        <v>204</v>
      </c>
      <c r="J226">
        <v>43103</v>
      </c>
      <c r="L226">
        <v>1</v>
      </c>
      <c r="M226">
        <v>40</v>
      </c>
      <c r="N226">
        <v>5</v>
      </c>
      <c r="O226">
        <v>80287</v>
      </c>
      <c r="P226" t="s">
        <v>2</v>
      </c>
      <c r="Q226" s="13" t="s">
        <v>55</v>
      </c>
      <c r="R226" s="13" t="s">
        <v>693</v>
      </c>
      <c r="S226" s="13" t="s">
        <v>159</v>
      </c>
      <c r="T226" t="b">
        <v>1</v>
      </c>
      <c r="U226" s="13" t="s">
        <v>8</v>
      </c>
      <c r="V226" s="13" t="s">
        <v>694</v>
      </c>
      <c r="W226" t="s">
        <v>5</v>
      </c>
      <c r="X226" s="13" t="s">
        <v>10</v>
      </c>
      <c r="Y226" s="13" t="s">
        <v>146</v>
      </c>
      <c r="Z226">
        <v>1975</v>
      </c>
      <c r="AA226" s="13" t="s">
        <v>34</v>
      </c>
      <c r="AB226" s="13" t="s">
        <v>206</v>
      </c>
      <c r="AC226" s="13" t="s">
        <v>199</v>
      </c>
      <c r="AD226" s="13" t="s">
        <v>43</v>
      </c>
      <c r="AE226">
        <v>50</v>
      </c>
      <c r="AF226" t="s">
        <v>37</v>
      </c>
      <c r="AG226" t="s">
        <v>12</v>
      </c>
      <c r="AH226">
        <v>7</v>
      </c>
      <c r="AI226" t="s">
        <v>13</v>
      </c>
      <c r="AJ226" s="13" t="s">
        <v>149</v>
      </c>
      <c r="AK226" s="13" t="s">
        <v>135</v>
      </c>
      <c r="AL226" t="b">
        <v>1</v>
      </c>
      <c r="AM226" t="str">
        <f>EmployeeData[[#This Row],[EMPLOYEEID]]</f>
        <v>E078389</v>
      </c>
    </row>
    <row r="227" spans="1:39" ht="15" x14ac:dyDescent="0.25">
      <c r="A227" s="13" t="s">
        <v>695</v>
      </c>
      <c r="B227" s="13" t="str">
        <f>EmployeeData[[#This Row],[FULLNAME]]</f>
        <v>Corey Hsiung</v>
      </c>
      <c r="C227" s="13" t="s">
        <v>203</v>
      </c>
      <c r="D227" s="13" t="s">
        <v>692</v>
      </c>
      <c r="E227">
        <v>383</v>
      </c>
      <c r="F227" s="13" t="s">
        <v>157</v>
      </c>
      <c r="G227" s="13" t="s">
        <v>204</v>
      </c>
      <c r="J227">
        <v>43103</v>
      </c>
      <c r="L227">
        <v>1</v>
      </c>
      <c r="M227">
        <v>40</v>
      </c>
      <c r="N227">
        <v>5</v>
      </c>
      <c r="O227">
        <v>112101</v>
      </c>
      <c r="P227" t="s">
        <v>2</v>
      </c>
      <c r="Q227" s="13" t="s">
        <v>55</v>
      </c>
      <c r="R227" s="13" t="s">
        <v>693</v>
      </c>
      <c r="S227" s="13" t="s">
        <v>129</v>
      </c>
      <c r="T227" t="b">
        <v>1</v>
      </c>
      <c r="U227" s="13" t="s">
        <v>38</v>
      </c>
      <c r="V227" s="13" t="s">
        <v>696</v>
      </c>
      <c r="W227" t="s">
        <v>5</v>
      </c>
      <c r="X227" s="13" t="s">
        <v>10</v>
      </c>
      <c r="Y227" s="13" t="s">
        <v>131</v>
      </c>
      <c r="Z227">
        <v>1968</v>
      </c>
      <c r="AA227" s="13" t="s">
        <v>34</v>
      </c>
      <c r="AB227" s="13" t="s">
        <v>206</v>
      </c>
      <c r="AC227" s="13" t="s">
        <v>259</v>
      </c>
      <c r="AD227" s="13" t="s">
        <v>40</v>
      </c>
      <c r="AE227">
        <v>57</v>
      </c>
      <c r="AF227" t="s">
        <v>37</v>
      </c>
      <c r="AG227" t="s">
        <v>46</v>
      </c>
      <c r="AH227">
        <v>7</v>
      </c>
      <c r="AI227" t="s">
        <v>13</v>
      </c>
      <c r="AJ227" s="13" t="s">
        <v>134</v>
      </c>
      <c r="AK227" s="13" t="s">
        <v>135</v>
      </c>
      <c r="AL227" t="b">
        <v>0</v>
      </c>
      <c r="AM227" t="str">
        <f>EmployeeData[[#This Row],[EMPLOYEEID]]</f>
        <v>E078426</v>
      </c>
    </row>
    <row r="228" spans="1:39" ht="15" x14ac:dyDescent="0.25">
      <c r="A228" s="13" t="s">
        <v>697</v>
      </c>
      <c r="B228" s="13" t="str">
        <f>EmployeeData[[#This Row],[FULLNAME]]</f>
        <v>Corey Hertzog</v>
      </c>
      <c r="C228" s="13" t="s">
        <v>203</v>
      </c>
      <c r="D228" s="13" t="s">
        <v>692</v>
      </c>
      <c r="E228">
        <v>444</v>
      </c>
      <c r="F228" s="13" t="s">
        <v>127</v>
      </c>
      <c r="G228" s="13" t="s">
        <v>204</v>
      </c>
      <c r="J228">
        <v>43103</v>
      </c>
      <c r="L228">
        <v>1</v>
      </c>
      <c r="M228">
        <v>40</v>
      </c>
      <c r="N228">
        <v>5</v>
      </c>
      <c r="O228">
        <v>253672</v>
      </c>
      <c r="P228" t="s">
        <v>2</v>
      </c>
      <c r="Q228" s="13" t="s">
        <v>55</v>
      </c>
      <c r="R228" s="13" t="s">
        <v>693</v>
      </c>
      <c r="S228" s="13" t="s">
        <v>159</v>
      </c>
      <c r="T228" t="b">
        <v>1</v>
      </c>
      <c r="U228" s="13" t="s">
        <v>7</v>
      </c>
      <c r="V228" s="13" t="s">
        <v>698</v>
      </c>
      <c r="W228" t="s">
        <v>5</v>
      </c>
      <c r="X228" s="13" t="s">
        <v>10</v>
      </c>
      <c r="Y228" s="13" t="s">
        <v>146</v>
      </c>
      <c r="Z228">
        <v>1983</v>
      </c>
      <c r="AA228" s="13" t="s">
        <v>34</v>
      </c>
      <c r="AB228" s="13" t="s">
        <v>206</v>
      </c>
      <c r="AC228" s="13" t="s">
        <v>133</v>
      </c>
      <c r="AD228" s="13" t="s">
        <v>40</v>
      </c>
      <c r="AE228">
        <v>42</v>
      </c>
      <c r="AF228" t="s">
        <v>36</v>
      </c>
      <c r="AG228" t="s">
        <v>47</v>
      </c>
      <c r="AH228">
        <v>7</v>
      </c>
      <c r="AI228" t="s">
        <v>13</v>
      </c>
      <c r="AJ228" s="13" t="s">
        <v>134</v>
      </c>
      <c r="AK228" s="13" t="s">
        <v>135</v>
      </c>
      <c r="AL228" t="b">
        <v>1</v>
      </c>
      <c r="AM228" t="str">
        <f>EmployeeData[[#This Row],[EMPLOYEEID]]</f>
        <v>E078612</v>
      </c>
    </row>
    <row r="229" spans="1:39" ht="15" x14ac:dyDescent="0.25">
      <c r="A229" s="13" t="s">
        <v>699</v>
      </c>
      <c r="B229" s="13" t="str">
        <f>EmployeeData[[#This Row],[FULLNAME]]</f>
        <v>Cynthia Hassler</v>
      </c>
      <c r="C229" s="13" t="s">
        <v>203</v>
      </c>
      <c r="D229" s="13" t="s">
        <v>692</v>
      </c>
      <c r="E229">
        <v>454</v>
      </c>
      <c r="F229" s="13" t="s">
        <v>169</v>
      </c>
      <c r="G229" s="13" t="s">
        <v>204</v>
      </c>
      <c r="J229">
        <v>43103</v>
      </c>
      <c r="L229">
        <v>1</v>
      </c>
      <c r="M229">
        <v>40</v>
      </c>
      <c r="N229">
        <v>5</v>
      </c>
      <c r="O229">
        <v>231922</v>
      </c>
      <c r="P229" t="s">
        <v>2</v>
      </c>
      <c r="Q229" s="13" t="s">
        <v>55</v>
      </c>
      <c r="R229" s="13" t="s">
        <v>693</v>
      </c>
      <c r="S229" s="13" t="s">
        <v>140</v>
      </c>
      <c r="T229" t="b">
        <v>1</v>
      </c>
      <c r="U229" s="13" t="s">
        <v>8</v>
      </c>
      <c r="V229" s="13" t="s">
        <v>700</v>
      </c>
      <c r="W229" t="s">
        <v>5</v>
      </c>
      <c r="X229" s="13" t="s">
        <v>10</v>
      </c>
      <c r="Y229" s="13" t="s">
        <v>146</v>
      </c>
      <c r="Z229">
        <v>1994</v>
      </c>
      <c r="AA229" s="13" t="s">
        <v>34</v>
      </c>
      <c r="AB229" s="13" t="s">
        <v>206</v>
      </c>
      <c r="AC229" s="13" t="s">
        <v>293</v>
      </c>
      <c r="AD229" s="13" t="s">
        <v>41</v>
      </c>
      <c r="AE229">
        <v>31</v>
      </c>
      <c r="AF229" t="s">
        <v>6</v>
      </c>
      <c r="AG229" t="s">
        <v>47</v>
      </c>
      <c r="AH229">
        <v>7</v>
      </c>
      <c r="AI229" t="s">
        <v>13</v>
      </c>
      <c r="AJ229" s="13" t="s">
        <v>176</v>
      </c>
      <c r="AK229" s="13" t="s">
        <v>135</v>
      </c>
      <c r="AL229" t="s">
        <v>136</v>
      </c>
      <c r="AM229" t="str">
        <f>EmployeeData[[#This Row],[EMPLOYEEID]]</f>
        <v>E078681</v>
      </c>
    </row>
    <row r="230" spans="1:39" ht="15" x14ac:dyDescent="0.25">
      <c r="A230" s="13" t="s">
        <v>701</v>
      </c>
      <c r="B230" s="13" t="str">
        <f>EmployeeData[[#This Row],[FULLNAME]]</f>
        <v>Cynthia Habib</v>
      </c>
      <c r="C230" s="13" t="s">
        <v>203</v>
      </c>
      <c r="D230" s="13" t="s">
        <v>692</v>
      </c>
      <c r="E230">
        <v>461</v>
      </c>
      <c r="F230" s="13" t="s">
        <v>221</v>
      </c>
      <c r="G230" s="13" t="s">
        <v>204</v>
      </c>
      <c r="J230">
        <v>43103</v>
      </c>
      <c r="L230">
        <v>1</v>
      </c>
      <c r="M230">
        <v>40</v>
      </c>
      <c r="N230">
        <v>5</v>
      </c>
      <c r="O230">
        <v>106527</v>
      </c>
      <c r="P230" t="s">
        <v>2</v>
      </c>
      <c r="Q230" s="13" t="s">
        <v>55</v>
      </c>
      <c r="R230" s="13" t="s">
        <v>693</v>
      </c>
      <c r="S230" s="13" t="s">
        <v>159</v>
      </c>
      <c r="T230" t="b">
        <v>1</v>
      </c>
      <c r="U230" s="13" t="s">
        <v>8</v>
      </c>
      <c r="V230" s="13" t="s">
        <v>702</v>
      </c>
      <c r="W230" t="s">
        <v>5</v>
      </c>
      <c r="X230" s="13" t="s">
        <v>10</v>
      </c>
      <c r="Y230" s="13" t="s">
        <v>233</v>
      </c>
      <c r="Z230">
        <v>1980</v>
      </c>
      <c r="AA230" s="13" t="s">
        <v>34</v>
      </c>
      <c r="AB230" s="13" t="s">
        <v>206</v>
      </c>
      <c r="AC230" s="13" t="s">
        <v>223</v>
      </c>
      <c r="AD230" s="13" t="s">
        <v>9</v>
      </c>
      <c r="AE230">
        <v>45</v>
      </c>
      <c r="AF230" t="s">
        <v>36</v>
      </c>
      <c r="AG230" t="s">
        <v>46</v>
      </c>
      <c r="AH230">
        <v>7</v>
      </c>
      <c r="AI230" t="s">
        <v>13</v>
      </c>
      <c r="AJ230" s="13" t="s">
        <v>134</v>
      </c>
      <c r="AK230" s="13" t="s">
        <v>135</v>
      </c>
      <c r="AL230" t="s">
        <v>136</v>
      </c>
      <c r="AM230" t="str">
        <f>EmployeeData[[#This Row],[EMPLOYEEID]]</f>
        <v>E078928</v>
      </c>
    </row>
    <row r="231" spans="1:39" ht="15" x14ac:dyDescent="0.25">
      <c r="A231" s="13" t="s">
        <v>703</v>
      </c>
      <c r="B231" s="13" t="str">
        <f>EmployeeData[[#This Row],[FULLNAME]]</f>
        <v>Cynthia Groeneveld</v>
      </c>
      <c r="C231" s="13" t="s">
        <v>203</v>
      </c>
      <c r="D231" s="13" t="s">
        <v>692</v>
      </c>
      <c r="E231">
        <v>452</v>
      </c>
      <c r="F231" s="13" t="s">
        <v>157</v>
      </c>
      <c r="G231" s="13" t="s">
        <v>204</v>
      </c>
      <c r="J231">
        <v>43103</v>
      </c>
      <c r="L231">
        <v>1</v>
      </c>
      <c r="M231">
        <v>40</v>
      </c>
      <c r="N231">
        <v>5</v>
      </c>
      <c r="O231">
        <v>423605</v>
      </c>
      <c r="P231" t="s">
        <v>2</v>
      </c>
      <c r="Q231" s="13" t="s">
        <v>55</v>
      </c>
      <c r="R231" s="13" t="s">
        <v>693</v>
      </c>
      <c r="S231" s="13" t="s">
        <v>129</v>
      </c>
      <c r="T231" t="b">
        <v>1</v>
      </c>
      <c r="U231" s="13" t="s">
        <v>38</v>
      </c>
      <c r="V231" s="13" t="s">
        <v>704</v>
      </c>
      <c r="W231" t="s">
        <v>5</v>
      </c>
      <c r="X231" s="13" t="s">
        <v>10</v>
      </c>
      <c r="Y231" s="13" t="s">
        <v>131</v>
      </c>
      <c r="Z231">
        <v>1982</v>
      </c>
      <c r="AA231" s="13" t="s">
        <v>33</v>
      </c>
      <c r="AB231" s="13" t="s">
        <v>206</v>
      </c>
      <c r="AC231" s="13" t="s">
        <v>199</v>
      </c>
      <c r="AD231" s="13" t="s">
        <v>43</v>
      </c>
      <c r="AE231">
        <v>43</v>
      </c>
      <c r="AF231" t="s">
        <v>36</v>
      </c>
      <c r="AG231" t="s">
        <v>48</v>
      </c>
      <c r="AH231">
        <v>7</v>
      </c>
      <c r="AI231" t="s">
        <v>13</v>
      </c>
      <c r="AJ231" s="13" t="s">
        <v>134</v>
      </c>
      <c r="AK231" s="13" t="s">
        <v>135</v>
      </c>
      <c r="AL231" t="s">
        <v>136</v>
      </c>
      <c r="AM231" t="str">
        <f>EmployeeData[[#This Row],[EMPLOYEEID]]</f>
        <v>E079068</v>
      </c>
    </row>
    <row r="232" spans="1:39" ht="15" x14ac:dyDescent="0.25">
      <c r="A232" s="13" t="s">
        <v>705</v>
      </c>
      <c r="B232" s="13" t="str">
        <f>EmployeeData[[#This Row],[FULLNAME]]</f>
        <v>Cynthia Goodman</v>
      </c>
      <c r="C232" s="13" t="s">
        <v>125</v>
      </c>
      <c r="D232" s="13" t="s">
        <v>692</v>
      </c>
      <c r="E232">
        <v>444</v>
      </c>
      <c r="F232" s="13" t="s">
        <v>127</v>
      </c>
      <c r="G232" s="13" t="s">
        <v>128</v>
      </c>
      <c r="J232">
        <v>43789</v>
      </c>
      <c r="L232">
        <v>1</v>
      </c>
      <c r="M232">
        <v>40</v>
      </c>
      <c r="N232">
        <v>5</v>
      </c>
      <c r="O232">
        <v>343289</v>
      </c>
      <c r="P232" t="s">
        <v>2</v>
      </c>
      <c r="Q232" s="13" t="s">
        <v>54</v>
      </c>
      <c r="R232" s="13" t="s">
        <v>693</v>
      </c>
      <c r="S232" s="13" t="s">
        <v>386</v>
      </c>
      <c r="T232" t="b">
        <v>1</v>
      </c>
      <c r="U232" s="13" t="s">
        <v>7</v>
      </c>
      <c r="V232" s="13" t="s">
        <v>706</v>
      </c>
      <c r="W232" t="s">
        <v>5</v>
      </c>
      <c r="X232" s="13" t="s">
        <v>10</v>
      </c>
      <c r="Y232" s="13" t="s">
        <v>146</v>
      </c>
      <c r="Z232">
        <v>1991</v>
      </c>
      <c r="AA232" s="13" t="s">
        <v>51</v>
      </c>
      <c r="AB232" s="13" t="s">
        <v>132</v>
      </c>
      <c r="AC232" s="13" t="s">
        <v>133</v>
      </c>
      <c r="AD232" s="13" t="s">
        <v>40</v>
      </c>
      <c r="AE232">
        <v>34</v>
      </c>
      <c r="AF232" t="s">
        <v>36</v>
      </c>
      <c r="AG232" t="s">
        <v>65</v>
      </c>
      <c r="AH232">
        <v>6</v>
      </c>
      <c r="AI232" t="s">
        <v>13</v>
      </c>
      <c r="AJ232" s="13" t="s">
        <v>176</v>
      </c>
      <c r="AK232" s="13" t="s">
        <v>184</v>
      </c>
      <c r="AL232" t="s">
        <v>136</v>
      </c>
      <c r="AM232" t="str">
        <f>EmployeeData[[#This Row],[EMPLOYEEID]]</f>
        <v>E079106</v>
      </c>
    </row>
    <row r="233" spans="1:39" ht="15" x14ac:dyDescent="0.25">
      <c r="A233" s="13" t="s">
        <v>707</v>
      </c>
      <c r="B233" s="13" t="str">
        <f>EmployeeData[[#This Row],[FULLNAME]]</f>
        <v>Daisy Gao</v>
      </c>
      <c r="C233" s="13" t="s">
        <v>156</v>
      </c>
      <c r="D233" s="13" t="s">
        <v>692</v>
      </c>
      <c r="E233">
        <v>442</v>
      </c>
      <c r="F233" s="13" t="s">
        <v>143</v>
      </c>
      <c r="G233" s="13" t="s">
        <v>158</v>
      </c>
      <c r="J233">
        <v>43769</v>
      </c>
      <c r="L233">
        <v>1</v>
      </c>
      <c r="M233">
        <v>40</v>
      </c>
      <c r="N233">
        <v>5</v>
      </c>
      <c r="O233">
        <v>86517</v>
      </c>
      <c r="P233" t="s">
        <v>2</v>
      </c>
      <c r="Q233" s="13" t="s">
        <v>56</v>
      </c>
      <c r="R233" s="13" t="s">
        <v>693</v>
      </c>
      <c r="S233" s="13" t="s">
        <v>159</v>
      </c>
      <c r="T233" t="b">
        <v>1</v>
      </c>
      <c r="U233" s="13" t="s">
        <v>7</v>
      </c>
      <c r="V233" s="13" t="s">
        <v>708</v>
      </c>
      <c r="W233" t="s">
        <v>5</v>
      </c>
      <c r="X233" s="13" t="s">
        <v>45</v>
      </c>
      <c r="Y233" s="13" t="s">
        <v>146</v>
      </c>
      <c r="Z233">
        <v>1988</v>
      </c>
      <c r="AA233" s="13" t="s">
        <v>32</v>
      </c>
      <c r="AB233" s="13" t="s">
        <v>161</v>
      </c>
      <c r="AC233" s="13" t="s">
        <v>179</v>
      </c>
      <c r="AD233" s="13" t="s">
        <v>44</v>
      </c>
      <c r="AE233">
        <v>37</v>
      </c>
      <c r="AF233" t="s">
        <v>36</v>
      </c>
      <c r="AG233" t="s">
        <v>12</v>
      </c>
      <c r="AH233">
        <v>6</v>
      </c>
      <c r="AI233" t="s">
        <v>13</v>
      </c>
      <c r="AJ233" s="13" t="s">
        <v>134</v>
      </c>
      <c r="AK233" s="13" t="s">
        <v>135</v>
      </c>
      <c r="AL233" t="b">
        <v>1</v>
      </c>
      <c r="AM233" t="str">
        <f>EmployeeData[[#This Row],[EMPLOYEEID]]</f>
        <v>E080578</v>
      </c>
    </row>
    <row r="234" spans="1:39" ht="15" x14ac:dyDescent="0.25">
      <c r="A234" s="13" t="s">
        <v>709</v>
      </c>
      <c r="B234" s="13" t="str">
        <f>EmployeeData[[#This Row],[FULLNAME]]</f>
        <v>Damia Fei</v>
      </c>
      <c r="C234" s="13" t="s">
        <v>125</v>
      </c>
      <c r="D234" s="13" t="s">
        <v>692</v>
      </c>
      <c r="E234">
        <v>454</v>
      </c>
      <c r="F234" s="13" t="s">
        <v>169</v>
      </c>
      <c r="G234" s="13" t="s">
        <v>128</v>
      </c>
      <c r="J234">
        <v>43103</v>
      </c>
      <c r="L234">
        <v>1</v>
      </c>
      <c r="M234">
        <v>40</v>
      </c>
      <c r="N234">
        <v>5</v>
      </c>
      <c r="O234">
        <v>269447</v>
      </c>
      <c r="P234" t="s">
        <v>2</v>
      </c>
      <c r="Q234" s="13" t="s">
        <v>54</v>
      </c>
      <c r="R234" s="13" t="s">
        <v>693</v>
      </c>
      <c r="S234" s="13" t="s">
        <v>140</v>
      </c>
      <c r="T234" t="b">
        <v>1</v>
      </c>
      <c r="U234" s="13" t="s">
        <v>7</v>
      </c>
      <c r="V234" s="13" t="s">
        <v>710</v>
      </c>
      <c r="W234" t="s">
        <v>5</v>
      </c>
      <c r="X234" s="13" t="s">
        <v>10</v>
      </c>
      <c r="Y234" s="13" t="s">
        <v>146</v>
      </c>
      <c r="Z234">
        <v>1994</v>
      </c>
      <c r="AA234" s="13" t="s">
        <v>31</v>
      </c>
      <c r="AB234" s="13" t="s">
        <v>132</v>
      </c>
      <c r="AC234" s="13" t="s">
        <v>293</v>
      </c>
      <c r="AD234" s="13" t="s">
        <v>41</v>
      </c>
      <c r="AE234">
        <v>31</v>
      </c>
      <c r="AF234" t="s">
        <v>6</v>
      </c>
      <c r="AG234" t="s">
        <v>47</v>
      </c>
      <c r="AH234">
        <v>7</v>
      </c>
      <c r="AI234" t="s">
        <v>13</v>
      </c>
      <c r="AJ234" s="13" t="s">
        <v>134</v>
      </c>
      <c r="AK234" s="13" t="s">
        <v>135</v>
      </c>
      <c r="AL234" t="s">
        <v>136</v>
      </c>
      <c r="AM234" t="str">
        <f>EmployeeData[[#This Row],[EMPLOYEEID]]</f>
        <v>E081389</v>
      </c>
    </row>
    <row r="235" spans="1:39" ht="15" x14ac:dyDescent="0.25">
      <c r="A235" s="13" t="s">
        <v>711</v>
      </c>
      <c r="B235" s="13" t="str">
        <f>EmployeeData[[#This Row],[FULLNAME]]</f>
        <v>Damia Eichmann</v>
      </c>
      <c r="C235" s="13" t="s">
        <v>303</v>
      </c>
      <c r="D235" s="13" t="s">
        <v>692</v>
      </c>
      <c r="E235">
        <v>443</v>
      </c>
      <c r="F235" s="13" t="s">
        <v>157</v>
      </c>
      <c r="G235" s="13" t="s">
        <v>304</v>
      </c>
      <c r="J235">
        <v>43612</v>
      </c>
      <c r="L235">
        <v>1</v>
      </c>
      <c r="M235">
        <v>40</v>
      </c>
      <c r="N235">
        <v>5</v>
      </c>
      <c r="O235">
        <v>78133</v>
      </c>
      <c r="P235" t="s">
        <v>2</v>
      </c>
      <c r="Q235" s="13" t="s">
        <v>57</v>
      </c>
      <c r="R235" s="13" t="s">
        <v>693</v>
      </c>
      <c r="S235" s="13" t="s">
        <v>129</v>
      </c>
      <c r="T235" t="b">
        <v>1</v>
      </c>
      <c r="U235" s="13" t="s">
        <v>38</v>
      </c>
      <c r="V235" s="13" t="s">
        <v>712</v>
      </c>
      <c r="W235" t="s">
        <v>5</v>
      </c>
      <c r="X235" s="13" t="s">
        <v>45</v>
      </c>
      <c r="Y235" s="13" t="s">
        <v>131</v>
      </c>
      <c r="Z235">
        <v>1982</v>
      </c>
      <c r="AA235" s="13" t="s">
        <v>32</v>
      </c>
      <c r="AB235" s="13" t="s">
        <v>306</v>
      </c>
      <c r="AC235" s="13" t="s">
        <v>162</v>
      </c>
      <c r="AD235" s="13" t="s">
        <v>43</v>
      </c>
      <c r="AE235">
        <v>43</v>
      </c>
      <c r="AF235" t="s">
        <v>36</v>
      </c>
      <c r="AG235" t="s">
        <v>12</v>
      </c>
      <c r="AH235">
        <v>6</v>
      </c>
      <c r="AI235" t="s">
        <v>13</v>
      </c>
      <c r="AJ235" s="13" t="s">
        <v>176</v>
      </c>
      <c r="AK235" s="13" t="s">
        <v>135</v>
      </c>
      <c r="AL235" t="s">
        <v>136</v>
      </c>
      <c r="AM235" t="str">
        <f>EmployeeData[[#This Row],[EMPLOYEEID]]</f>
        <v>E081543</v>
      </c>
    </row>
    <row r="236" spans="1:39" ht="15" x14ac:dyDescent="0.25">
      <c r="A236" s="13" t="s">
        <v>713</v>
      </c>
      <c r="B236" s="13" t="str">
        <f>EmployeeData[[#This Row],[FULLNAME]]</f>
        <v>Dan Denonville</v>
      </c>
      <c r="C236" s="13" t="s">
        <v>125</v>
      </c>
      <c r="D236" s="13" t="s">
        <v>692</v>
      </c>
      <c r="E236">
        <v>452</v>
      </c>
      <c r="F236" s="13" t="s">
        <v>157</v>
      </c>
      <c r="G236" s="13" t="s">
        <v>128</v>
      </c>
      <c r="J236">
        <v>43103</v>
      </c>
      <c r="L236">
        <v>1</v>
      </c>
      <c r="M236">
        <v>40</v>
      </c>
      <c r="N236">
        <v>5</v>
      </c>
      <c r="O236">
        <v>247335</v>
      </c>
      <c r="P236" t="s">
        <v>2</v>
      </c>
      <c r="Q236" s="13" t="s">
        <v>54</v>
      </c>
      <c r="R236" s="13" t="s">
        <v>693</v>
      </c>
      <c r="S236" s="13" t="s">
        <v>159</v>
      </c>
      <c r="T236" t="b">
        <v>1</v>
      </c>
      <c r="U236" s="13" t="s">
        <v>38</v>
      </c>
      <c r="V236" s="13" t="s">
        <v>714</v>
      </c>
      <c r="W236" t="s">
        <v>5</v>
      </c>
      <c r="X236" s="13" t="s">
        <v>10</v>
      </c>
      <c r="Y236" s="13" t="s">
        <v>146</v>
      </c>
      <c r="Z236">
        <v>1991</v>
      </c>
      <c r="AA236" s="13" t="s">
        <v>51</v>
      </c>
      <c r="AB236" s="13" t="s">
        <v>132</v>
      </c>
      <c r="AC236" s="13" t="s">
        <v>199</v>
      </c>
      <c r="AD236" s="13" t="s">
        <v>43</v>
      </c>
      <c r="AE236">
        <v>34</v>
      </c>
      <c r="AF236" t="s">
        <v>36</v>
      </c>
      <c r="AG236" t="s">
        <v>47</v>
      </c>
      <c r="AH236">
        <v>7</v>
      </c>
      <c r="AI236" t="s">
        <v>13</v>
      </c>
      <c r="AJ236" s="13" t="s">
        <v>134</v>
      </c>
      <c r="AK236" s="13" t="s">
        <v>150</v>
      </c>
      <c r="AL236" t="b">
        <v>0</v>
      </c>
      <c r="AM236" t="str">
        <f>EmployeeData[[#This Row],[EMPLOYEEID]]</f>
        <v>E084061</v>
      </c>
    </row>
    <row r="237" spans="1:39" ht="15" x14ac:dyDescent="0.25">
      <c r="A237" s="13" t="s">
        <v>715</v>
      </c>
      <c r="B237" s="13" t="str">
        <f>EmployeeData[[#This Row],[FULLNAME]]</f>
        <v>Dan Delhaes</v>
      </c>
      <c r="C237" s="13" t="s">
        <v>193</v>
      </c>
      <c r="D237" s="13" t="s">
        <v>692</v>
      </c>
      <c r="E237">
        <v>231</v>
      </c>
      <c r="F237" s="13" t="s">
        <v>143</v>
      </c>
      <c r="G237" s="13" t="s">
        <v>248</v>
      </c>
      <c r="J237">
        <v>43103</v>
      </c>
      <c r="L237">
        <v>1</v>
      </c>
      <c r="M237">
        <v>40</v>
      </c>
      <c r="N237">
        <v>5</v>
      </c>
      <c r="O237">
        <v>29499</v>
      </c>
      <c r="P237" t="s">
        <v>2</v>
      </c>
      <c r="Q237" s="13" t="s">
        <v>58</v>
      </c>
      <c r="R237" s="13" t="s">
        <v>693</v>
      </c>
      <c r="S237" s="13" t="s">
        <v>140</v>
      </c>
      <c r="T237" t="b">
        <v>1</v>
      </c>
      <c r="U237" s="13" t="s">
        <v>7</v>
      </c>
      <c r="V237" s="13" t="s">
        <v>716</v>
      </c>
      <c r="W237" t="s">
        <v>5</v>
      </c>
      <c r="X237" s="13" t="s">
        <v>10</v>
      </c>
      <c r="Y237" s="13" t="s">
        <v>229</v>
      </c>
      <c r="Z237">
        <v>1975</v>
      </c>
      <c r="AA237" s="13" t="s">
        <v>51</v>
      </c>
      <c r="AB237" s="13" t="s">
        <v>250</v>
      </c>
      <c r="AC237" s="13" t="s">
        <v>431</v>
      </c>
      <c r="AD237" s="13" t="s">
        <v>44</v>
      </c>
      <c r="AE237">
        <v>50</v>
      </c>
      <c r="AF237" t="s">
        <v>37</v>
      </c>
      <c r="AG237" t="s">
        <v>11</v>
      </c>
      <c r="AH237">
        <v>7</v>
      </c>
      <c r="AI237" t="s">
        <v>13</v>
      </c>
      <c r="AJ237" s="13" t="s">
        <v>134</v>
      </c>
      <c r="AK237" s="13" t="s">
        <v>135</v>
      </c>
      <c r="AL237" t="s">
        <v>136</v>
      </c>
      <c r="AM237" t="str">
        <f>EmployeeData[[#This Row],[EMPLOYEEID]]</f>
        <v>E084077</v>
      </c>
    </row>
    <row r="238" spans="1:39" ht="15" x14ac:dyDescent="0.25">
      <c r="A238" s="13" t="s">
        <v>717</v>
      </c>
      <c r="B238" s="13" t="str">
        <f>EmployeeData[[#This Row],[FULLNAME]]</f>
        <v>Dan Daniau</v>
      </c>
      <c r="C238" s="13" t="s">
        <v>203</v>
      </c>
      <c r="D238" s="13" t="s">
        <v>692</v>
      </c>
      <c r="E238">
        <v>443</v>
      </c>
      <c r="F238" s="13" t="s">
        <v>157</v>
      </c>
      <c r="G238" s="13" t="s">
        <v>204</v>
      </c>
      <c r="J238">
        <v>44204</v>
      </c>
      <c r="L238">
        <v>1</v>
      </c>
      <c r="M238">
        <v>40</v>
      </c>
      <c r="N238">
        <v>5</v>
      </c>
      <c r="O238">
        <v>258951</v>
      </c>
      <c r="P238" t="s">
        <v>2</v>
      </c>
      <c r="Q238" s="13" t="s">
        <v>55</v>
      </c>
      <c r="R238" s="13" t="s">
        <v>693</v>
      </c>
      <c r="S238" s="13" t="s">
        <v>140</v>
      </c>
      <c r="T238" t="b">
        <v>1</v>
      </c>
      <c r="U238" s="13" t="s">
        <v>7</v>
      </c>
      <c r="V238" s="13" t="s">
        <v>718</v>
      </c>
      <c r="W238" t="s">
        <v>5</v>
      </c>
      <c r="X238" s="13" t="s">
        <v>10</v>
      </c>
      <c r="Y238" s="13" t="s">
        <v>131</v>
      </c>
      <c r="Z238">
        <v>1991</v>
      </c>
      <c r="AA238" s="13" t="s">
        <v>33</v>
      </c>
      <c r="AB238" s="13" t="s">
        <v>206</v>
      </c>
      <c r="AC238" s="13" t="s">
        <v>162</v>
      </c>
      <c r="AD238" s="13" t="s">
        <v>43</v>
      </c>
      <c r="AE238">
        <v>34</v>
      </c>
      <c r="AF238" t="s">
        <v>36</v>
      </c>
      <c r="AG238" t="s">
        <v>47</v>
      </c>
      <c r="AH238">
        <v>4</v>
      </c>
      <c r="AI238" t="s">
        <v>30</v>
      </c>
      <c r="AJ238" s="13" t="s">
        <v>154</v>
      </c>
      <c r="AK238" s="13" t="s">
        <v>135</v>
      </c>
      <c r="AL238" t="s">
        <v>136</v>
      </c>
      <c r="AM238" t="str">
        <f>EmployeeData[[#This Row],[EMPLOYEEID]]</f>
        <v>E084143</v>
      </c>
    </row>
    <row r="239" spans="1:39" ht="15" x14ac:dyDescent="0.25">
      <c r="A239" s="13" t="s">
        <v>719</v>
      </c>
      <c r="B239" s="13" t="str">
        <f>EmployeeData[[#This Row],[FULLNAME]]</f>
        <v>Dan Coldrey</v>
      </c>
      <c r="C239" s="13" t="s">
        <v>125</v>
      </c>
      <c r="D239" s="13" t="s">
        <v>692</v>
      </c>
      <c r="E239">
        <v>402</v>
      </c>
      <c r="F239" s="13" t="s">
        <v>143</v>
      </c>
      <c r="G239" s="13" t="s">
        <v>144</v>
      </c>
      <c r="J239">
        <v>43103</v>
      </c>
      <c r="L239">
        <v>1</v>
      </c>
      <c r="M239">
        <v>40</v>
      </c>
      <c r="N239">
        <v>5</v>
      </c>
      <c r="O239">
        <v>72881</v>
      </c>
      <c r="P239" t="s">
        <v>2</v>
      </c>
      <c r="Q239" s="13" t="s">
        <v>54</v>
      </c>
      <c r="R239" s="13" t="s">
        <v>693</v>
      </c>
      <c r="S239" s="13" t="s">
        <v>215</v>
      </c>
      <c r="T239" t="b">
        <v>1</v>
      </c>
      <c r="U239" s="13" t="s">
        <v>7</v>
      </c>
      <c r="V239" s="13" t="s">
        <v>720</v>
      </c>
      <c r="W239" t="s">
        <v>5</v>
      </c>
      <c r="X239" s="13" t="s">
        <v>10</v>
      </c>
      <c r="Y239" s="13" t="s">
        <v>146</v>
      </c>
      <c r="Z239">
        <v>1975</v>
      </c>
      <c r="AA239" s="13" t="s">
        <v>51</v>
      </c>
      <c r="AB239" s="13" t="s">
        <v>147</v>
      </c>
      <c r="AC239" s="13" t="s">
        <v>230</v>
      </c>
      <c r="AD239" s="13" t="s">
        <v>44</v>
      </c>
      <c r="AE239">
        <v>50</v>
      </c>
      <c r="AF239" t="s">
        <v>37</v>
      </c>
      <c r="AG239" t="s">
        <v>12</v>
      </c>
      <c r="AH239">
        <v>7</v>
      </c>
      <c r="AI239" t="s">
        <v>13</v>
      </c>
      <c r="AJ239" s="13" t="s">
        <v>149</v>
      </c>
      <c r="AK239" s="13" t="s">
        <v>184</v>
      </c>
      <c r="AL239" t="b">
        <v>1</v>
      </c>
      <c r="AM239" t="str">
        <f>EmployeeData[[#This Row],[EMPLOYEEID]]</f>
        <v>E084183</v>
      </c>
    </row>
    <row r="240" spans="1:39" ht="15" x14ac:dyDescent="0.25">
      <c r="A240" s="13" t="s">
        <v>721</v>
      </c>
      <c r="B240" s="13" t="str">
        <f>EmployeeData[[#This Row],[FULLNAME]]</f>
        <v>Dan Choy</v>
      </c>
      <c r="C240" s="13" t="s">
        <v>203</v>
      </c>
      <c r="D240" s="13" t="s">
        <v>692</v>
      </c>
      <c r="E240">
        <v>252</v>
      </c>
      <c r="F240" s="13" t="s">
        <v>143</v>
      </c>
      <c r="G240" s="13" t="s">
        <v>204</v>
      </c>
      <c r="J240">
        <v>43103</v>
      </c>
      <c r="L240">
        <v>1</v>
      </c>
      <c r="M240">
        <v>40</v>
      </c>
      <c r="N240">
        <v>5</v>
      </c>
      <c r="O240">
        <v>107746</v>
      </c>
      <c r="P240" t="s">
        <v>2</v>
      </c>
      <c r="Q240" s="13" t="s">
        <v>55</v>
      </c>
      <c r="R240" s="13" t="s">
        <v>693</v>
      </c>
      <c r="S240" s="13" t="s">
        <v>159</v>
      </c>
      <c r="T240" t="b">
        <v>1</v>
      </c>
      <c r="U240" s="13" t="s">
        <v>7</v>
      </c>
      <c r="V240" s="13" t="s">
        <v>722</v>
      </c>
      <c r="W240" t="s">
        <v>5</v>
      </c>
      <c r="X240" s="13" t="s">
        <v>10</v>
      </c>
      <c r="Y240" s="13" t="s">
        <v>153</v>
      </c>
      <c r="Z240">
        <v>1968</v>
      </c>
      <c r="AA240" s="13" t="s">
        <v>34</v>
      </c>
      <c r="AB240" s="13" t="s">
        <v>206</v>
      </c>
      <c r="AC240" s="13" t="s">
        <v>148</v>
      </c>
      <c r="AD240" s="13" t="s">
        <v>44</v>
      </c>
      <c r="AE240">
        <v>57</v>
      </c>
      <c r="AF240" t="s">
        <v>37</v>
      </c>
      <c r="AG240" t="s">
        <v>46</v>
      </c>
      <c r="AH240">
        <v>7</v>
      </c>
      <c r="AI240" t="s">
        <v>13</v>
      </c>
      <c r="AJ240" s="13" t="s">
        <v>134</v>
      </c>
      <c r="AK240" s="13" t="s">
        <v>135</v>
      </c>
      <c r="AL240" t="b">
        <v>1</v>
      </c>
      <c r="AM240" t="str">
        <f>EmployeeData[[#This Row],[EMPLOYEEID]]</f>
        <v>E084490</v>
      </c>
    </row>
    <row r="241" spans="1:39" ht="15" x14ac:dyDescent="0.25">
      <c r="A241" s="13" t="s">
        <v>723</v>
      </c>
      <c r="B241" s="13" t="str">
        <f>EmployeeData[[#This Row],[FULLNAME]]</f>
        <v>Daniel Choi</v>
      </c>
      <c r="C241" s="13" t="s">
        <v>203</v>
      </c>
      <c r="D241" s="13" t="s">
        <v>692</v>
      </c>
      <c r="E241">
        <v>452</v>
      </c>
      <c r="F241" s="13" t="s">
        <v>157</v>
      </c>
      <c r="G241" s="13" t="s">
        <v>204</v>
      </c>
      <c r="J241">
        <v>43103</v>
      </c>
      <c r="L241">
        <v>1</v>
      </c>
      <c r="M241">
        <v>40</v>
      </c>
      <c r="N241">
        <v>5</v>
      </c>
      <c r="O241">
        <v>307155</v>
      </c>
      <c r="P241" t="s">
        <v>2</v>
      </c>
      <c r="Q241" s="13" t="s">
        <v>55</v>
      </c>
      <c r="R241" s="13" t="s">
        <v>693</v>
      </c>
      <c r="S241" s="13" t="s">
        <v>159</v>
      </c>
      <c r="T241" t="b">
        <v>1</v>
      </c>
      <c r="U241" s="13" t="s">
        <v>8</v>
      </c>
      <c r="V241" s="13" t="s">
        <v>724</v>
      </c>
      <c r="W241" t="s">
        <v>5</v>
      </c>
      <c r="X241" s="13" t="s">
        <v>10</v>
      </c>
      <c r="Y241" s="13" t="s">
        <v>146</v>
      </c>
      <c r="Z241">
        <v>1988</v>
      </c>
      <c r="AA241" s="13" t="s">
        <v>33</v>
      </c>
      <c r="AB241" s="13" t="s">
        <v>206</v>
      </c>
      <c r="AC241" s="13" t="s">
        <v>199</v>
      </c>
      <c r="AD241" s="13" t="s">
        <v>43</v>
      </c>
      <c r="AE241">
        <v>37</v>
      </c>
      <c r="AF241" t="s">
        <v>36</v>
      </c>
      <c r="AG241" t="s">
        <v>65</v>
      </c>
      <c r="AH241">
        <v>7</v>
      </c>
      <c r="AI241" t="s">
        <v>13</v>
      </c>
      <c r="AJ241" s="13" t="s">
        <v>154</v>
      </c>
      <c r="AK241" s="13" t="s">
        <v>135</v>
      </c>
      <c r="AL241" t="b">
        <v>1</v>
      </c>
      <c r="AM241" t="str">
        <f>EmployeeData[[#This Row],[EMPLOYEEID]]</f>
        <v>E084661</v>
      </c>
    </row>
    <row r="242" spans="1:39" ht="15" x14ac:dyDescent="0.25">
      <c r="A242" s="13" t="s">
        <v>725</v>
      </c>
      <c r="B242" s="13" t="str">
        <f>EmployeeData[[#This Row],[FULLNAME]]</f>
        <v>Daniel Chen</v>
      </c>
      <c r="C242" s="13" t="s">
        <v>156</v>
      </c>
      <c r="D242" s="13" t="s">
        <v>692</v>
      </c>
      <c r="E242">
        <v>341</v>
      </c>
      <c r="F242" s="13" t="s">
        <v>221</v>
      </c>
      <c r="G242" s="13" t="s">
        <v>158</v>
      </c>
      <c r="J242">
        <v>43103</v>
      </c>
      <c r="L242">
        <v>1</v>
      </c>
      <c r="M242">
        <v>40</v>
      </c>
      <c r="N242">
        <v>5</v>
      </c>
      <c r="O242">
        <v>95332</v>
      </c>
      <c r="P242" t="s">
        <v>2</v>
      </c>
      <c r="Q242" s="13" t="s">
        <v>56</v>
      </c>
      <c r="R242" s="13" t="s">
        <v>693</v>
      </c>
      <c r="S242" s="13" t="s">
        <v>140</v>
      </c>
      <c r="T242" t="b">
        <v>1</v>
      </c>
      <c r="U242" s="13" t="s">
        <v>7</v>
      </c>
      <c r="V242" s="13" t="s">
        <v>726</v>
      </c>
      <c r="W242" t="s">
        <v>5</v>
      </c>
      <c r="X242" s="13" t="s">
        <v>10</v>
      </c>
      <c r="Y242" s="13" t="s">
        <v>275</v>
      </c>
      <c r="Z242">
        <v>1994</v>
      </c>
      <c r="AA242" s="13" t="s">
        <v>53</v>
      </c>
      <c r="AB242" s="13" t="s">
        <v>161</v>
      </c>
      <c r="AC242" s="13" t="s">
        <v>451</v>
      </c>
      <c r="AD242" s="13" t="s">
        <v>9</v>
      </c>
      <c r="AE242">
        <v>31</v>
      </c>
      <c r="AF242" t="s">
        <v>6</v>
      </c>
      <c r="AG242" t="s">
        <v>12</v>
      </c>
      <c r="AH242">
        <v>7</v>
      </c>
      <c r="AI242" t="s">
        <v>13</v>
      </c>
      <c r="AJ242" s="13" t="s">
        <v>154</v>
      </c>
      <c r="AK242" s="13" t="s">
        <v>135</v>
      </c>
      <c r="AL242" t="s">
        <v>136</v>
      </c>
      <c r="AM242" t="str">
        <f>EmployeeData[[#This Row],[EMPLOYEEID]]</f>
        <v>E085125</v>
      </c>
    </row>
    <row r="243" spans="1:39" ht="15" x14ac:dyDescent="0.25">
      <c r="A243" s="13" t="s">
        <v>727</v>
      </c>
      <c r="B243" s="13" t="str">
        <f>EmployeeData[[#This Row],[FULLNAME]]</f>
        <v>Daniel Castro</v>
      </c>
      <c r="C243" s="13" t="s">
        <v>203</v>
      </c>
      <c r="D243" s="13" t="s">
        <v>692</v>
      </c>
      <c r="E243">
        <v>443</v>
      </c>
      <c r="F243" s="13" t="s">
        <v>157</v>
      </c>
      <c r="G243" s="13" t="s">
        <v>204</v>
      </c>
      <c r="J243">
        <v>43103</v>
      </c>
      <c r="L243">
        <v>1</v>
      </c>
      <c r="M243">
        <v>40</v>
      </c>
      <c r="N243">
        <v>5</v>
      </c>
      <c r="O243">
        <v>108061</v>
      </c>
      <c r="P243" t="s">
        <v>2</v>
      </c>
      <c r="Q243" s="13" t="s">
        <v>55</v>
      </c>
      <c r="R243" s="13" t="s">
        <v>693</v>
      </c>
      <c r="S243" s="13" t="s">
        <v>159</v>
      </c>
      <c r="T243" t="b">
        <v>1</v>
      </c>
      <c r="U243" s="13" t="s">
        <v>7</v>
      </c>
      <c r="V243" s="13" t="s">
        <v>728</v>
      </c>
      <c r="W243" t="s">
        <v>5</v>
      </c>
      <c r="X243" s="13" t="s">
        <v>10</v>
      </c>
      <c r="Y243" s="13" t="s">
        <v>153</v>
      </c>
      <c r="Z243">
        <v>1991</v>
      </c>
      <c r="AA243" s="13" t="s">
        <v>34</v>
      </c>
      <c r="AB243" s="13" t="s">
        <v>206</v>
      </c>
      <c r="AC243" s="13" t="s">
        <v>162</v>
      </c>
      <c r="AD243" s="13" t="s">
        <v>43</v>
      </c>
      <c r="AE243">
        <v>34</v>
      </c>
      <c r="AF243" t="s">
        <v>36</v>
      </c>
      <c r="AG243" t="s">
        <v>46</v>
      </c>
      <c r="AH243">
        <v>7</v>
      </c>
      <c r="AI243" t="s">
        <v>13</v>
      </c>
      <c r="AJ243" s="13" t="s">
        <v>167</v>
      </c>
      <c r="AK243" s="13" t="s">
        <v>135</v>
      </c>
      <c r="AL243" t="b">
        <v>1</v>
      </c>
      <c r="AM243" t="str">
        <f>EmployeeData[[#This Row],[EMPLOYEEID]]</f>
        <v>E085186</v>
      </c>
    </row>
    <row r="244" spans="1:39" ht="15" x14ac:dyDescent="0.25">
      <c r="A244" s="13" t="s">
        <v>729</v>
      </c>
      <c r="B244" s="13" t="str">
        <f>EmployeeData[[#This Row],[FULLNAME]]</f>
        <v>Daniel Callaghan</v>
      </c>
      <c r="C244" s="13" t="s">
        <v>203</v>
      </c>
      <c r="D244" s="13" t="s">
        <v>692</v>
      </c>
      <c r="E244">
        <v>452</v>
      </c>
      <c r="F244" s="13" t="s">
        <v>157</v>
      </c>
      <c r="G244" s="13" t="s">
        <v>204</v>
      </c>
      <c r="J244">
        <v>43103</v>
      </c>
      <c r="L244">
        <v>1</v>
      </c>
      <c r="M244">
        <v>40</v>
      </c>
      <c r="N244">
        <v>5</v>
      </c>
      <c r="O244">
        <v>258802</v>
      </c>
      <c r="P244" t="s">
        <v>2</v>
      </c>
      <c r="Q244" s="13" t="s">
        <v>55</v>
      </c>
      <c r="R244" s="13" t="s">
        <v>693</v>
      </c>
      <c r="S244" s="13" t="s">
        <v>159</v>
      </c>
      <c r="T244" t="b">
        <v>1</v>
      </c>
      <c r="U244" s="13" t="s">
        <v>7</v>
      </c>
      <c r="V244" s="13" t="s">
        <v>730</v>
      </c>
      <c r="W244" t="s">
        <v>5</v>
      </c>
      <c r="X244" s="13" t="s">
        <v>10</v>
      </c>
      <c r="Y244" s="13" t="s">
        <v>146</v>
      </c>
      <c r="Z244">
        <v>1982</v>
      </c>
      <c r="AA244" s="13" t="s">
        <v>34</v>
      </c>
      <c r="AB244" s="13" t="s">
        <v>206</v>
      </c>
      <c r="AC244" s="13" t="s">
        <v>199</v>
      </c>
      <c r="AD244" s="13" t="s">
        <v>43</v>
      </c>
      <c r="AE244">
        <v>43</v>
      </c>
      <c r="AF244" t="s">
        <v>36</v>
      </c>
      <c r="AG244" t="s">
        <v>47</v>
      </c>
      <c r="AH244">
        <v>7</v>
      </c>
      <c r="AI244" t="s">
        <v>13</v>
      </c>
      <c r="AJ244" s="13" t="s">
        <v>176</v>
      </c>
      <c r="AK244" s="13" t="s">
        <v>135</v>
      </c>
      <c r="AL244" t="b">
        <v>1</v>
      </c>
      <c r="AM244" t="str">
        <f>EmployeeData[[#This Row],[EMPLOYEEID]]</f>
        <v>E085404</v>
      </c>
    </row>
    <row r="245" spans="1:39" ht="15" x14ac:dyDescent="0.25">
      <c r="A245" s="13" t="s">
        <v>731</v>
      </c>
      <c r="B245" s="13" t="str">
        <f>EmployeeData[[#This Row],[FULLNAME]]</f>
        <v>Daniel Budhai</v>
      </c>
      <c r="C245" s="13" t="s">
        <v>156</v>
      </c>
      <c r="D245" s="13" t="s">
        <v>692</v>
      </c>
      <c r="E245">
        <v>452</v>
      </c>
      <c r="F245" s="13" t="s">
        <v>157</v>
      </c>
      <c r="G245" s="13" t="s">
        <v>158</v>
      </c>
      <c r="J245">
        <v>43103</v>
      </c>
      <c r="L245">
        <v>1</v>
      </c>
      <c r="M245">
        <v>40</v>
      </c>
      <c r="N245">
        <v>5</v>
      </c>
      <c r="O245">
        <v>96265</v>
      </c>
      <c r="P245" t="s">
        <v>2</v>
      </c>
      <c r="Q245" s="13" t="s">
        <v>56</v>
      </c>
      <c r="R245" s="13" t="s">
        <v>693</v>
      </c>
      <c r="S245" s="13" t="s">
        <v>129</v>
      </c>
      <c r="T245" t="b">
        <v>1</v>
      </c>
      <c r="U245" s="13" t="s">
        <v>38</v>
      </c>
      <c r="V245" s="13" t="s">
        <v>732</v>
      </c>
      <c r="W245" t="s">
        <v>5</v>
      </c>
      <c r="X245" s="13" t="s">
        <v>10</v>
      </c>
      <c r="Y245" s="13" t="s">
        <v>131</v>
      </c>
      <c r="Z245">
        <v>1980</v>
      </c>
      <c r="AA245" s="13" t="s">
        <v>50</v>
      </c>
      <c r="AB245" s="13" t="s">
        <v>161</v>
      </c>
      <c r="AC245" s="13" t="s">
        <v>199</v>
      </c>
      <c r="AD245" s="13" t="s">
        <v>43</v>
      </c>
      <c r="AE245">
        <v>45</v>
      </c>
      <c r="AF245" t="s">
        <v>36</v>
      </c>
      <c r="AG245" t="s">
        <v>12</v>
      </c>
      <c r="AH245">
        <v>7</v>
      </c>
      <c r="AI245" t="s">
        <v>13</v>
      </c>
      <c r="AJ245" s="13" t="s">
        <v>134</v>
      </c>
      <c r="AK245" s="13" t="s">
        <v>135</v>
      </c>
      <c r="AL245" t="s">
        <v>136</v>
      </c>
      <c r="AM245" t="str">
        <f>EmployeeData[[#This Row],[EMPLOYEEID]]</f>
        <v>E085673</v>
      </c>
    </row>
    <row r="246" spans="1:39" ht="15" x14ac:dyDescent="0.25">
      <c r="A246" s="13" t="s">
        <v>733</v>
      </c>
      <c r="B246" s="13" t="str">
        <f>EmployeeData[[#This Row],[FULLNAME]]</f>
        <v>Daniel Bremer</v>
      </c>
      <c r="C246" s="13" t="s">
        <v>125</v>
      </c>
      <c r="D246" s="13" t="s">
        <v>692</v>
      </c>
      <c r="E246">
        <v>452</v>
      </c>
      <c r="F246" s="13" t="s">
        <v>157</v>
      </c>
      <c r="G246" s="13" t="s">
        <v>128</v>
      </c>
      <c r="J246">
        <v>43103</v>
      </c>
      <c r="L246">
        <v>1</v>
      </c>
      <c r="M246">
        <v>40</v>
      </c>
      <c r="N246">
        <v>5</v>
      </c>
      <c r="O246">
        <v>368781</v>
      </c>
      <c r="P246" t="s">
        <v>2</v>
      </c>
      <c r="Q246" s="13" t="s">
        <v>54</v>
      </c>
      <c r="R246" s="13" t="s">
        <v>693</v>
      </c>
      <c r="S246" s="13" t="s">
        <v>140</v>
      </c>
      <c r="T246" t="b">
        <v>1</v>
      </c>
      <c r="U246" s="13" t="s">
        <v>7</v>
      </c>
      <c r="V246" s="13" t="s">
        <v>734</v>
      </c>
      <c r="W246" t="s">
        <v>5</v>
      </c>
      <c r="X246" s="13" t="s">
        <v>10</v>
      </c>
      <c r="Y246" s="13" t="s">
        <v>153</v>
      </c>
      <c r="Z246">
        <v>1975</v>
      </c>
      <c r="AA246" s="13" t="s">
        <v>34</v>
      </c>
      <c r="AB246" s="13" t="s">
        <v>132</v>
      </c>
      <c r="AC246" s="13" t="s">
        <v>199</v>
      </c>
      <c r="AD246" s="13" t="s">
        <v>43</v>
      </c>
      <c r="AE246">
        <v>50</v>
      </c>
      <c r="AF246" t="s">
        <v>37</v>
      </c>
      <c r="AG246" t="s">
        <v>65</v>
      </c>
      <c r="AH246">
        <v>7</v>
      </c>
      <c r="AI246" t="s">
        <v>13</v>
      </c>
      <c r="AJ246" s="13" t="s">
        <v>154</v>
      </c>
      <c r="AK246" s="13" t="s">
        <v>135</v>
      </c>
      <c r="AL246" t="s">
        <v>136</v>
      </c>
      <c r="AM246" t="str">
        <f>EmployeeData[[#This Row],[EMPLOYEEID]]</f>
        <v>E085741</v>
      </c>
    </row>
    <row r="247" spans="1:39" ht="15" x14ac:dyDescent="0.25">
      <c r="A247" s="13" t="s">
        <v>735</v>
      </c>
      <c r="B247" s="13" t="str">
        <f>EmployeeData[[#This Row],[FULLNAME]]</f>
        <v>Daniel Bazira</v>
      </c>
      <c r="C247" s="13" t="s">
        <v>449</v>
      </c>
      <c r="D247" s="13" t="s">
        <v>692</v>
      </c>
      <c r="E247">
        <v>452</v>
      </c>
      <c r="F247" s="13" t="s">
        <v>157</v>
      </c>
      <c r="G247" s="13" t="s">
        <v>736</v>
      </c>
      <c r="J247">
        <v>44223</v>
      </c>
      <c r="L247">
        <v>1</v>
      </c>
      <c r="M247">
        <v>40</v>
      </c>
      <c r="N247">
        <v>5</v>
      </c>
      <c r="O247">
        <v>32834</v>
      </c>
      <c r="P247" t="s">
        <v>2</v>
      </c>
      <c r="Q247" s="13" t="s">
        <v>59</v>
      </c>
      <c r="R247" s="13" t="s">
        <v>693</v>
      </c>
      <c r="S247" s="13" t="s">
        <v>211</v>
      </c>
      <c r="T247" t="b">
        <v>1</v>
      </c>
      <c r="U247" s="13" t="s">
        <v>38</v>
      </c>
      <c r="V247" s="13" t="s">
        <v>737</v>
      </c>
      <c r="W247" t="s">
        <v>5</v>
      </c>
      <c r="X247" s="13" t="s">
        <v>10</v>
      </c>
      <c r="Y247" s="13" t="s">
        <v>233</v>
      </c>
      <c r="Z247">
        <v>1991</v>
      </c>
      <c r="AA247" s="13" t="s">
        <v>51</v>
      </c>
      <c r="AB247" s="13" t="s">
        <v>738</v>
      </c>
      <c r="AC247" s="13" t="s">
        <v>199</v>
      </c>
      <c r="AD247" s="13" t="s">
        <v>43</v>
      </c>
      <c r="AE247">
        <v>34</v>
      </c>
      <c r="AF247" t="s">
        <v>36</v>
      </c>
      <c r="AG247" t="s">
        <v>11</v>
      </c>
      <c r="AH247">
        <v>4</v>
      </c>
      <c r="AI247" t="s">
        <v>30</v>
      </c>
      <c r="AJ247" s="13" t="s">
        <v>154</v>
      </c>
      <c r="AK247" s="13" t="s">
        <v>135</v>
      </c>
      <c r="AL247" t="b">
        <v>1</v>
      </c>
      <c r="AM247" t="str">
        <f>EmployeeData[[#This Row],[EMPLOYEEID]]</f>
        <v>E086340</v>
      </c>
    </row>
    <row r="248" spans="1:39" ht="15" x14ac:dyDescent="0.25">
      <c r="A248" s="13" t="s">
        <v>739</v>
      </c>
      <c r="B248" s="13" t="str">
        <f>EmployeeData[[#This Row],[FULLNAME]]</f>
        <v>Daniel Baetz</v>
      </c>
      <c r="C248" s="13" t="s">
        <v>203</v>
      </c>
      <c r="D248" s="13" t="s">
        <v>692</v>
      </c>
      <c r="E248">
        <v>443</v>
      </c>
      <c r="F248" s="13" t="s">
        <v>157</v>
      </c>
      <c r="G248" s="13" t="s">
        <v>204</v>
      </c>
      <c r="J248">
        <v>43103</v>
      </c>
      <c r="L248">
        <v>1</v>
      </c>
      <c r="M248">
        <v>40</v>
      </c>
      <c r="N248">
        <v>5</v>
      </c>
      <c r="O248">
        <v>375600</v>
      </c>
      <c r="P248" t="s">
        <v>2</v>
      </c>
      <c r="Q248" s="13" t="s">
        <v>55</v>
      </c>
      <c r="R248" s="13" t="s">
        <v>693</v>
      </c>
      <c r="S248" s="13" t="s">
        <v>159</v>
      </c>
      <c r="T248" t="b">
        <v>1</v>
      </c>
      <c r="U248" s="13" t="s">
        <v>7</v>
      </c>
      <c r="V248" s="13" t="s">
        <v>740</v>
      </c>
      <c r="W248" t="s">
        <v>5</v>
      </c>
      <c r="X248" s="13" t="s">
        <v>10</v>
      </c>
      <c r="Y248" s="13" t="s">
        <v>153</v>
      </c>
      <c r="Z248">
        <v>1975</v>
      </c>
      <c r="AA248" s="13" t="s">
        <v>33</v>
      </c>
      <c r="AB248" s="13" t="s">
        <v>206</v>
      </c>
      <c r="AC248" s="13" t="s">
        <v>162</v>
      </c>
      <c r="AD248" s="13" t="s">
        <v>43</v>
      </c>
      <c r="AE248">
        <v>50</v>
      </c>
      <c r="AF248" t="s">
        <v>37</v>
      </c>
      <c r="AG248" t="s">
        <v>65</v>
      </c>
      <c r="AH248">
        <v>7</v>
      </c>
      <c r="AI248" t="s">
        <v>13</v>
      </c>
      <c r="AJ248" s="13" t="s">
        <v>176</v>
      </c>
      <c r="AK248" s="13" t="s">
        <v>184</v>
      </c>
      <c r="AL248" t="b">
        <v>1</v>
      </c>
      <c r="AM248" t="str">
        <f>EmployeeData[[#This Row],[EMPLOYEEID]]</f>
        <v>E086586</v>
      </c>
    </row>
    <row r="249" spans="1:39" ht="15" x14ac:dyDescent="0.25">
      <c r="A249" s="13" t="s">
        <v>741</v>
      </c>
      <c r="B249" s="13" t="str">
        <f>EmployeeData[[#This Row],[FULLNAME]]</f>
        <v>Daniel Aubert</v>
      </c>
      <c r="C249" s="13" t="s">
        <v>203</v>
      </c>
      <c r="D249" s="13" t="s">
        <v>692</v>
      </c>
      <c r="E249">
        <v>443</v>
      </c>
      <c r="F249" s="13" t="s">
        <v>157</v>
      </c>
      <c r="G249" s="13" t="s">
        <v>204</v>
      </c>
      <c r="J249">
        <v>43103</v>
      </c>
      <c r="L249">
        <v>1</v>
      </c>
      <c r="M249">
        <v>40</v>
      </c>
      <c r="N249">
        <v>5</v>
      </c>
      <c r="O249">
        <v>254070</v>
      </c>
      <c r="P249" t="s">
        <v>2</v>
      </c>
      <c r="Q249" s="13" t="s">
        <v>55</v>
      </c>
      <c r="R249" s="13" t="s">
        <v>693</v>
      </c>
      <c r="S249" s="13" t="s">
        <v>140</v>
      </c>
      <c r="T249" t="b">
        <v>1</v>
      </c>
      <c r="U249" s="13" t="s">
        <v>7</v>
      </c>
      <c r="V249" s="13" t="s">
        <v>742</v>
      </c>
      <c r="W249" t="s">
        <v>5</v>
      </c>
      <c r="X249" s="13" t="s">
        <v>10</v>
      </c>
      <c r="Y249" s="13" t="s">
        <v>131</v>
      </c>
      <c r="Z249">
        <v>1968</v>
      </c>
      <c r="AA249" s="13" t="s">
        <v>34</v>
      </c>
      <c r="AB249" s="13" t="s">
        <v>206</v>
      </c>
      <c r="AC249" s="13" t="s">
        <v>162</v>
      </c>
      <c r="AD249" s="13" t="s">
        <v>43</v>
      </c>
      <c r="AE249">
        <v>57</v>
      </c>
      <c r="AF249" t="s">
        <v>37</v>
      </c>
      <c r="AG249" t="s">
        <v>47</v>
      </c>
      <c r="AH249">
        <v>7</v>
      </c>
      <c r="AI249" t="s">
        <v>13</v>
      </c>
      <c r="AJ249" s="13" t="s">
        <v>134</v>
      </c>
      <c r="AK249" s="13" t="s">
        <v>135</v>
      </c>
      <c r="AL249" t="s">
        <v>136</v>
      </c>
      <c r="AM249" t="str">
        <f>EmployeeData[[#This Row],[EMPLOYEEID]]</f>
        <v>E086664</v>
      </c>
    </row>
    <row r="250" spans="1:39" ht="15" x14ac:dyDescent="0.25">
      <c r="A250" s="13" t="s">
        <v>743</v>
      </c>
      <c r="B250" s="13" t="str">
        <f>EmployeeData[[#This Row],[FULLNAME]]</f>
        <v>Danny Zbeetnoff</v>
      </c>
      <c r="C250" s="13" t="s">
        <v>125</v>
      </c>
      <c r="D250" s="13" t="s">
        <v>692</v>
      </c>
      <c r="E250">
        <v>443</v>
      </c>
      <c r="F250" s="13" t="s">
        <v>157</v>
      </c>
      <c r="G250" s="13" t="s">
        <v>144</v>
      </c>
      <c r="J250">
        <v>43734</v>
      </c>
      <c r="L250">
        <v>1</v>
      </c>
      <c r="M250">
        <v>40</v>
      </c>
      <c r="N250">
        <v>5</v>
      </c>
      <c r="O250">
        <v>45144</v>
      </c>
      <c r="P250" t="s">
        <v>2</v>
      </c>
      <c r="Q250" s="13" t="s">
        <v>54</v>
      </c>
      <c r="R250" s="13" t="s">
        <v>693</v>
      </c>
      <c r="S250" s="13" t="s">
        <v>140</v>
      </c>
      <c r="T250" t="b">
        <v>1</v>
      </c>
      <c r="U250" s="13" t="s">
        <v>7</v>
      </c>
      <c r="V250" s="13" t="s">
        <v>744</v>
      </c>
      <c r="W250" t="s">
        <v>5</v>
      </c>
      <c r="X250" s="13" t="s">
        <v>10</v>
      </c>
      <c r="Y250" s="13" t="s">
        <v>131</v>
      </c>
      <c r="Z250">
        <v>1981</v>
      </c>
      <c r="AA250" s="13" t="s">
        <v>32</v>
      </c>
      <c r="AB250" s="13" t="s">
        <v>147</v>
      </c>
      <c r="AC250" s="13" t="s">
        <v>162</v>
      </c>
      <c r="AD250" s="13" t="s">
        <v>43</v>
      </c>
      <c r="AE250">
        <v>44</v>
      </c>
      <c r="AF250" t="s">
        <v>36</v>
      </c>
      <c r="AG250" t="s">
        <v>11</v>
      </c>
      <c r="AH250">
        <v>6</v>
      </c>
      <c r="AI250" t="s">
        <v>13</v>
      </c>
      <c r="AJ250" s="13" t="s">
        <v>176</v>
      </c>
      <c r="AK250" s="13" t="s">
        <v>135</v>
      </c>
      <c r="AL250" t="s">
        <v>136</v>
      </c>
      <c r="AM250" t="str">
        <f>EmployeeData[[#This Row],[EMPLOYEEID]]</f>
        <v>E087280</v>
      </c>
    </row>
    <row r="251" spans="1:39" ht="15" x14ac:dyDescent="0.25">
      <c r="A251" s="13" t="s">
        <v>745</v>
      </c>
      <c r="B251" s="13" t="str">
        <f>EmployeeData[[#This Row],[FULLNAME]]</f>
        <v>Darryl Wong</v>
      </c>
      <c r="C251" s="13" t="s">
        <v>125</v>
      </c>
      <c r="D251" s="13" t="s">
        <v>692</v>
      </c>
      <c r="E251">
        <v>452</v>
      </c>
      <c r="F251" s="13" t="s">
        <v>157</v>
      </c>
      <c r="G251" s="13" t="s">
        <v>128</v>
      </c>
      <c r="J251">
        <v>43765</v>
      </c>
      <c r="L251">
        <v>1</v>
      </c>
      <c r="M251">
        <v>40</v>
      </c>
      <c r="N251">
        <v>5</v>
      </c>
      <c r="O251">
        <v>116142</v>
      </c>
      <c r="P251" t="s">
        <v>2</v>
      </c>
      <c r="Q251" s="13" t="s">
        <v>54</v>
      </c>
      <c r="R251" s="13" t="s">
        <v>693</v>
      </c>
      <c r="S251" s="13" t="s">
        <v>159</v>
      </c>
      <c r="T251" t="b">
        <v>1</v>
      </c>
      <c r="U251" s="13" t="s">
        <v>7</v>
      </c>
      <c r="V251" s="13" t="s">
        <v>746</v>
      </c>
      <c r="W251" t="s">
        <v>5</v>
      </c>
      <c r="X251" s="13" t="s">
        <v>10</v>
      </c>
      <c r="Y251" s="13" t="s">
        <v>146</v>
      </c>
      <c r="Z251">
        <v>1997</v>
      </c>
      <c r="AA251" s="13" t="s">
        <v>51</v>
      </c>
      <c r="AB251" s="13" t="s">
        <v>132</v>
      </c>
      <c r="AC251" s="13" t="s">
        <v>199</v>
      </c>
      <c r="AD251" s="13" t="s">
        <v>43</v>
      </c>
      <c r="AE251">
        <v>28</v>
      </c>
      <c r="AF251" t="s">
        <v>6</v>
      </c>
      <c r="AG251" t="s">
        <v>46</v>
      </c>
      <c r="AH251">
        <v>6</v>
      </c>
      <c r="AI251" t="s">
        <v>13</v>
      </c>
      <c r="AJ251" s="13" t="s">
        <v>134</v>
      </c>
      <c r="AK251" s="13" t="s">
        <v>135</v>
      </c>
      <c r="AL251" t="b">
        <v>1</v>
      </c>
      <c r="AM251" t="str">
        <f>EmployeeData[[#This Row],[EMPLOYEEID]]</f>
        <v>E089626</v>
      </c>
    </row>
    <row r="252" spans="1:39" ht="15" x14ac:dyDescent="0.25">
      <c r="A252" s="13" t="s">
        <v>747</v>
      </c>
      <c r="B252" s="13" t="str">
        <f>EmployeeData[[#This Row],[FULLNAME]]</f>
        <v>Alexei Diehl</v>
      </c>
      <c r="C252" s="13" t="s">
        <v>156</v>
      </c>
      <c r="D252" s="13" t="s">
        <v>692</v>
      </c>
      <c r="E252">
        <v>443</v>
      </c>
      <c r="F252" s="13" t="s">
        <v>157</v>
      </c>
      <c r="G252" s="13" t="s">
        <v>158</v>
      </c>
      <c r="J252">
        <v>44023</v>
      </c>
      <c r="L252">
        <v>1</v>
      </c>
      <c r="M252">
        <v>40</v>
      </c>
      <c r="N252">
        <v>5</v>
      </c>
      <c r="O252">
        <v>88491</v>
      </c>
      <c r="P252" t="s">
        <v>2</v>
      </c>
      <c r="Q252" s="13" t="s">
        <v>56</v>
      </c>
      <c r="R252" s="13" t="s">
        <v>693</v>
      </c>
      <c r="S252" s="13" t="s">
        <v>140</v>
      </c>
      <c r="T252" t="b">
        <v>1</v>
      </c>
      <c r="U252" s="13" t="s">
        <v>8</v>
      </c>
      <c r="V252" s="13" t="s">
        <v>748</v>
      </c>
      <c r="W252" t="s">
        <v>35</v>
      </c>
      <c r="X252" s="13" t="s">
        <v>10</v>
      </c>
      <c r="Y252" s="13" t="s">
        <v>146</v>
      </c>
      <c r="Z252">
        <v>2003</v>
      </c>
      <c r="AA252" s="13" t="s">
        <v>33</v>
      </c>
      <c r="AB252" s="13" t="s">
        <v>161</v>
      </c>
      <c r="AC252" s="13" t="s">
        <v>162</v>
      </c>
      <c r="AD252" s="13" t="s">
        <v>43</v>
      </c>
      <c r="AE252">
        <v>22</v>
      </c>
      <c r="AF252" t="s">
        <v>63</v>
      </c>
      <c r="AG252" t="s">
        <v>12</v>
      </c>
      <c r="AH252">
        <v>5</v>
      </c>
      <c r="AI252" t="s">
        <v>30</v>
      </c>
      <c r="AJ252" s="13" t="s">
        <v>149</v>
      </c>
      <c r="AK252" s="13" t="s">
        <v>135</v>
      </c>
      <c r="AL252" t="s">
        <v>136</v>
      </c>
      <c r="AM252" t="str">
        <f>EmployeeData[[#This Row],[EMPLOYEEID]]</f>
        <v>E017695</v>
      </c>
    </row>
    <row r="253" spans="1:39" ht="15" x14ac:dyDescent="0.25">
      <c r="A253" s="13" t="s">
        <v>749</v>
      </c>
      <c r="B253" s="13" t="str">
        <f>EmployeeData[[#This Row],[FULLNAME]]</f>
        <v>David Su</v>
      </c>
      <c r="C253" s="13" t="s">
        <v>125</v>
      </c>
      <c r="D253" s="13" t="s">
        <v>692</v>
      </c>
      <c r="E253">
        <v>404</v>
      </c>
      <c r="F253" s="13" t="s">
        <v>127</v>
      </c>
      <c r="G253" s="13" t="s">
        <v>128</v>
      </c>
      <c r="J253">
        <v>43790</v>
      </c>
      <c r="L253">
        <v>1</v>
      </c>
      <c r="M253">
        <v>40</v>
      </c>
      <c r="N253">
        <v>5</v>
      </c>
      <c r="O253">
        <v>219141</v>
      </c>
      <c r="P253" t="s">
        <v>2</v>
      </c>
      <c r="Q253" s="13" t="s">
        <v>54</v>
      </c>
      <c r="R253" s="13" t="s">
        <v>693</v>
      </c>
      <c r="S253" s="13" t="s">
        <v>140</v>
      </c>
      <c r="T253" t="b">
        <v>1</v>
      </c>
      <c r="U253" s="13" t="s">
        <v>8</v>
      </c>
      <c r="V253" s="13" t="s">
        <v>750</v>
      </c>
      <c r="W253" t="s">
        <v>5</v>
      </c>
      <c r="X253" s="13" t="s">
        <v>10</v>
      </c>
      <c r="Y253" s="13" t="s">
        <v>146</v>
      </c>
      <c r="Z253">
        <v>1975</v>
      </c>
      <c r="AA253" s="13" t="s">
        <v>50</v>
      </c>
      <c r="AB253" s="13" t="s">
        <v>132</v>
      </c>
      <c r="AC253" s="13" t="s">
        <v>536</v>
      </c>
      <c r="AD253" s="13" t="s">
        <v>40</v>
      </c>
      <c r="AE253">
        <v>50</v>
      </c>
      <c r="AF253" t="s">
        <v>37</v>
      </c>
      <c r="AG253" t="s">
        <v>47</v>
      </c>
      <c r="AH253">
        <v>6</v>
      </c>
      <c r="AI253" t="s">
        <v>13</v>
      </c>
      <c r="AJ253" s="13" t="s">
        <v>154</v>
      </c>
      <c r="AK253" s="13" t="s">
        <v>150</v>
      </c>
      <c r="AL253" t="s">
        <v>136</v>
      </c>
      <c r="AM253" t="str">
        <f>EmployeeData[[#This Row],[EMPLOYEEID]]</f>
        <v>E091667</v>
      </c>
    </row>
    <row r="254" spans="1:39" ht="15" x14ac:dyDescent="0.25">
      <c r="A254" s="13" t="s">
        <v>751</v>
      </c>
      <c r="B254" s="13" t="str">
        <f>EmployeeData[[#This Row],[FULLNAME]]</f>
        <v>David Park</v>
      </c>
      <c r="C254" s="13" t="s">
        <v>203</v>
      </c>
      <c r="D254" s="13" t="s">
        <v>692</v>
      </c>
      <c r="E254">
        <v>233</v>
      </c>
      <c r="F254" s="13" t="s">
        <v>157</v>
      </c>
      <c r="G254" s="13" t="s">
        <v>204</v>
      </c>
      <c r="J254">
        <v>44227</v>
      </c>
      <c r="L254">
        <v>1</v>
      </c>
      <c r="M254">
        <v>40</v>
      </c>
      <c r="N254">
        <v>5</v>
      </c>
      <c r="O254">
        <v>79389</v>
      </c>
      <c r="P254" t="s">
        <v>2</v>
      </c>
      <c r="Q254" s="13" t="s">
        <v>55</v>
      </c>
      <c r="R254" s="13" t="s">
        <v>693</v>
      </c>
      <c r="S254" s="13" t="s">
        <v>159</v>
      </c>
      <c r="T254" t="b">
        <v>1</v>
      </c>
      <c r="U254" s="13" t="s">
        <v>38</v>
      </c>
      <c r="V254" s="13" t="s">
        <v>752</v>
      </c>
      <c r="W254" t="s">
        <v>5</v>
      </c>
      <c r="X254" s="13" t="s">
        <v>10</v>
      </c>
      <c r="Y254" s="13" t="s">
        <v>146</v>
      </c>
      <c r="Z254">
        <v>1994</v>
      </c>
      <c r="AA254" s="13" t="s">
        <v>32</v>
      </c>
      <c r="AB254" s="13" t="s">
        <v>206</v>
      </c>
      <c r="AC254" s="13" t="s">
        <v>499</v>
      </c>
      <c r="AD254" s="13" t="s">
        <v>43</v>
      </c>
      <c r="AE254">
        <v>31</v>
      </c>
      <c r="AF254" t="s">
        <v>6</v>
      </c>
      <c r="AG254" t="s">
        <v>12</v>
      </c>
      <c r="AH254">
        <v>4</v>
      </c>
      <c r="AI254" t="s">
        <v>30</v>
      </c>
      <c r="AJ254" s="13" t="s">
        <v>239</v>
      </c>
      <c r="AK254" s="13" t="s">
        <v>135</v>
      </c>
      <c r="AL254" t="b">
        <v>1</v>
      </c>
      <c r="AM254" t="str">
        <f>EmployeeData[[#This Row],[EMPLOYEEID]]</f>
        <v>E094339</v>
      </c>
    </row>
    <row r="255" spans="1:39" ht="15" x14ac:dyDescent="0.25">
      <c r="A255" s="13" t="s">
        <v>753</v>
      </c>
      <c r="B255" s="13" t="str">
        <f>EmployeeData[[#This Row],[FULLNAME]]</f>
        <v>Debra Natarajan</v>
      </c>
      <c r="C255" s="13" t="s">
        <v>125</v>
      </c>
      <c r="D255" s="13" t="s">
        <v>754</v>
      </c>
      <c r="E255">
        <v>452</v>
      </c>
      <c r="F255" s="13" t="s">
        <v>157</v>
      </c>
      <c r="G255" s="13" t="s">
        <v>128</v>
      </c>
      <c r="J255">
        <v>43783</v>
      </c>
      <c r="L255">
        <v>1</v>
      </c>
      <c r="M255">
        <v>40</v>
      </c>
      <c r="N255">
        <v>5</v>
      </c>
      <c r="O255">
        <v>219715</v>
      </c>
      <c r="P255" t="s">
        <v>2</v>
      </c>
      <c r="Q255" s="13" t="s">
        <v>54</v>
      </c>
      <c r="R255" s="13" t="s">
        <v>755</v>
      </c>
      <c r="S255" s="13" t="s">
        <v>190</v>
      </c>
      <c r="T255" t="b">
        <v>1</v>
      </c>
      <c r="U255" s="13" t="s">
        <v>38</v>
      </c>
      <c r="V255" s="13" t="s">
        <v>756</v>
      </c>
      <c r="W255" t="s">
        <v>5</v>
      </c>
      <c r="X255" s="13" t="s">
        <v>10</v>
      </c>
      <c r="Y255" s="13" t="s">
        <v>146</v>
      </c>
      <c r="Z255">
        <v>1992</v>
      </c>
      <c r="AA255" s="13" t="s">
        <v>31</v>
      </c>
      <c r="AB255" s="13" t="s">
        <v>132</v>
      </c>
      <c r="AC255" s="13" t="s">
        <v>199</v>
      </c>
      <c r="AD255" s="13" t="s">
        <v>43</v>
      </c>
      <c r="AE255">
        <v>33</v>
      </c>
      <c r="AF255" t="s">
        <v>36</v>
      </c>
      <c r="AG255" t="s">
        <v>47</v>
      </c>
      <c r="AH255">
        <v>6</v>
      </c>
      <c r="AI255" t="s">
        <v>13</v>
      </c>
      <c r="AJ255" s="13" t="s">
        <v>154</v>
      </c>
      <c r="AK255" s="13" t="s">
        <v>135</v>
      </c>
      <c r="AL255" t="b">
        <v>0</v>
      </c>
      <c r="AM255" t="str">
        <f>EmployeeData[[#This Row],[EMPLOYEEID]]</f>
        <v>E094828</v>
      </c>
    </row>
    <row r="256" spans="1:39" ht="15" x14ac:dyDescent="0.25">
      <c r="A256" s="13" t="s">
        <v>757</v>
      </c>
      <c r="B256" s="13" t="str">
        <f>EmployeeData[[#This Row],[FULLNAME]]</f>
        <v>Dejun Martin</v>
      </c>
      <c r="C256" s="13" t="s">
        <v>338</v>
      </c>
      <c r="D256" s="13" t="s">
        <v>754</v>
      </c>
      <c r="E256">
        <v>452</v>
      </c>
      <c r="F256" s="13" t="s">
        <v>157</v>
      </c>
      <c r="G256" s="13" t="s">
        <v>339</v>
      </c>
      <c r="J256">
        <v>44232</v>
      </c>
      <c r="L256">
        <v>1</v>
      </c>
      <c r="M256">
        <v>40</v>
      </c>
      <c r="N256">
        <v>5</v>
      </c>
      <c r="O256">
        <v>63308</v>
      </c>
      <c r="P256" t="s">
        <v>2</v>
      </c>
      <c r="Q256" s="13" t="s">
        <v>4</v>
      </c>
      <c r="R256" s="13" t="s">
        <v>755</v>
      </c>
      <c r="S256" s="13" t="s">
        <v>159</v>
      </c>
      <c r="T256" t="b">
        <v>1</v>
      </c>
      <c r="U256" s="13" t="s">
        <v>7</v>
      </c>
      <c r="V256" s="13" t="s">
        <v>758</v>
      </c>
      <c r="W256" t="s">
        <v>5</v>
      </c>
      <c r="X256" s="13" t="s">
        <v>10</v>
      </c>
      <c r="Y256" s="13" t="s">
        <v>146</v>
      </c>
      <c r="Z256">
        <v>1988</v>
      </c>
      <c r="AA256" s="13" t="s">
        <v>31</v>
      </c>
      <c r="AB256" s="13" t="s">
        <v>341</v>
      </c>
      <c r="AC256" s="13" t="s">
        <v>199</v>
      </c>
      <c r="AD256" s="13" t="s">
        <v>43</v>
      </c>
      <c r="AE256">
        <v>37</v>
      </c>
      <c r="AF256" t="s">
        <v>36</v>
      </c>
      <c r="AG256" t="s">
        <v>12</v>
      </c>
      <c r="AH256">
        <v>4</v>
      </c>
      <c r="AI256" t="s">
        <v>30</v>
      </c>
      <c r="AJ256" s="13" t="s">
        <v>176</v>
      </c>
      <c r="AK256" s="13" t="s">
        <v>135</v>
      </c>
      <c r="AL256" t="b">
        <v>1</v>
      </c>
      <c r="AM256" t="str">
        <f>EmployeeData[[#This Row],[EMPLOYEEID]]</f>
        <v>E096013</v>
      </c>
    </row>
    <row r="257" spans="1:39" ht="15" x14ac:dyDescent="0.25">
      <c r="A257" s="13" t="s">
        <v>759</v>
      </c>
      <c r="B257" s="13" t="str">
        <f>EmployeeData[[#This Row],[FULLNAME]]</f>
        <v>Derek Kim</v>
      </c>
      <c r="C257" s="13" t="s">
        <v>125</v>
      </c>
      <c r="D257" s="13" t="s">
        <v>754</v>
      </c>
      <c r="E257">
        <v>453</v>
      </c>
      <c r="F257" s="13" t="s">
        <v>127</v>
      </c>
      <c r="G257" s="13" t="s">
        <v>128</v>
      </c>
      <c r="J257">
        <v>43758</v>
      </c>
      <c r="L257">
        <v>1</v>
      </c>
      <c r="M257">
        <v>40</v>
      </c>
      <c r="N257">
        <v>5</v>
      </c>
      <c r="O257">
        <v>294416</v>
      </c>
      <c r="P257" t="s">
        <v>2</v>
      </c>
      <c r="Q257" s="13" t="s">
        <v>54</v>
      </c>
      <c r="R257" s="13" t="s">
        <v>755</v>
      </c>
      <c r="S257" s="13" t="s">
        <v>129</v>
      </c>
      <c r="T257" t="b">
        <v>1</v>
      </c>
      <c r="U257" s="13" t="s">
        <v>38</v>
      </c>
      <c r="V257" s="13" t="s">
        <v>760</v>
      </c>
      <c r="W257" t="s">
        <v>5</v>
      </c>
      <c r="X257" s="13" t="s">
        <v>10</v>
      </c>
      <c r="Y257" s="13" t="s">
        <v>131</v>
      </c>
      <c r="Z257">
        <v>1967</v>
      </c>
      <c r="AA257" s="13" t="s">
        <v>31</v>
      </c>
      <c r="AB257" s="13" t="s">
        <v>132</v>
      </c>
      <c r="AC257" s="13" t="s">
        <v>320</v>
      </c>
      <c r="AD257" s="13" t="s">
        <v>40</v>
      </c>
      <c r="AE257">
        <v>58</v>
      </c>
      <c r="AF257" t="s">
        <v>37</v>
      </c>
      <c r="AG257" t="s">
        <v>47</v>
      </c>
      <c r="AH257">
        <v>6</v>
      </c>
      <c r="AI257" t="s">
        <v>13</v>
      </c>
      <c r="AJ257" s="13" t="s">
        <v>149</v>
      </c>
      <c r="AK257" s="13" t="s">
        <v>135</v>
      </c>
      <c r="AL257" t="b">
        <v>0</v>
      </c>
      <c r="AM257" t="str">
        <f>EmployeeData[[#This Row],[EMPLOYEEID]]</f>
        <v>E098863</v>
      </c>
    </row>
    <row r="258" spans="1:39" ht="15" x14ac:dyDescent="0.25">
      <c r="A258" s="13" t="s">
        <v>761</v>
      </c>
      <c r="B258" s="13" t="str">
        <f>EmployeeData[[#This Row],[FULLNAME]]</f>
        <v>Dirk Grass</v>
      </c>
      <c r="C258" s="13" t="s">
        <v>125</v>
      </c>
      <c r="D258" s="13" t="s">
        <v>754</v>
      </c>
      <c r="E258">
        <v>454</v>
      </c>
      <c r="F258" s="13" t="s">
        <v>169</v>
      </c>
      <c r="G258" s="13" t="s">
        <v>144</v>
      </c>
      <c r="J258">
        <v>43673</v>
      </c>
      <c r="L258">
        <v>1</v>
      </c>
      <c r="M258">
        <v>40</v>
      </c>
      <c r="N258">
        <v>5</v>
      </c>
      <c r="O258">
        <v>52396</v>
      </c>
      <c r="P258" t="s">
        <v>2</v>
      </c>
      <c r="Q258" s="13" t="s">
        <v>54</v>
      </c>
      <c r="R258" s="13" t="s">
        <v>755</v>
      </c>
      <c r="S258" s="13" t="s">
        <v>215</v>
      </c>
      <c r="T258" t="b">
        <v>1</v>
      </c>
      <c r="U258" s="13" t="s">
        <v>7</v>
      </c>
      <c r="V258" s="13" t="s">
        <v>762</v>
      </c>
      <c r="W258" t="s">
        <v>5</v>
      </c>
      <c r="X258" s="13" t="s">
        <v>45</v>
      </c>
      <c r="Y258" s="13" t="s">
        <v>146</v>
      </c>
      <c r="Z258">
        <v>1970</v>
      </c>
      <c r="AA258" s="13" t="s">
        <v>31</v>
      </c>
      <c r="AB258" s="13" t="s">
        <v>147</v>
      </c>
      <c r="AC258" s="13" t="s">
        <v>293</v>
      </c>
      <c r="AD258" s="13" t="s">
        <v>41</v>
      </c>
      <c r="AE258">
        <v>55</v>
      </c>
      <c r="AF258" t="s">
        <v>37</v>
      </c>
      <c r="AG258" t="s">
        <v>12</v>
      </c>
      <c r="AH258">
        <v>6</v>
      </c>
      <c r="AI258" t="s">
        <v>13</v>
      </c>
      <c r="AJ258" s="13" t="s">
        <v>149</v>
      </c>
      <c r="AK258" s="13" t="s">
        <v>184</v>
      </c>
      <c r="AL258" t="s">
        <v>136</v>
      </c>
      <c r="AM258" t="str">
        <f>EmployeeData[[#This Row],[EMPLOYEEID]]</f>
        <v>E103866</v>
      </c>
    </row>
    <row r="259" spans="1:39" ht="15" x14ac:dyDescent="0.25">
      <c r="A259" s="13" t="s">
        <v>763</v>
      </c>
      <c r="B259" s="13" t="str">
        <f>EmployeeData[[#This Row],[FULLNAME]]</f>
        <v>Dominik Flannagan</v>
      </c>
      <c r="C259" s="13" t="s">
        <v>338</v>
      </c>
      <c r="D259" s="13" t="s">
        <v>754</v>
      </c>
      <c r="E259">
        <v>393</v>
      </c>
      <c r="F259" s="13" t="s">
        <v>127</v>
      </c>
      <c r="G259" s="13" t="s">
        <v>339</v>
      </c>
      <c r="J259">
        <v>44229</v>
      </c>
      <c r="L259">
        <v>1</v>
      </c>
      <c r="M259">
        <v>40</v>
      </c>
      <c r="N259">
        <v>5</v>
      </c>
      <c r="O259">
        <v>31399</v>
      </c>
      <c r="P259" t="s">
        <v>2</v>
      </c>
      <c r="Q259" s="13" t="s">
        <v>4</v>
      </c>
      <c r="R259" s="13" t="s">
        <v>755</v>
      </c>
      <c r="S259" s="13" t="s">
        <v>129</v>
      </c>
      <c r="T259" t="b">
        <v>1</v>
      </c>
      <c r="U259" s="13" t="s">
        <v>38</v>
      </c>
      <c r="V259" s="13" t="s">
        <v>764</v>
      </c>
      <c r="W259" t="s">
        <v>5</v>
      </c>
      <c r="X259" s="13" t="s">
        <v>10</v>
      </c>
      <c r="Y259" s="13" t="s">
        <v>131</v>
      </c>
      <c r="Z259">
        <v>1989</v>
      </c>
      <c r="AA259" s="13" t="s">
        <v>31</v>
      </c>
      <c r="AB259" s="13" t="s">
        <v>341</v>
      </c>
      <c r="AC259" s="13" t="s">
        <v>765</v>
      </c>
      <c r="AD259" s="13" t="s">
        <v>40</v>
      </c>
      <c r="AE259">
        <v>36</v>
      </c>
      <c r="AF259" t="s">
        <v>36</v>
      </c>
      <c r="AG259" t="s">
        <v>11</v>
      </c>
      <c r="AH259">
        <v>4</v>
      </c>
      <c r="AI259" t="s">
        <v>30</v>
      </c>
      <c r="AJ259" s="13" t="s">
        <v>154</v>
      </c>
      <c r="AK259" s="13" t="s">
        <v>135</v>
      </c>
      <c r="AL259" t="b">
        <v>0</v>
      </c>
      <c r="AM259" t="str">
        <f>EmployeeData[[#This Row],[EMPLOYEEID]]</f>
        <v>E104148</v>
      </c>
    </row>
    <row r="260" spans="1:39" ht="15" x14ac:dyDescent="0.25">
      <c r="A260" s="13" t="s">
        <v>766</v>
      </c>
      <c r="B260" s="13" t="str">
        <f>EmployeeData[[#This Row],[FULLNAME]]</f>
        <v>Amanda Banks</v>
      </c>
      <c r="C260" s="13" t="s">
        <v>125</v>
      </c>
      <c r="D260" s="13" t="s">
        <v>754</v>
      </c>
      <c r="E260">
        <v>444</v>
      </c>
      <c r="F260" s="13" t="s">
        <v>127</v>
      </c>
      <c r="G260" s="13" t="s">
        <v>128</v>
      </c>
      <c r="J260">
        <v>43795</v>
      </c>
      <c r="L260">
        <v>1</v>
      </c>
      <c r="M260">
        <v>40</v>
      </c>
      <c r="N260">
        <v>5</v>
      </c>
      <c r="O260">
        <v>130836</v>
      </c>
      <c r="P260" t="s">
        <v>2</v>
      </c>
      <c r="Q260" s="13" t="s">
        <v>54</v>
      </c>
      <c r="R260" s="13" t="s">
        <v>755</v>
      </c>
      <c r="S260" s="13" t="s">
        <v>211</v>
      </c>
      <c r="T260" t="b">
        <v>1</v>
      </c>
      <c r="U260" s="13" t="s">
        <v>8</v>
      </c>
      <c r="V260" s="13" t="s">
        <v>767</v>
      </c>
      <c r="W260" t="s">
        <v>5</v>
      </c>
      <c r="X260" s="13" t="s">
        <v>45</v>
      </c>
      <c r="Y260" s="13" t="s">
        <v>229</v>
      </c>
      <c r="Z260">
        <v>1978</v>
      </c>
      <c r="AA260" s="13" t="s">
        <v>15</v>
      </c>
      <c r="AB260" s="13" t="s">
        <v>132</v>
      </c>
      <c r="AC260" s="13" t="s">
        <v>133</v>
      </c>
      <c r="AD260" s="13" t="s">
        <v>40</v>
      </c>
      <c r="AE260">
        <v>47</v>
      </c>
      <c r="AF260" t="s">
        <v>37</v>
      </c>
      <c r="AG260" t="s">
        <v>46</v>
      </c>
      <c r="AH260">
        <v>6</v>
      </c>
      <c r="AI260" t="s">
        <v>13</v>
      </c>
      <c r="AJ260" s="13" t="s">
        <v>134</v>
      </c>
      <c r="AK260" s="13" t="s">
        <v>135</v>
      </c>
      <c r="AL260" t="b">
        <v>1</v>
      </c>
      <c r="AM260" t="str">
        <f>EmployeeData[[#This Row],[EMPLOYEEID]]</f>
        <v>E020105</v>
      </c>
    </row>
    <row r="261" spans="1:39" ht="15" x14ac:dyDescent="0.25">
      <c r="A261" s="13" t="s">
        <v>768</v>
      </c>
      <c r="B261" s="13" t="str">
        <f>EmployeeData[[#This Row],[FULLNAME]]</f>
        <v>Amir Augustin</v>
      </c>
      <c r="C261" s="13" t="s">
        <v>156</v>
      </c>
      <c r="D261" s="13" t="s">
        <v>754</v>
      </c>
      <c r="E261">
        <v>446</v>
      </c>
      <c r="F261" s="13" t="s">
        <v>326</v>
      </c>
      <c r="G261" s="13" t="s">
        <v>158</v>
      </c>
      <c r="J261">
        <v>44148</v>
      </c>
      <c r="L261">
        <v>1</v>
      </c>
      <c r="M261">
        <v>40</v>
      </c>
      <c r="N261">
        <v>5</v>
      </c>
      <c r="O261">
        <v>89182</v>
      </c>
      <c r="P261" t="s">
        <v>2</v>
      </c>
      <c r="Q261" s="13" t="s">
        <v>56</v>
      </c>
      <c r="R261" s="13" t="s">
        <v>755</v>
      </c>
      <c r="S261" s="13" t="s">
        <v>237</v>
      </c>
      <c r="T261" t="b">
        <v>1</v>
      </c>
      <c r="U261" s="13" t="s">
        <v>8</v>
      </c>
      <c r="V261" s="13" t="s">
        <v>769</v>
      </c>
      <c r="W261" t="s">
        <v>35</v>
      </c>
      <c r="X261" s="13" t="s">
        <v>45</v>
      </c>
      <c r="Y261" s="13" t="s">
        <v>229</v>
      </c>
      <c r="Z261">
        <v>1968</v>
      </c>
      <c r="AA261" s="13" t="s">
        <v>15</v>
      </c>
      <c r="AB261" s="13" t="s">
        <v>161</v>
      </c>
      <c r="AC261" s="13" t="s">
        <v>384</v>
      </c>
      <c r="AD261" s="13" t="s">
        <v>39</v>
      </c>
      <c r="AE261">
        <v>57</v>
      </c>
      <c r="AF261" t="s">
        <v>37</v>
      </c>
      <c r="AG261" t="s">
        <v>12</v>
      </c>
      <c r="AH261">
        <v>5</v>
      </c>
      <c r="AI261" t="s">
        <v>30</v>
      </c>
      <c r="AJ261" s="13" t="s">
        <v>176</v>
      </c>
      <c r="AK261" s="13" t="s">
        <v>150</v>
      </c>
      <c r="AL261" t="s">
        <v>136</v>
      </c>
      <c r="AM261" t="str">
        <f>EmployeeData[[#This Row],[EMPLOYEEID]]</f>
        <v>E020119</v>
      </c>
    </row>
    <row r="262" spans="1:39" ht="15" x14ac:dyDescent="0.25">
      <c r="A262" s="13" t="s">
        <v>770</v>
      </c>
      <c r="B262" s="13" t="str">
        <f>EmployeeData[[#This Row],[FULLNAME]]</f>
        <v>Andre Yang</v>
      </c>
      <c r="C262" s="13" t="s">
        <v>125</v>
      </c>
      <c r="D262" s="13" t="s">
        <v>754</v>
      </c>
      <c r="E262">
        <v>444</v>
      </c>
      <c r="F262" s="13" t="s">
        <v>127</v>
      </c>
      <c r="G262" s="13" t="s">
        <v>128</v>
      </c>
      <c r="J262">
        <v>43836</v>
      </c>
      <c r="L262">
        <v>1</v>
      </c>
      <c r="M262">
        <v>40</v>
      </c>
      <c r="N262">
        <v>5</v>
      </c>
      <c r="O262">
        <v>60751</v>
      </c>
      <c r="P262" t="s">
        <v>2</v>
      </c>
      <c r="Q262" s="13" t="s">
        <v>54</v>
      </c>
      <c r="R262" s="13" t="s">
        <v>755</v>
      </c>
      <c r="S262" s="13" t="s">
        <v>190</v>
      </c>
      <c r="T262" t="b">
        <v>1</v>
      </c>
      <c r="U262" s="13" t="s">
        <v>8</v>
      </c>
      <c r="V262" s="13" t="s">
        <v>771</v>
      </c>
      <c r="W262" t="s">
        <v>35</v>
      </c>
      <c r="X262" s="13" t="s">
        <v>10</v>
      </c>
      <c r="Y262" s="13" t="s">
        <v>229</v>
      </c>
      <c r="Z262">
        <v>1963</v>
      </c>
      <c r="AA262" s="13" t="s">
        <v>34</v>
      </c>
      <c r="AB262" s="13" t="s">
        <v>132</v>
      </c>
      <c r="AC262" s="13" t="s">
        <v>133</v>
      </c>
      <c r="AD262" s="13" t="s">
        <v>40</v>
      </c>
      <c r="AE262">
        <v>62</v>
      </c>
      <c r="AF262" t="s">
        <v>37</v>
      </c>
      <c r="AG262" t="s">
        <v>12</v>
      </c>
      <c r="AH262">
        <v>5</v>
      </c>
      <c r="AI262" t="s">
        <v>30</v>
      </c>
      <c r="AJ262" s="13" t="s">
        <v>134</v>
      </c>
      <c r="AK262" s="13" t="s">
        <v>135</v>
      </c>
      <c r="AL262" t="s">
        <v>136</v>
      </c>
      <c r="AM262" t="str">
        <f>EmployeeData[[#This Row],[EMPLOYEEID]]</f>
        <v>E022785</v>
      </c>
    </row>
    <row r="263" spans="1:39" ht="15" x14ac:dyDescent="0.25">
      <c r="A263" s="13" t="s">
        <v>772</v>
      </c>
      <c r="B263" s="13" t="str">
        <f>EmployeeData[[#This Row],[FULLNAME]]</f>
        <v>Edwin Too</v>
      </c>
      <c r="C263" s="13" t="s">
        <v>203</v>
      </c>
      <c r="D263" s="13" t="s">
        <v>754</v>
      </c>
      <c r="E263">
        <v>454</v>
      </c>
      <c r="F263" s="13" t="s">
        <v>169</v>
      </c>
      <c r="G263" s="13" t="s">
        <v>204</v>
      </c>
      <c r="J263">
        <v>44232</v>
      </c>
      <c r="L263">
        <v>1</v>
      </c>
      <c r="M263">
        <v>40</v>
      </c>
      <c r="N263">
        <v>5</v>
      </c>
      <c r="O263">
        <v>82930</v>
      </c>
      <c r="P263" t="s">
        <v>2</v>
      </c>
      <c r="Q263" s="13" t="s">
        <v>55</v>
      </c>
      <c r="R263" s="13" t="s">
        <v>755</v>
      </c>
      <c r="S263" s="13" t="s">
        <v>159</v>
      </c>
      <c r="T263" t="b">
        <v>1</v>
      </c>
      <c r="U263" s="13" t="s">
        <v>8</v>
      </c>
      <c r="V263" s="13" t="s">
        <v>773</v>
      </c>
      <c r="W263" t="s">
        <v>5</v>
      </c>
      <c r="X263" s="13" t="s">
        <v>45</v>
      </c>
      <c r="Y263" s="13" t="s">
        <v>146</v>
      </c>
      <c r="Z263">
        <v>1962</v>
      </c>
      <c r="AA263" s="13" t="s">
        <v>32</v>
      </c>
      <c r="AB263" s="13" t="s">
        <v>206</v>
      </c>
      <c r="AC263" s="13" t="s">
        <v>293</v>
      </c>
      <c r="AD263" s="13" t="s">
        <v>41</v>
      </c>
      <c r="AE263">
        <v>63</v>
      </c>
      <c r="AF263" t="s">
        <v>37</v>
      </c>
      <c r="AG263" t="s">
        <v>12</v>
      </c>
      <c r="AH263">
        <v>4</v>
      </c>
      <c r="AI263" t="s">
        <v>30</v>
      </c>
      <c r="AJ263" s="13" t="s">
        <v>149</v>
      </c>
      <c r="AK263" s="13" t="s">
        <v>135</v>
      </c>
      <c r="AL263" t="s">
        <v>136</v>
      </c>
      <c r="AM263" t="str">
        <f>EmployeeData[[#This Row],[EMPLOYEEID]]</f>
        <v>E113211</v>
      </c>
    </row>
    <row r="264" spans="1:39" ht="15" x14ac:dyDescent="0.25">
      <c r="A264" s="13" t="s">
        <v>774</v>
      </c>
      <c r="B264" s="13" t="str">
        <f>EmployeeData[[#This Row],[FULLNAME]]</f>
        <v>Emily Shin</v>
      </c>
      <c r="C264" s="13" t="s">
        <v>338</v>
      </c>
      <c r="D264" s="13" t="s">
        <v>754</v>
      </c>
      <c r="E264">
        <v>453</v>
      </c>
      <c r="F264" s="13" t="s">
        <v>127</v>
      </c>
      <c r="G264" s="13" t="s">
        <v>339</v>
      </c>
      <c r="J264">
        <v>44223</v>
      </c>
      <c r="L264">
        <v>1</v>
      </c>
      <c r="M264">
        <v>40</v>
      </c>
      <c r="N264">
        <v>5</v>
      </c>
      <c r="O264">
        <v>85181</v>
      </c>
      <c r="P264" t="s">
        <v>2</v>
      </c>
      <c r="Q264" s="13" t="s">
        <v>4</v>
      </c>
      <c r="R264" s="13" t="s">
        <v>755</v>
      </c>
      <c r="S264" s="13" t="s">
        <v>140</v>
      </c>
      <c r="T264" t="b">
        <v>1</v>
      </c>
      <c r="U264" s="13" t="s">
        <v>7</v>
      </c>
      <c r="V264" s="13" t="s">
        <v>775</v>
      </c>
      <c r="W264" t="s">
        <v>5</v>
      </c>
      <c r="X264" s="13" t="s">
        <v>10</v>
      </c>
      <c r="Y264" s="13" t="s">
        <v>131</v>
      </c>
      <c r="Z264">
        <v>1979</v>
      </c>
      <c r="AA264" s="13" t="s">
        <v>33</v>
      </c>
      <c r="AB264" s="13" t="s">
        <v>341</v>
      </c>
      <c r="AC264" s="13" t="s">
        <v>320</v>
      </c>
      <c r="AD264" s="13" t="s">
        <v>40</v>
      </c>
      <c r="AE264">
        <v>46</v>
      </c>
      <c r="AF264" t="s">
        <v>37</v>
      </c>
      <c r="AG264" t="s">
        <v>12</v>
      </c>
      <c r="AH264">
        <v>4</v>
      </c>
      <c r="AI264" t="s">
        <v>30</v>
      </c>
      <c r="AJ264" s="13" t="s">
        <v>134</v>
      </c>
      <c r="AK264" s="13" t="s">
        <v>135</v>
      </c>
      <c r="AL264" t="s">
        <v>136</v>
      </c>
      <c r="AM264" t="str">
        <f>EmployeeData[[#This Row],[EMPLOYEEID]]</f>
        <v>E114585</v>
      </c>
    </row>
    <row r="265" spans="1:39" ht="15" x14ac:dyDescent="0.25">
      <c r="A265" s="13" t="s">
        <v>776</v>
      </c>
      <c r="B265" s="13" t="str">
        <f>EmployeeData[[#This Row],[FULLNAME]]</f>
        <v>Emily Shaik</v>
      </c>
      <c r="C265" s="13" t="s">
        <v>203</v>
      </c>
      <c r="D265" s="13" t="s">
        <v>754</v>
      </c>
      <c r="E265">
        <v>455</v>
      </c>
      <c r="F265" s="13" t="s">
        <v>326</v>
      </c>
      <c r="G265" s="13" t="s">
        <v>204</v>
      </c>
      <c r="J265">
        <v>44192</v>
      </c>
      <c r="L265">
        <v>1</v>
      </c>
      <c r="M265">
        <v>40</v>
      </c>
      <c r="N265">
        <v>5</v>
      </c>
      <c r="O265">
        <v>93848</v>
      </c>
      <c r="P265" t="s">
        <v>2</v>
      </c>
      <c r="Q265" s="13" t="s">
        <v>55</v>
      </c>
      <c r="R265" s="13" t="s">
        <v>755</v>
      </c>
      <c r="S265" s="13" t="s">
        <v>211</v>
      </c>
      <c r="T265" t="b">
        <v>1</v>
      </c>
      <c r="U265" s="13" t="s">
        <v>8</v>
      </c>
      <c r="V265" s="13" t="s">
        <v>777</v>
      </c>
      <c r="W265" t="s">
        <v>5</v>
      </c>
      <c r="X265" s="13" t="s">
        <v>10</v>
      </c>
      <c r="Y265" s="13" t="s">
        <v>146</v>
      </c>
      <c r="Z265">
        <v>1979</v>
      </c>
      <c r="AA265" s="13" t="s">
        <v>15</v>
      </c>
      <c r="AB265" s="13" t="s">
        <v>206</v>
      </c>
      <c r="AC265" s="13" t="s">
        <v>328</v>
      </c>
      <c r="AD265" s="13" t="s">
        <v>39</v>
      </c>
      <c r="AE265">
        <v>46</v>
      </c>
      <c r="AF265" t="s">
        <v>37</v>
      </c>
      <c r="AG265" t="s">
        <v>12</v>
      </c>
      <c r="AH265">
        <v>5</v>
      </c>
      <c r="AI265" t="s">
        <v>30</v>
      </c>
      <c r="AJ265" s="13" t="s">
        <v>134</v>
      </c>
      <c r="AK265" s="13" t="s">
        <v>135</v>
      </c>
      <c r="AL265" t="s">
        <v>136</v>
      </c>
      <c r="AM265" t="str">
        <f>EmployeeData[[#This Row],[EMPLOYEEID]]</f>
        <v>E114735</v>
      </c>
    </row>
    <row r="266" spans="1:39" ht="15" x14ac:dyDescent="0.25">
      <c r="A266" s="13" t="s">
        <v>778</v>
      </c>
      <c r="B266" s="13" t="str">
        <f>EmployeeData[[#This Row],[FULLNAME]]</f>
        <v>Angela Roche</v>
      </c>
      <c r="C266" s="13" t="s">
        <v>125</v>
      </c>
      <c r="D266" s="13" t="s">
        <v>754</v>
      </c>
      <c r="E266">
        <v>393</v>
      </c>
      <c r="F266" s="13" t="s">
        <v>127</v>
      </c>
      <c r="G266" s="13" t="s">
        <v>128</v>
      </c>
      <c r="J266">
        <v>43826</v>
      </c>
      <c r="L266">
        <v>1</v>
      </c>
      <c r="M266">
        <v>40</v>
      </c>
      <c r="N266">
        <v>5</v>
      </c>
      <c r="O266">
        <v>65937</v>
      </c>
      <c r="P266" t="s">
        <v>2</v>
      </c>
      <c r="Q266" s="13" t="s">
        <v>54</v>
      </c>
      <c r="R266" s="13" t="s">
        <v>755</v>
      </c>
      <c r="S266" s="13" t="s">
        <v>225</v>
      </c>
      <c r="T266" t="b">
        <v>1</v>
      </c>
      <c r="U266" s="13" t="s">
        <v>7</v>
      </c>
      <c r="V266" s="13" t="s">
        <v>779</v>
      </c>
      <c r="W266" t="s">
        <v>5</v>
      </c>
      <c r="X266" s="13" t="s">
        <v>10</v>
      </c>
      <c r="Y266" s="13" t="s">
        <v>146</v>
      </c>
      <c r="Z266">
        <v>1967</v>
      </c>
      <c r="AA266" s="13" t="s">
        <v>51</v>
      </c>
      <c r="AB266" s="13" t="s">
        <v>132</v>
      </c>
      <c r="AC266" s="13" t="s">
        <v>765</v>
      </c>
      <c r="AD266" s="13" t="s">
        <v>40</v>
      </c>
      <c r="AE266">
        <v>58</v>
      </c>
      <c r="AF266" t="s">
        <v>37</v>
      </c>
      <c r="AG266" t="s">
        <v>12</v>
      </c>
      <c r="AH266">
        <v>6</v>
      </c>
      <c r="AI266" t="s">
        <v>13</v>
      </c>
      <c r="AJ266" s="13" t="s">
        <v>134</v>
      </c>
      <c r="AK266" s="13" t="s">
        <v>184</v>
      </c>
      <c r="AL266" t="s">
        <v>136</v>
      </c>
      <c r="AM266" t="str">
        <f>EmployeeData[[#This Row],[EMPLOYEEID]]</f>
        <v>E027174</v>
      </c>
    </row>
    <row r="267" spans="1:39" ht="15" x14ac:dyDescent="0.25">
      <c r="A267" s="13" t="s">
        <v>780</v>
      </c>
      <c r="B267" s="13" t="str">
        <f>EmployeeData[[#This Row],[FULLNAME]]</f>
        <v>Angela Recalde</v>
      </c>
      <c r="C267" s="13" t="s">
        <v>125</v>
      </c>
      <c r="D267" s="13" t="s">
        <v>754</v>
      </c>
      <c r="E267">
        <v>445</v>
      </c>
      <c r="F267" s="13" t="s">
        <v>169</v>
      </c>
      <c r="G267" s="13" t="s">
        <v>128</v>
      </c>
      <c r="J267">
        <v>43826</v>
      </c>
      <c r="L267">
        <v>1</v>
      </c>
      <c r="M267">
        <v>40</v>
      </c>
      <c r="N267">
        <v>5</v>
      </c>
      <c r="O267">
        <v>246444</v>
      </c>
      <c r="P267" t="s">
        <v>2</v>
      </c>
      <c r="Q267" s="13" t="s">
        <v>54</v>
      </c>
      <c r="R267" s="13" t="s">
        <v>755</v>
      </c>
      <c r="S267" s="13" t="s">
        <v>159</v>
      </c>
      <c r="T267" t="b">
        <v>1</v>
      </c>
      <c r="U267" s="13" t="s">
        <v>8</v>
      </c>
      <c r="V267" s="13" t="s">
        <v>781</v>
      </c>
      <c r="W267" t="s">
        <v>5</v>
      </c>
      <c r="X267" s="13" t="s">
        <v>10</v>
      </c>
      <c r="Y267" s="13" t="s">
        <v>146</v>
      </c>
      <c r="Z267">
        <v>1986</v>
      </c>
      <c r="AA267" s="13" t="s">
        <v>51</v>
      </c>
      <c r="AB267" s="13" t="s">
        <v>132</v>
      </c>
      <c r="AC267" s="13" t="s">
        <v>171</v>
      </c>
      <c r="AD267" s="13" t="s">
        <v>41</v>
      </c>
      <c r="AE267">
        <v>39</v>
      </c>
      <c r="AF267" t="s">
        <v>36</v>
      </c>
      <c r="AG267" t="s">
        <v>47</v>
      </c>
      <c r="AH267">
        <v>6</v>
      </c>
      <c r="AI267" t="s">
        <v>13</v>
      </c>
      <c r="AJ267" s="13" t="s">
        <v>239</v>
      </c>
      <c r="AK267" s="13" t="s">
        <v>150</v>
      </c>
      <c r="AL267" t="s">
        <v>136</v>
      </c>
      <c r="AM267" t="str">
        <f>EmployeeData[[#This Row],[EMPLOYEEID]]</f>
        <v>E027507</v>
      </c>
    </row>
    <row r="268" spans="1:39" ht="15" x14ac:dyDescent="0.25">
      <c r="A268" s="13" t="s">
        <v>782</v>
      </c>
      <c r="B268" s="13" t="str">
        <f>EmployeeData[[#This Row],[FULLNAME]]</f>
        <v>Eric Lin</v>
      </c>
      <c r="C268" s="13" t="s">
        <v>203</v>
      </c>
      <c r="D268" s="13" t="s">
        <v>754</v>
      </c>
      <c r="E268">
        <v>293</v>
      </c>
      <c r="F268" s="13" t="s">
        <v>157</v>
      </c>
      <c r="G268" s="13" t="s">
        <v>204</v>
      </c>
      <c r="J268">
        <v>44225</v>
      </c>
      <c r="L268">
        <v>1</v>
      </c>
      <c r="M268">
        <v>40</v>
      </c>
      <c r="N268">
        <v>5</v>
      </c>
      <c r="O268">
        <v>111353</v>
      </c>
      <c r="P268" t="s">
        <v>2</v>
      </c>
      <c r="Q268" s="13" t="s">
        <v>55</v>
      </c>
      <c r="R268" s="13" t="s">
        <v>755</v>
      </c>
      <c r="S268" s="13" t="s">
        <v>159</v>
      </c>
      <c r="T268" t="b">
        <v>1</v>
      </c>
      <c r="U268" s="13" t="s">
        <v>7</v>
      </c>
      <c r="V268" s="13" t="s">
        <v>783</v>
      </c>
      <c r="W268" t="s">
        <v>5</v>
      </c>
      <c r="X268" s="13" t="s">
        <v>10</v>
      </c>
      <c r="Y268" s="13" t="s">
        <v>146</v>
      </c>
      <c r="Z268">
        <v>1989</v>
      </c>
      <c r="AA268" s="13" t="s">
        <v>15</v>
      </c>
      <c r="AB268" s="13" t="s">
        <v>206</v>
      </c>
      <c r="AC268" s="13" t="s">
        <v>307</v>
      </c>
      <c r="AD268" s="13" t="s">
        <v>43</v>
      </c>
      <c r="AE268">
        <v>36</v>
      </c>
      <c r="AF268" t="s">
        <v>36</v>
      </c>
      <c r="AG268" t="s">
        <v>46</v>
      </c>
      <c r="AH268">
        <v>4</v>
      </c>
      <c r="AI268" t="s">
        <v>30</v>
      </c>
      <c r="AJ268" s="13" t="s">
        <v>154</v>
      </c>
      <c r="AK268" s="13" t="s">
        <v>184</v>
      </c>
      <c r="AL268" t="b">
        <v>1</v>
      </c>
      <c r="AM268" t="str">
        <f>EmployeeData[[#This Row],[EMPLOYEEID]]</f>
        <v>E119581</v>
      </c>
    </row>
    <row r="269" spans="1:39" ht="15" x14ac:dyDescent="0.25">
      <c r="A269" s="13" t="s">
        <v>784</v>
      </c>
      <c r="B269" s="13" t="str">
        <f>EmployeeData[[#This Row],[FULLNAME]]</f>
        <v>Erik Kanniyappan</v>
      </c>
      <c r="C269" s="13" t="s">
        <v>203</v>
      </c>
      <c r="D269" s="13" t="s">
        <v>754</v>
      </c>
      <c r="E269">
        <v>445</v>
      </c>
      <c r="F269" s="13" t="s">
        <v>169</v>
      </c>
      <c r="G269" s="13" t="s">
        <v>204</v>
      </c>
      <c r="J269">
        <v>44217</v>
      </c>
      <c r="L269">
        <v>1</v>
      </c>
      <c r="M269">
        <v>40</v>
      </c>
      <c r="N269">
        <v>5</v>
      </c>
      <c r="O269">
        <v>92776</v>
      </c>
      <c r="P269" t="s">
        <v>2</v>
      </c>
      <c r="Q269" s="13" t="s">
        <v>55</v>
      </c>
      <c r="R269" s="13" t="s">
        <v>755</v>
      </c>
      <c r="S269" s="13" t="s">
        <v>129</v>
      </c>
      <c r="T269" t="b">
        <v>1</v>
      </c>
      <c r="U269" s="13" t="s">
        <v>38</v>
      </c>
      <c r="V269" s="13" t="s">
        <v>785</v>
      </c>
      <c r="W269" t="s">
        <v>5</v>
      </c>
      <c r="X269" s="13" t="s">
        <v>10</v>
      </c>
      <c r="Y269" s="13" t="s">
        <v>131</v>
      </c>
      <c r="Z269">
        <v>1990</v>
      </c>
      <c r="AA269" s="13" t="s">
        <v>15</v>
      </c>
      <c r="AB269" s="13" t="s">
        <v>206</v>
      </c>
      <c r="AC269" s="13" t="s">
        <v>171</v>
      </c>
      <c r="AD269" s="13" t="s">
        <v>41</v>
      </c>
      <c r="AE269">
        <v>35</v>
      </c>
      <c r="AF269" t="s">
        <v>36</v>
      </c>
      <c r="AG269" t="s">
        <v>12</v>
      </c>
      <c r="AH269">
        <v>4</v>
      </c>
      <c r="AI269" t="s">
        <v>30</v>
      </c>
      <c r="AJ269" s="13" t="s">
        <v>239</v>
      </c>
      <c r="AK269" s="13" t="s">
        <v>135</v>
      </c>
      <c r="AL269" t="b">
        <v>0</v>
      </c>
      <c r="AM269" t="str">
        <f>EmployeeData[[#This Row],[EMPLOYEEID]]</f>
        <v>E121194</v>
      </c>
    </row>
    <row r="270" spans="1:39" ht="15" x14ac:dyDescent="0.25">
      <c r="A270" s="13" t="s">
        <v>786</v>
      </c>
      <c r="B270" s="13" t="str">
        <f>EmployeeData[[#This Row],[FULLNAME]]</f>
        <v>Anthony Kumar</v>
      </c>
      <c r="C270" s="13" t="s">
        <v>125</v>
      </c>
      <c r="D270" s="13" t="s">
        <v>754</v>
      </c>
      <c r="E270">
        <v>445</v>
      </c>
      <c r="F270" s="13" t="s">
        <v>169</v>
      </c>
      <c r="G270" s="13" t="s">
        <v>128</v>
      </c>
      <c r="J270">
        <v>43838</v>
      </c>
      <c r="L270">
        <v>1</v>
      </c>
      <c r="M270">
        <v>40</v>
      </c>
      <c r="N270">
        <v>5</v>
      </c>
      <c r="O270">
        <v>80542</v>
      </c>
      <c r="P270" t="s">
        <v>2</v>
      </c>
      <c r="Q270" s="13" t="s">
        <v>54</v>
      </c>
      <c r="R270" s="13" t="s">
        <v>755</v>
      </c>
      <c r="S270" s="13" t="s">
        <v>211</v>
      </c>
      <c r="T270" t="b">
        <v>1</v>
      </c>
      <c r="U270" s="13" t="s">
        <v>38</v>
      </c>
      <c r="V270" s="13" t="s">
        <v>787</v>
      </c>
      <c r="W270" t="s">
        <v>5</v>
      </c>
      <c r="X270" s="13" t="s">
        <v>10</v>
      </c>
      <c r="Y270" s="13" t="s">
        <v>146</v>
      </c>
      <c r="Z270">
        <v>1974</v>
      </c>
      <c r="AA270" s="13" t="s">
        <v>51</v>
      </c>
      <c r="AB270" s="13" t="s">
        <v>132</v>
      </c>
      <c r="AC270" s="13" t="s">
        <v>171</v>
      </c>
      <c r="AD270" s="13" t="s">
        <v>41</v>
      </c>
      <c r="AE270">
        <v>51</v>
      </c>
      <c r="AF270" t="s">
        <v>37</v>
      </c>
      <c r="AG270" t="s">
        <v>12</v>
      </c>
      <c r="AH270">
        <v>5</v>
      </c>
      <c r="AI270" t="s">
        <v>30</v>
      </c>
      <c r="AJ270" s="13" t="s">
        <v>149</v>
      </c>
      <c r="AK270" s="13" t="s">
        <v>135</v>
      </c>
      <c r="AL270" t="b">
        <v>1</v>
      </c>
      <c r="AM270" t="str">
        <f>EmployeeData[[#This Row],[EMPLOYEEID]]</f>
        <v>E032687</v>
      </c>
    </row>
    <row r="271" spans="1:39" ht="15" x14ac:dyDescent="0.25">
      <c r="A271" s="13" t="s">
        <v>788</v>
      </c>
      <c r="B271" s="13" t="str">
        <f>EmployeeData[[#This Row],[FULLNAME]]</f>
        <v>Faizullah Fung</v>
      </c>
      <c r="C271" s="13" t="s">
        <v>338</v>
      </c>
      <c r="D271" s="13" t="s">
        <v>754</v>
      </c>
      <c r="E271">
        <v>454</v>
      </c>
      <c r="F271" s="13" t="s">
        <v>169</v>
      </c>
      <c r="G271" s="13" t="s">
        <v>339</v>
      </c>
      <c r="J271">
        <v>44223</v>
      </c>
      <c r="L271">
        <v>1</v>
      </c>
      <c r="M271">
        <v>40</v>
      </c>
      <c r="N271">
        <v>5</v>
      </c>
      <c r="O271">
        <v>101261</v>
      </c>
      <c r="P271" t="s">
        <v>2</v>
      </c>
      <c r="Q271" s="13" t="s">
        <v>4</v>
      </c>
      <c r="R271" s="13" t="s">
        <v>755</v>
      </c>
      <c r="S271" s="13" t="s">
        <v>129</v>
      </c>
      <c r="T271" t="b">
        <v>1</v>
      </c>
      <c r="U271" s="13" t="s">
        <v>38</v>
      </c>
      <c r="V271" s="13" t="s">
        <v>789</v>
      </c>
      <c r="W271" t="s">
        <v>5</v>
      </c>
      <c r="X271" s="13" t="s">
        <v>45</v>
      </c>
      <c r="Y271" s="13" t="s">
        <v>146</v>
      </c>
      <c r="Z271">
        <v>1988</v>
      </c>
      <c r="AA271" s="13" t="s">
        <v>15</v>
      </c>
      <c r="AB271" s="13" t="s">
        <v>341</v>
      </c>
      <c r="AC271" s="13" t="s">
        <v>293</v>
      </c>
      <c r="AD271" s="13" t="s">
        <v>41</v>
      </c>
      <c r="AE271">
        <v>37</v>
      </c>
      <c r="AF271" t="s">
        <v>36</v>
      </c>
      <c r="AG271" t="s">
        <v>46</v>
      </c>
      <c r="AH271">
        <v>4</v>
      </c>
      <c r="AI271" t="s">
        <v>30</v>
      </c>
      <c r="AJ271" s="13" t="s">
        <v>149</v>
      </c>
      <c r="AK271" s="13" t="s">
        <v>135</v>
      </c>
      <c r="AL271" t="s">
        <v>136</v>
      </c>
      <c r="AM271" t="str">
        <f>EmployeeData[[#This Row],[EMPLOYEEID]]</f>
        <v>E123482</v>
      </c>
    </row>
    <row r="272" spans="1:39" ht="15" x14ac:dyDescent="0.25">
      <c r="A272" s="13" t="s">
        <v>790</v>
      </c>
      <c r="B272" s="13" t="str">
        <f>EmployeeData[[#This Row],[FULLNAME]]</f>
        <v>April Jung</v>
      </c>
      <c r="C272" s="13" t="s">
        <v>125</v>
      </c>
      <c r="D272" s="13" t="s">
        <v>754</v>
      </c>
      <c r="E272">
        <v>462</v>
      </c>
      <c r="F272" s="13" t="s">
        <v>143</v>
      </c>
      <c r="G272" s="13" t="s">
        <v>128</v>
      </c>
      <c r="J272">
        <v>43826</v>
      </c>
      <c r="L272">
        <v>1</v>
      </c>
      <c r="M272">
        <v>40</v>
      </c>
      <c r="N272">
        <v>5</v>
      </c>
      <c r="O272">
        <v>123270</v>
      </c>
      <c r="P272" t="s">
        <v>2</v>
      </c>
      <c r="Q272" s="13" t="s">
        <v>54</v>
      </c>
      <c r="R272" s="13" t="s">
        <v>755</v>
      </c>
      <c r="S272" s="13" t="s">
        <v>237</v>
      </c>
      <c r="T272" t="b">
        <v>1</v>
      </c>
      <c r="U272" s="13" t="s">
        <v>38</v>
      </c>
      <c r="V272" s="13" t="s">
        <v>791</v>
      </c>
      <c r="W272" t="s">
        <v>5</v>
      </c>
      <c r="X272" s="13" t="s">
        <v>10</v>
      </c>
      <c r="Y272" s="13" t="s">
        <v>146</v>
      </c>
      <c r="Z272">
        <v>1964</v>
      </c>
      <c r="AA272" s="13" t="s">
        <v>15</v>
      </c>
      <c r="AB272" s="13" t="s">
        <v>132</v>
      </c>
      <c r="AC272" s="13" t="s">
        <v>396</v>
      </c>
      <c r="AD272" s="13" t="s">
        <v>44</v>
      </c>
      <c r="AE272">
        <v>61</v>
      </c>
      <c r="AF272" t="s">
        <v>37</v>
      </c>
      <c r="AG272" t="s">
        <v>46</v>
      </c>
      <c r="AH272">
        <v>6</v>
      </c>
      <c r="AI272" t="s">
        <v>13</v>
      </c>
      <c r="AJ272" s="13" t="s">
        <v>239</v>
      </c>
      <c r="AK272" s="13" t="s">
        <v>135</v>
      </c>
      <c r="AL272" t="b">
        <v>0</v>
      </c>
      <c r="AM272" t="str">
        <f>EmployeeData[[#This Row],[EMPLOYEEID]]</f>
        <v>E034090</v>
      </c>
    </row>
    <row r="273" spans="1:39" ht="15" x14ac:dyDescent="0.25">
      <c r="A273" s="13" t="s">
        <v>792</v>
      </c>
      <c r="B273" s="13" t="str">
        <f>EmployeeData[[#This Row],[FULLNAME]]</f>
        <v>Arash Ingram</v>
      </c>
      <c r="C273" s="13" t="s">
        <v>193</v>
      </c>
      <c r="D273" s="13" t="s">
        <v>754</v>
      </c>
      <c r="E273">
        <v>453</v>
      </c>
      <c r="F273" s="13" t="s">
        <v>127</v>
      </c>
      <c r="G273" s="13" t="s">
        <v>194</v>
      </c>
      <c r="J273">
        <v>43947</v>
      </c>
      <c r="L273">
        <v>1</v>
      </c>
      <c r="M273">
        <v>40</v>
      </c>
      <c r="N273">
        <v>5</v>
      </c>
      <c r="O273">
        <v>82640</v>
      </c>
      <c r="P273" t="s">
        <v>2</v>
      </c>
      <c r="Q273" s="13" t="s">
        <v>58</v>
      </c>
      <c r="R273" s="13" t="s">
        <v>755</v>
      </c>
      <c r="S273" s="13" t="s">
        <v>129</v>
      </c>
      <c r="T273" t="b">
        <v>1</v>
      </c>
      <c r="U273" s="13" t="s">
        <v>38</v>
      </c>
      <c r="V273" s="13" t="s">
        <v>793</v>
      </c>
      <c r="W273" t="s">
        <v>5</v>
      </c>
      <c r="X273" s="13" t="s">
        <v>10</v>
      </c>
      <c r="Y273" s="13" t="s">
        <v>131</v>
      </c>
      <c r="Z273">
        <v>1998</v>
      </c>
      <c r="AA273" s="13" t="s">
        <v>51</v>
      </c>
      <c r="AB273" s="13" t="s">
        <v>196</v>
      </c>
      <c r="AC273" s="13" t="s">
        <v>320</v>
      </c>
      <c r="AD273" s="13" t="s">
        <v>40</v>
      </c>
      <c r="AE273">
        <v>27</v>
      </c>
      <c r="AF273" t="s">
        <v>6</v>
      </c>
      <c r="AG273" t="s">
        <v>12</v>
      </c>
      <c r="AH273">
        <v>5</v>
      </c>
      <c r="AI273" t="s">
        <v>30</v>
      </c>
      <c r="AJ273" s="13" t="s">
        <v>149</v>
      </c>
      <c r="AK273" s="13" t="s">
        <v>135</v>
      </c>
      <c r="AL273" t="b">
        <v>0</v>
      </c>
      <c r="AM273" t="str">
        <f>EmployeeData[[#This Row],[EMPLOYEEID]]</f>
        <v>E034346</v>
      </c>
    </row>
    <row r="274" spans="1:39" ht="15" x14ac:dyDescent="0.25">
      <c r="A274" s="13" t="s">
        <v>794</v>
      </c>
      <c r="B274" s="13" t="str">
        <f>EmployeeData[[#This Row],[FULLNAME]]</f>
        <v>Ariel Henkes</v>
      </c>
      <c r="C274" s="13" t="s">
        <v>125</v>
      </c>
      <c r="D274" s="13" t="s">
        <v>754</v>
      </c>
      <c r="E274">
        <v>454</v>
      </c>
      <c r="F274" s="13" t="s">
        <v>169</v>
      </c>
      <c r="G274" s="13" t="s">
        <v>128</v>
      </c>
      <c r="J274">
        <v>44070</v>
      </c>
      <c r="L274">
        <v>1</v>
      </c>
      <c r="M274">
        <v>40</v>
      </c>
      <c r="N274">
        <v>5</v>
      </c>
      <c r="O274">
        <v>372866</v>
      </c>
      <c r="P274" t="s">
        <v>2</v>
      </c>
      <c r="Q274" s="13" t="s">
        <v>54</v>
      </c>
      <c r="R274" s="13" t="s">
        <v>755</v>
      </c>
      <c r="S274" s="13" t="s">
        <v>140</v>
      </c>
      <c r="T274" t="b">
        <v>1</v>
      </c>
      <c r="U274" s="13" t="s">
        <v>7</v>
      </c>
      <c r="V274" s="13" t="s">
        <v>795</v>
      </c>
      <c r="W274" t="s">
        <v>5</v>
      </c>
      <c r="X274" s="13" t="s">
        <v>10</v>
      </c>
      <c r="Y274" s="13" t="s">
        <v>131</v>
      </c>
      <c r="Z274">
        <v>1970</v>
      </c>
      <c r="AA274" s="13" t="s">
        <v>51</v>
      </c>
      <c r="AB274" s="13" t="s">
        <v>132</v>
      </c>
      <c r="AC274" s="13" t="s">
        <v>293</v>
      </c>
      <c r="AD274" s="13" t="s">
        <v>41</v>
      </c>
      <c r="AE274">
        <v>55</v>
      </c>
      <c r="AF274" t="s">
        <v>37</v>
      </c>
      <c r="AG274" t="s">
        <v>65</v>
      </c>
      <c r="AH274">
        <v>5</v>
      </c>
      <c r="AI274" t="s">
        <v>30</v>
      </c>
      <c r="AJ274" s="13" t="s">
        <v>134</v>
      </c>
      <c r="AK274" s="13" t="s">
        <v>135</v>
      </c>
      <c r="AL274" t="s">
        <v>136</v>
      </c>
      <c r="AM274" t="str">
        <f>EmployeeData[[#This Row],[EMPLOYEEID]]</f>
        <v>E034894</v>
      </c>
    </row>
    <row r="275" spans="1:39" ht="15" x14ac:dyDescent="0.25">
      <c r="A275" s="13" t="s">
        <v>796</v>
      </c>
      <c r="B275" s="13" t="str">
        <f>EmployeeData[[#This Row],[FULLNAME]]</f>
        <v>Ariel Harvey</v>
      </c>
      <c r="C275" s="13" t="s">
        <v>125</v>
      </c>
      <c r="D275" s="13" t="s">
        <v>754</v>
      </c>
      <c r="E275">
        <v>445</v>
      </c>
      <c r="F275" s="13" t="s">
        <v>169</v>
      </c>
      <c r="G275" s="13" t="s">
        <v>128</v>
      </c>
      <c r="J275">
        <v>43886</v>
      </c>
      <c r="L275">
        <v>1</v>
      </c>
      <c r="M275">
        <v>40</v>
      </c>
      <c r="N275">
        <v>5</v>
      </c>
      <c r="O275">
        <v>101687</v>
      </c>
      <c r="P275" t="s">
        <v>2</v>
      </c>
      <c r="Q275" s="13" t="s">
        <v>54</v>
      </c>
      <c r="R275" s="13" t="s">
        <v>755</v>
      </c>
      <c r="S275" s="13" t="s">
        <v>225</v>
      </c>
      <c r="T275" t="b">
        <v>1</v>
      </c>
      <c r="U275" s="13" t="s">
        <v>7</v>
      </c>
      <c r="V275" s="13" t="s">
        <v>797</v>
      </c>
      <c r="W275" t="s">
        <v>5</v>
      </c>
      <c r="X275" s="13" t="s">
        <v>10</v>
      </c>
      <c r="Y275" s="13" t="s">
        <v>146</v>
      </c>
      <c r="Z275">
        <v>1974</v>
      </c>
      <c r="AA275" s="13" t="s">
        <v>51</v>
      </c>
      <c r="AB275" s="13" t="s">
        <v>132</v>
      </c>
      <c r="AC275" s="13" t="s">
        <v>171</v>
      </c>
      <c r="AD275" s="13" t="s">
        <v>41</v>
      </c>
      <c r="AE275">
        <v>51</v>
      </c>
      <c r="AF275" t="s">
        <v>37</v>
      </c>
      <c r="AG275" t="s">
        <v>46</v>
      </c>
      <c r="AH275">
        <v>5</v>
      </c>
      <c r="AI275" t="s">
        <v>30</v>
      </c>
      <c r="AJ275" s="13" t="s">
        <v>134</v>
      </c>
      <c r="AK275" s="13" t="s">
        <v>184</v>
      </c>
      <c r="AL275" t="s">
        <v>136</v>
      </c>
      <c r="AM275" t="str">
        <f>EmployeeData[[#This Row],[EMPLOYEEID]]</f>
        <v>E035336</v>
      </c>
    </row>
    <row r="276" spans="1:39" ht="15" x14ac:dyDescent="0.25">
      <c r="A276" s="13" t="s">
        <v>798</v>
      </c>
      <c r="B276" s="13" t="str">
        <f>EmployeeData[[#This Row],[FULLNAME]]</f>
        <v>Ashish Gumba</v>
      </c>
      <c r="C276" s="13" t="s">
        <v>203</v>
      </c>
      <c r="D276" s="13" t="s">
        <v>754</v>
      </c>
      <c r="E276">
        <v>351</v>
      </c>
      <c r="F276" s="13" t="s">
        <v>221</v>
      </c>
      <c r="G276" s="13" t="s">
        <v>204</v>
      </c>
      <c r="J276">
        <v>43876</v>
      </c>
      <c r="L276">
        <v>1</v>
      </c>
      <c r="M276">
        <v>40</v>
      </c>
      <c r="N276">
        <v>5</v>
      </c>
      <c r="O276">
        <v>90519</v>
      </c>
      <c r="P276" t="s">
        <v>2</v>
      </c>
      <c r="Q276" s="13" t="s">
        <v>55</v>
      </c>
      <c r="R276" s="13" t="s">
        <v>755</v>
      </c>
      <c r="S276" s="13" t="s">
        <v>140</v>
      </c>
      <c r="T276" t="b">
        <v>1</v>
      </c>
      <c r="U276" s="13" t="s">
        <v>8</v>
      </c>
      <c r="V276" s="13" t="s">
        <v>799</v>
      </c>
      <c r="W276" t="s">
        <v>5</v>
      </c>
      <c r="X276" s="13" t="s">
        <v>45</v>
      </c>
      <c r="Y276" s="13" t="s">
        <v>153</v>
      </c>
      <c r="Z276">
        <v>1997</v>
      </c>
      <c r="AA276" s="13" t="s">
        <v>51</v>
      </c>
      <c r="AB276" s="13" t="s">
        <v>206</v>
      </c>
      <c r="AC276" s="13" t="s">
        <v>800</v>
      </c>
      <c r="AD276" s="13" t="s">
        <v>9</v>
      </c>
      <c r="AE276">
        <v>28</v>
      </c>
      <c r="AF276" t="s">
        <v>6</v>
      </c>
      <c r="AG276" t="s">
        <v>12</v>
      </c>
      <c r="AH276">
        <v>5</v>
      </c>
      <c r="AI276" t="s">
        <v>30</v>
      </c>
      <c r="AJ276" s="13" t="s">
        <v>134</v>
      </c>
      <c r="AK276" s="13" t="s">
        <v>135</v>
      </c>
      <c r="AL276" t="s">
        <v>136</v>
      </c>
      <c r="AM276" t="str">
        <f>EmployeeData[[#This Row],[EMPLOYEEID]]</f>
        <v>E035565</v>
      </c>
    </row>
    <row r="277" spans="1:39" ht="15" x14ac:dyDescent="0.25">
      <c r="A277" s="13" t="s">
        <v>801</v>
      </c>
      <c r="B277" s="13" t="str">
        <f>EmployeeData[[#This Row],[FULLNAME]]</f>
        <v>Geoff Sun</v>
      </c>
      <c r="C277" s="13" t="s">
        <v>125</v>
      </c>
      <c r="D277" s="13" t="s">
        <v>754</v>
      </c>
      <c r="E277">
        <v>413</v>
      </c>
      <c r="F277" s="13" t="s">
        <v>157</v>
      </c>
      <c r="G277" s="13" t="s">
        <v>128</v>
      </c>
      <c r="J277">
        <v>43730</v>
      </c>
      <c r="L277">
        <v>1</v>
      </c>
      <c r="M277">
        <v>40</v>
      </c>
      <c r="N277">
        <v>5</v>
      </c>
      <c r="O277">
        <v>258778</v>
      </c>
      <c r="P277" t="s">
        <v>2</v>
      </c>
      <c r="Q277" s="13" t="s">
        <v>54</v>
      </c>
      <c r="R277" s="13" t="s">
        <v>755</v>
      </c>
      <c r="S277" s="13" t="s">
        <v>159</v>
      </c>
      <c r="T277" t="b">
        <v>1</v>
      </c>
      <c r="U277" s="13" t="s">
        <v>7</v>
      </c>
      <c r="V277" s="13" t="s">
        <v>802</v>
      </c>
      <c r="W277" t="s">
        <v>5</v>
      </c>
      <c r="X277" s="13" t="s">
        <v>10</v>
      </c>
      <c r="Y277" s="13" t="s">
        <v>146</v>
      </c>
      <c r="Z277">
        <v>1994</v>
      </c>
      <c r="AA277" s="13" t="s">
        <v>15</v>
      </c>
      <c r="AB277" s="13" t="s">
        <v>132</v>
      </c>
      <c r="AC277" s="13" t="s">
        <v>803</v>
      </c>
      <c r="AD277" s="13" t="s">
        <v>43</v>
      </c>
      <c r="AE277">
        <v>31</v>
      </c>
      <c r="AF277" t="s">
        <v>6</v>
      </c>
      <c r="AG277" t="s">
        <v>47</v>
      </c>
      <c r="AH277">
        <v>6</v>
      </c>
      <c r="AI277" t="s">
        <v>13</v>
      </c>
      <c r="AJ277" s="13" t="s">
        <v>134</v>
      </c>
      <c r="AK277" s="13" t="s">
        <v>135</v>
      </c>
      <c r="AL277" t="b">
        <v>1</v>
      </c>
      <c r="AM277" t="str">
        <f>EmployeeData[[#This Row],[EMPLOYEEID]]</f>
        <v>E131959</v>
      </c>
    </row>
    <row r="278" spans="1:39" ht="15" x14ac:dyDescent="0.25">
      <c r="A278" s="13" t="s">
        <v>804</v>
      </c>
      <c r="B278" s="13" t="str">
        <f>EmployeeData[[#This Row],[FULLNAME]]</f>
        <v>Grace Lin</v>
      </c>
      <c r="C278" s="13" t="s">
        <v>125</v>
      </c>
      <c r="D278" s="13" t="s">
        <v>754</v>
      </c>
      <c r="E278">
        <v>445</v>
      </c>
      <c r="F278" s="13" t="s">
        <v>169</v>
      </c>
      <c r="G278" s="13" t="s">
        <v>128</v>
      </c>
      <c r="J278">
        <v>43726</v>
      </c>
      <c r="L278">
        <v>1</v>
      </c>
      <c r="M278">
        <v>40</v>
      </c>
      <c r="N278">
        <v>5</v>
      </c>
      <c r="O278">
        <v>127658</v>
      </c>
      <c r="P278" t="s">
        <v>2</v>
      </c>
      <c r="Q278" s="13" t="s">
        <v>54</v>
      </c>
      <c r="R278" s="13" t="s">
        <v>755</v>
      </c>
      <c r="S278" s="13" t="s">
        <v>159</v>
      </c>
      <c r="T278" t="b">
        <v>1</v>
      </c>
      <c r="U278" s="13" t="s">
        <v>8</v>
      </c>
      <c r="V278" s="13" t="s">
        <v>805</v>
      </c>
      <c r="W278" t="s">
        <v>5</v>
      </c>
      <c r="X278" s="13" t="s">
        <v>10</v>
      </c>
      <c r="Y278" s="13" t="s">
        <v>146</v>
      </c>
      <c r="Z278">
        <v>1979</v>
      </c>
      <c r="AA278" s="13" t="s">
        <v>33</v>
      </c>
      <c r="AB278" s="13" t="s">
        <v>132</v>
      </c>
      <c r="AC278" s="13" t="s">
        <v>171</v>
      </c>
      <c r="AD278" s="13" t="s">
        <v>41</v>
      </c>
      <c r="AE278">
        <v>46</v>
      </c>
      <c r="AF278" t="s">
        <v>37</v>
      </c>
      <c r="AG278" t="s">
        <v>46</v>
      </c>
      <c r="AH278">
        <v>6</v>
      </c>
      <c r="AI278" t="s">
        <v>13</v>
      </c>
      <c r="AJ278" s="13" t="s">
        <v>176</v>
      </c>
      <c r="AK278" s="13" t="s">
        <v>150</v>
      </c>
      <c r="AL278" t="s">
        <v>136</v>
      </c>
      <c r="AM278" t="str">
        <f>EmployeeData[[#This Row],[EMPLOYEEID]]</f>
        <v>E138406</v>
      </c>
    </row>
    <row r="279" spans="1:39" ht="15" x14ac:dyDescent="0.25">
      <c r="A279" s="13" t="s">
        <v>806</v>
      </c>
      <c r="B279" s="13" t="str">
        <f>EmployeeData[[#This Row],[FULLNAME]]</f>
        <v>Greg Lee</v>
      </c>
      <c r="C279" s="13" t="s">
        <v>125</v>
      </c>
      <c r="D279" s="13" t="s">
        <v>754</v>
      </c>
      <c r="E279">
        <v>452</v>
      </c>
      <c r="F279" s="13" t="s">
        <v>157</v>
      </c>
      <c r="G279" s="13" t="s">
        <v>128</v>
      </c>
      <c r="J279">
        <v>43795</v>
      </c>
      <c r="L279">
        <v>1</v>
      </c>
      <c r="M279">
        <v>40</v>
      </c>
      <c r="N279">
        <v>5</v>
      </c>
      <c r="O279">
        <v>114557</v>
      </c>
      <c r="P279" t="s">
        <v>2</v>
      </c>
      <c r="Q279" s="13" t="s">
        <v>54</v>
      </c>
      <c r="R279" s="13" t="s">
        <v>755</v>
      </c>
      <c r="S279" s="13" t="s">
        <v>225</v>
      </c>
      <c r="T279" t="b">
        <v>1</v>
      </c>
      <c r="U279" s="13" t="s">
        <v>8</v>
      </c>
      <c r="V279" s="13" t="s">
        <v>807</v>
      </c>
      <c r="W279" t="s">
        <v>5</v>
      </c>
      <c r="X279" s="13" t="s">
        <v>10</v>
      </c>
      <c r="Y279" s="13" t="s">
        <v>146</v>
      </c>
      <c r="Z279">
        <v>1992</v>
      </c>
      <c r="AA279" s="13" t="s">
        <v>51</v>
      </c>
      <c r="AB279" s="13" t="s">
        <v>132</v>
      </c>
      <c r="AC279" s="13" t="s">
        <v>199</v>
      </c>
      <c r="AD279" s="13" t="s">
        <v>43</v>
      </c>
      <c r="AE279">
        <v>33</v>
      </c>
      <c r="AF279" t="s">
        <v>36</v>
      </c>
      <c r="AG279" t="s">
        <v>46</v>
      </c>
      <c r="AH279">
        <v>6</v>
      </c>
      <c r="AI279" t="s">
        <v>13</v>
      </c>
      <c r="AJ279" s="13" t="s">
        <v>134</v>
      </c>
      <c r="AK279" s="13" t="s">
        <v>135</v>
      </c>
      <c r="AL279" t="s">
        <v>136</v>
      </c>
      <c r="AM279" t="str">
        <f>EmployeeData[[#This Row],[EMPLOYEEID]]</f>
        <v>E138712</v>
      </c>
    </row>
    <row r="280" spans="1:39" ht="15" x14ac:dyDescent="0.25">
      <c r="A280" s="13" t="s">
        <v>808</v>
      </c>
      <c r="B280" s="13" t="str">
        <f>EmployeeData[[#This Row],[FULLNAME]]</f>
        <v>Houman Xu</v>
      </c>
      <c r="C280" s="13" t="s">
        <v>125</v>
      </c>
      <c r="D280" s="13" t="s">
        <v>754</v>
      </c>
      <c r="E280">
        <v>445</v>
      </c>
      <c r="F280" s="13" t="s">
        <v>169</v>
      </c>
      <c r="G280" s="13" t="s">
        <v>128</v>
      </c>
      <c r="J280">
        <v>43704</v>
      </c>
      <c r="L280">
        <v>1</v>
      </c>
      <c r="M280">
        <v>40</v>
      </c>
      <c r="N280">
        <v>5</v>
      </c>
      <c r="O280">
        <v>84858</v>
      </c>
      <c r="P280" t="s">
        <v>2</v>
      </c>
      <c r="Q280" s="13" t="s">
        <v>54</v>
      </c>
      <c r="R280" s="13" t="s">
        <v>755</v>
      </c>
      <c r="S280" s="13" t="s">
        <v>159</v>
      </c>
      <c r="T280" t="b">
        <v>1</v>
      </c>
      <c r="U280" s="13" t="s">
        <v>8</v>
      </c>
      <c r="V280" s="13" t="s">
        <v>809</v>
      </c>
      <c r="W280" t="s">
        <v>5</v>
      </c>
      <c r="X280" s="13" t="s">
        <v>10</v>
      </c>
      <c r="Y280" s="13" t="s">
        <v>146</v>
      </c>
      <c r="Z280">
        <v>1970</v>
      </c>
      <c r="AA280" s="13" t="s">
        <v>15</v>
      </c>
      <c r="AB280" s="13" t="s">
        <v>132</v>
      </c>
      <c r="AC280" s="13" t="s">
        <v>171</v>
      </c>
      <c r="AD280" s="13" t="s">
        <v>41</v>
      </c>
      <c r="AE280">
        <v>55</v>
      </c>
      <c r="AF280" t="s">
        <v>37</v>
      </c>
      <c r="AG280" t="s">
        <v>12</v>
      </c>
      <c r="AH280">
        <v>6</v>
      </c>
      <c r="AI280" t="s">
        <v>13</v>
      </c>
      <c r="AJ280" s="13" t="s">
        <v>134</v>
      </c>
      <c r="AK280" s="13" t="s">
        <v>135</v>
      </c>
      <c r="AL280" t="b">
        <v>1</v>
      </c>
      <c r="AM280" t="str">
        <f>EmployeeData[[#This Row],[EMPLOYEEID]]</f>
        <v>E150556</v>
      </c>
    </row>
    <row r="281" spans="1:39" ht="15" x14ac:dyDescent="0.25">
      <c r="A281" s="13" t="s">
        <v>810</v>
      </c>
      <c r="B281" s="13" t="str">
        <f>EmployeeData[[#This Row],[FULLNAME]]</f>
        <v>Huan Vega</v>
      </c>
      <c r="C281" s="13" t="s">
        <v>203</v>
      </c>
      <c r="D281" s="13" t="s">
        <v>754</v>
      </c>
      <c r="E281">
        <v>445</v>
      </c>
      <c r="F281" s="13" t="s">
        <v>169</v>
      </c>
      <c r="G281" s="13" t="s">
        <v>204</v>
      </c>
      <c r="J281">
        <v>43725</v>
      </c>
      <c r="L281">
        <v>1</v>
      </c>
      <c r="M281">
        <v>40</v>
      </c>
      <c r="N281">
        <v>5</v>
      </c>
      <c r="O281">
        <v>104509</v>
      </c>
      <c r="P281" t="s">
        <v>2</v>
      </c>
      <c r="Q281" s="13" t="s">
        <v>55</v>
      </c>
      <c r="R281" s="13" t="s">
        <v>755</v>
      </c>
      <c r="S281" s="13" t="s">
        <v>159</v>
      </c>
      <c r="T281" t="b">
        <v>1</v>
      </c>
      <c r="U281" s="13" t="s">
        <v>8</v>
      </c>
      <c r="V281" s="13" t="s">
        <v>811</v>
      </c>
      <c r="W281" t="s">
        <v>5</v>
      </c>
      <c r="X281" s="13" t="s">
        <v>10</v>
      </c>
      <c r="Y281" s="13" t="s">
        <v>233</v>
      </c>
      <c r="Z281">
        <v>1978</v>
      </c>
      <c r="AA281" s="13" t="s">
        <v>32</v>
      </c>
      <c r="AB281" s="13" t="s">
        <v>206</v>
      </c>
      <c r="AC281" s="13" t="s">
        <v>171</v>
      </c>
      <c r="AD281" s="13" t="s">
        <v>41</v>
      </c>
      <c r="AE281">
        <v>47</v>
      </c>
      <c r="AF281" t="s">
        <v>37</v>
      </c>
      <c r="AG281" t="s">
        <v>46</v>
      </c>
      <c r="AH281">
        <v>6</v>
      </c>
      <c r="AI281" t="s">
        <v>13</v>
      </c>
      <c r="AJ281" s="13" t="s">
        <v>134</v>
      </c>
      <c r="AK281" s="13" t="s">
        <v>135</v>
      </c>
      <c r="AL281" t="s">
        <v>136</v>
      </c>
      <c r="AM281" t="str">
        <f>EmployeeData[[#This Row],[EMPLOYEEID]]</f>
        <v>E152049</v>
      </c>
    </row>
    <row r="282" spans="1:39" ht="15" x14ac:dyDescent="0.25">
      <c r="A282" s="13" t="s">
        <v>812</v>
      </c>
      <c r="B282" s="13" t="str">
        <f>EmployeeData[[#This Row],[FULLNAME]]</f>
        <v>Asif Ding</v>
      </c>
      <c r="C282" s="13" t="s">
        <v>203</v>
      </c>
      <c r="D282" s="13" t="s">
        <v>754</v>
      </c>
      <c r="E282">
        <v>392</v>
      </c>
      <c r="F282" s="13" t="s">
        <v>157</v>
      </c>
      <c r="G282" s="13" t="s">
        <v>204</v>
      </c>
      <c r="J282">
        <v>43895</v>
      </c>
      <c r="L282">
        <v>1</v>
      </c>
      <c r="M282">
        <v>40</v>
      </c>
      <c r="N282">
        <v>5</v>
      </c>
      <c r="O282">
        <v>89120</v>
      </c>
      <c r="P282" t="s">
        <v>2</v>
      </c>
      <c r="Q282" s="13" t="s">
        <v>55</v>
      </c>
      <c r="R282" s="13" t="s">
        <v>755</v>
      </c>
      <c r="S282" s="13" t="s">
        <v>386</v>
      </c>
      <c r="T282" t="b">
        <v>1</v>
      </c>
      <c r="U282" s="13" t="s">
        <v>7</v>
      </c>
      <c r="V282" s="13" t="s">
        <v>813</v>
      </c>
      <c r="W282" t="s">
        <v>5</v>
      </c>
      <c r="X282" s="13" t="s">
        <v>10</v>
      </c>
      <c r="Y282" s="13" t="s">
        <v>146</v>
      </c>
      <c r="Z282">
        <v>1964</v>
      </c>
      <c r="AA282" s="13" t="s">
        <v>51</v>
      </c>
      <c r="AB282" s="13" t="s">
        <v>206</v>
      </c>
      <c r="AC282" s="13" t="s">
        <v>422</v>
      </c>
      <c r="AD282" s="13" t="s">
        <v>43</v>
      </c>
      <c r="AE282">
        <v>61</v>
      </c>
      <c r="AF282" t="s">
        <v>37</v>
      </c>
      <c r="AG282" t="s">
        <v>12</v>
      </c>
      <c r="AH282">
        <v>5</v>
      </c>
      <c r="AI282" t="s">
        <v>30</v>
      </c>
      <c r="AJ282" s="13" t="s">
        <v>134</v>
      </c>
      <c r="AK282" s="13" t="s">
        <v>184</v>
      </c>
      <c r="AL282" t="s">
        <v>136</v>
      </c>
      <c r="AM282" t="str">
        <f>EmployeeData[[#This Row],[EMPLOYEEID]]</f>
        <v>E038222</v>
      </c>
    </row>
    <row r="283" spans="1:39" ht="15" x14ac:dyDescent="0.25">
      <c r="A283" s="13" t="s">
        <v>814</v>
      </c>
      <c r="B283" s="13" t="str">
        <f>EmployeeData[[#This Row],[FULLNAME]]</f>
        <v>Barry Chu</v>
      </c>
      <c r="C283" s="13" t="s">
        <v>125</v>
      </c>
      <c r="D283" s="13" t="s">
        <v>754</v>
      </c>
      <c r="E283">
        <v>455</v>
      </c>
      <c r="F283" s="13" t="s">
        <v>326</v>
      </c>
      <c r="G283" s="13" t="s">
        <v>128</v>
      </c>
      <c r="J283">
        <v>43860</v>
      </c>
      <c r="L283">
        <v>1</v>
      </c>
      <c r="M283">
        <v>40</v>
      </c>
      <c r="N283">
        <v>5</v>
      </c>
      <c r="O283">
        <v>73876</v>
      </c>
      <c r="P283" t="s">
        <v>2</v>
      </c>
      <c r="Q283" s="13" t="s">
        <v>54</v>
      </c>
      <c r="R283" s="13" t="s">
        <v>755</v>
      </c>
      <c r="S283" s="13" t="s">
        <v>140</v>
      </c>
      <c r="T283" t="b">
        <v>1</v>
      </c>
      <c r="U283" s="13" t="s">
        <v>7</v>
      </c>
      <c r="V283" s="13" t="s">
        <v>815</v>
      </c>
      <c r="W283" t="s">
        <v>5</v>
      </c>
      <c r="X283" s="13" t="s">
        <v>10</v>
      </c>
      <c r="Y283" s="13" t="s">
        <v>146</v>
      </c>
      <c r="Z283">
        <v>1971</v>
      </c>
      <c r="AA283" s="13" t="s">
        <v>51</v>
      </c>
      <c r="AB283" s="13" t="s">
        <v>132</v>
      </c>
      <c r="AC283" s="13" t="s">
        <v>328</v>
      </c>
      <c r="AD283" s="13" t="s">
        <v>39</v>
      </c>
      <c r="AE283">
        <v>54</v>
      </c>
      <c r="AF283" t="s">
        <v>37</v>
      </c>
      <c r="AG283" t="s">
        <v>12</v>
      </c>
      <c r="AH283">
        <v>5</v>
      </c>
      <c r="AI283" t="s">
        <v>30</v>
      </c>
      <c r="AJ283" s="13" t="s">
        <v>149</v>
      </c>
      <c r="AK283" s="13" t="s">
        <v>135</v>
      </c>
      <c r="AL283" t="s">
        <v>136</v>
      </c>
      <c r="AM283" t="str">
        <f>EmployeeData[[#This Row],[EMPLOYEEID]]</f>
        <v>E038675</v>
      </c>
    </row>
    <row r="284" spans="1:39" ht="15" x14ac:dyDescent="0.25">
      <c r="A284" s="13" t="s">
        <v>816</v>
      </c>
      <c r="B284" s="13" t="str">
        <f>EmployeeData[[#This Row],[FULLNAME]]</f>
        <v>Inez Nguyen</v>
      </c>
      <c r="C284" s="13" t="s">
        <v>303</v>
      </c>
      <c r="D284" s="13" t="s">
        <v>754</v>
      </c>
      <c r="E284">
        <v>271</v>
      </c>
      <c r="F284" s="13" t="s">
        <v>143</v>
      </c>
      <c r="G284" s="13" t="s">
        <v>304</v>
      </c>
      <c r="J284">
        <v>43714</v>
      </c>
      <c r="L284">
        <v>1</v>
      </c>
      <c r="M284">
        <v>40</v>
      </c>
      <c r="N284">
        <v>5</v>
      </c>
      <c r="O284">
        <v>17811</v>
      </c>
      <c r="P284" t="s">
        <v>2</v>
      </c>
      <c r="Q284" s="13" t="s">
        <v>57</v>
      </c>
      <c r="R284" s="13" t="s">
        <v>755</v>
      </c>
      <c r="S284" s="13" t="s">
        <v>159</v>
      </c>
      <c r="T284" t="b">
        <v>1</v>
      </c>
      <c r="U284" s="13" t="s">
        <v>38</v>
      </c>
      <c r="V284" s="13" t="s">
        <v>817</v>
      </c>
      <c r="W284" t="s">
        <v>5</v>
      </c>
      <c r="X284" s="13" t="s">
        <v>10</v>
      </c>
      <c r="Y284" s="13" t="s">
        <v>146</v>
      </c>
      <c r="Z284">
        <v>1988</v>
      </c>
      <c r="AA284" s="13" t="s">
        <v>32</v>
      </c>
      <c r="AB284" s="13" t="s">
        <v>306</v>
      </c>
      <c r="AC284" s="13" t="s">
        <v>818</v>
      </c>
      <c r="AD284" s="13" t="s">
        <v>44</v>
      </c>
      <c r="AE284">
        <v>37</v>
      </c>
      <c r="AF284" t="s">
        <v>36</v>
      </c>
      <c r="AG284" t="s">
        <v>11</v>
      </c>
      <c r="AH284">
        <v>6</v>
      </c>
      <c r="AI284" t="s">
        <v>13</v>
      </c>
      <c r="AJ284" s="13" t="s">
        <v>134</v>
      </c>
      <c r="AK284" s="13" t="s">
        <v>150</v>
      </c>
      <c r="AL284" t="b">
        <v>0</v>
      </c>
      <c r="AM284" t="str">
        <f>EmployeeData[[#This Row],[EMPLOYEEID]]</f>
        <v>E157200</v>
      </c>
    </row>
    <row r="285" spans="1:39" ht="15" x14ac:dyDescent="0.25">
      <c r="A285" s="13" t="s">
        <v>819</v>
      </c>
      <c r="B285" s="13" t="str">
        <f>EmployeeData[[#This Row],[FULLNAME]]</f>
        <v>Isabella Lauzon</v>
      </c>
      <c r="C285" s="13" t="s">
        <v>125</v>
      </c>
      <c r="D285" s="13" t="s">
        <v>754</v>
      </c>
      <c r="E285">
        <v>445</v>
      </c>
      <c r="F285" s="13" t="s">
        <v>169</v>
      </c>
      <c r="G285" s="13" t="s">
        <v>128</v>
      </c>
      <c r="J285">
        <v>43798</v>
      </c>
      <c r="L285">
        <v>1</v>
      </c>
      <c r="M285">
        <v>40</v>
      </c>
      <c r="N285">
        <v>5</v>
      </c>
      <c r="O285">
        <v>108939</v>
      </c>
      <c r="P285" t="s">
        <v>2</v>
      </c>
      <c r="Q285" s="13" t="s">
        <v>54</v>
      </c>
      <c r="R285" s="13" t="s">
        <v>755</v>
      </c>
      <c r="S285" s="13" t="s">
        <v>159</v>
      </c>
      <c r="T285" t="b">
        <v>1</v>
      </c>
      <c r="U285" s="13" t="s">
        <v>8</v>
      </c>
      <c r="V285" s="13" t="s">
        <v>820</v>
      </c>
      <c r="W285" t="s">
        <v>5</v>
      </c>
      <c r="X285" s="13" t="s">
        <v>10</v>
      </c>
      <c r="Y285" s="13" t="s">
        <v>146</v>
      </c>
      <c r="Z285">
        <v>1993</v>
      </c>
      <c r="AA285" s="13" t="s">
        <v>50</v>
      </c>
      <c r="AB285" s="13" t="s">
        <v>132</v>
      </c>
      <c r="AC285" s="13" t="s">
        <v>171</v>
      </c>
      <c r="AD285" s="13" t="s">
        <v>41</v>
      </c>
      <c r="AE285">
        <v>32</v>
      </c>
      <c r="AF285" t="s">
        <v>6</v>
      </c>
      <c r="AG285" t="s">
        <v>46</v>
      </c>
      <c r="AH285">
        <v>6</v>
      </c>
      <c r="AI285" t="s">
        <v>13</v>
      </c>
      <c r="AJ285" s="13" t="s">
        <v>134</v>
      </c>
      <c r="AK285" s="13" t="s">
        <v>135</v>
      </c>
      <c r="AL285" t="b">
        <v>1</v>
      </c>
      <c r="AM285" t="str">
        <f>EmployeeData[[#This Row],[EMPLOYEEID]]</f>
        <v>E159632</v>
      </c>
    </row>
    <row r="286" spans="1:39" ht="15" x14ac:dyDescent="0.25">
      <c r="A286" s="13" t="s">
        <v>821</v>
      </c>
      <c r="B286" s="13" t="str">
        <f>EmployeeData[[#This Row],[FULLNAME]]</f>
        <v>Ivan Hu</v>
      </c>
      <c r="C286" s="13" t="s">
        <v>203</v>
      </c>
      <c r="D286" s="13" t="s">
        <v>754</v>
      </c>
      <c r="E286">
        <v>452</v>
      </c>
      <c r="F286" s="13" t="s">
        <v>157</v>
      </c>
      <c r="G286" s="13" t="s">
        <v>204</v>
      </c>
      <c r="J286">
        <v>43628</v>
      </c>
      <c r="L286">
        <v>1</v>
      </c>
      <c r="M286">
        <v>40</v>
      </c>
      <c r="N286">
        <v>5</v>
      </c>
      <c r="O286">
        <v>103804</v>
      </c>
      <c r="P286" t="s">
        <v>2</v>
      </c>
      <c r="Q286" s="13" t="s">
        <v>55</v>
      </c>
      <c r="R286" s="13" t="s">
        <v>755</v>
      </c>
      <c r="S286" s="13" t="s">
        <v>129</v>
      </c>
      <c r="T286" t="b">
        <v>1</v>
      </c>
      <c r="U286" s="13" t="s">
        <v>38</v>
      </c>
      <c r="V286" s="13" t="s">
        <v>822</v>
      </c>
      <c r="W286" t="s">
        <v>5</v>
      </c>
      <c r="X286" s="13" t="s">
        <v>10</v>
      </c>
      <c r="Y286" s="13" t="s">
        <v>131</v>
      </c>
      <c r="Z286">
        <v>1992</v>
      </c>
      <c r="AA286" s="13" t="s">
        <v>33</v>
      </c>
      <c r="AB286" s="13" t="s">
        <v>206</v>
      </c>
      <c r="AC286" s="13" t="s">
        <v>199</v>
      </c>
      <c r="AD286" s="13" t="s">
        <v>43</v>
      </c>
      <c r="AE286">
        <v>33</v>
      </c>
      <c r="AF286" t="s">
        <v>36</v>
      </c>
      <c r="AG286" t="s">
        <v>46</v>
      </c>
      <c r="AH286">
        <v>6</v>
      </c>
      <c r="AI286" t="s">
        <v>13</v>
      </c>
      <c r="AJ286" s="13" t="s">
        <v>167</v>
      </c>
      <c r="AK286" s="13" t="s">
        <v>135</v>
      </c>
      <c r="AL286" t="s">
        <v>136</v>
      </c>
      <c r="AM286" t="str">
        <f>EmployeeData[[#This Row],[EMPLOYEEID]]</f>
        <v>E163395</v>
      </c>
    </row>
    <row r="287" spans="1:39" ht="15" x14ac:dyDescent="0.25">
      <c r="A287" s="13" t="s">
        <v>823</v>
      </c>
      <c r="B287" s="13" t="str">
        <f>EmployeeData[[#This Row],[FULLNAME]]</f>
        <v>Bastian Chaudhary</v>
      </c>
      <c r="C287" s="13" t="s">
        <v>125</v>
      </c>
      <c r="D287" s="13" t="s">
        <v>754</v>
      </c>
      <c r="E287">
        <v>452</v>
      </c>
      <c r="F287" s="13" t="s">
        <v>157</v>
      </c>
      <c r="G287" s="13" t="s">
        <v>128</v>
      </c>
      <c r="J287">
        <v>43838</v>
      </c>
      <c r="L287">
        <v>1</v>
      </c>
      <c r="M287">
        <v>40</v>
      </c>
      <c r="N287">
        <v>5</v>
      </c>
      <c r="O287">
        <v>264307</v>
      </c>
      <c r="P287" t="s">
        <v>2</v>
      </c>
      <c r="Q287" s="13" t="s">
        <v>54</v>
      </c>
      <c r="R287" s="13" t="s">
        <v>755</v>
      </c>
      <c r="S287" s="13" t="s">
        <v>140</v>
      </c>
      <c r="T287" t="b">
        <v>1</v>
      </c>
      <c r="U287" s="13" t="s">
        <v>7</v>
      </c>
      <c r="V287" s="13" t="s">
        <v>824</v>
      </c>
      <c r="W287" t="s">
        <v>5</v>
      </c>
      <c r="X287" s="13" t="s">
        <v>10</v>
      </c>
      <c r="Y287" s="13" t="s">
        <v>153</v>
      </c>
      <c r="Z287">
        <v>1989</v>
      </c>
      <c r="AA287" s="13" t="s">
        <v>51</v>
      </c>
      <c r="AB287" s="13" t="s">
        <v>132</v>
      </c>
      <c r="AC287" s="13" t="s">
        <v>199</v>
      </c>
      <c r="AD287" s="13" t="s">
        <v>43</v>
      </c>
      <c r="AE287">
        <v>36</v>
      </c>
      <c r="AF287" t="s">
        <v>36</v>
      </c>
      <c r="AG287" t="s">
        <v>47</v>
      </c>
      <c r="AH287">
        <v>5</v>
      </c>
      <c r="AI287" t="s">
        <v>30</v>
      </c>
      <c r="AJ287" s="13" t="s">
        <v>154</v>
      </c>
      <c r="AK287" s="13" t="s">
        <v>135</v>
      </c>
      <c r="AL287" t="s">
        <v>136</v>
      </c>
      <c r="AM287" t="str">
        <f>EmployeeData[[#This Row],[EMPLOYEEID]]</f>
        <v>E039862</v>
      </c>
    </row>
    <row r="288" spans="1:39" ht="15" x14ac:dyDescent="0.25">
      <c r="A288" s="13" t="s">
        <v>825</v>
      </c>
      <c r="B288" s="13" t="str">
        <f>EmployeeData[[#This Row],[FULLNAME]]</f>
        <v>Ben Brunet</v>
      </c>
      <c r="C288" s="13" t="s">
        <v>125</v>
      </c>
      <c r="D288" s="13" t="s">
        <v>754</v>
      </c>
      <c r="E288">
        <v>412</v>
      </c>
      <c r="F288" s="13" t="s">
        <v>143</v>
      </c>
      <c r="G288" s="13" t="s">
        <v>128</v>
      </c>
      <c r="J288">
        <v>43897</v>
      </c>
      <c r="L288">
        <v>1</v>
      </c>
      <c r="M288">
        <v>40</v>
      </c>
      <c r="N288">
        <v>5</v>
      </c>
      <c r="O288">
        <v>67074</v>
      </c>
      <c r="P288" t="s">
        <v>2</v>
      </c>
      <c r="Q288" s="13" t="s">
        <v>54</v>
      </c>
      <c r="R288" s="13" t="s">
        <v>755</v>
      </c>
      <c r="S288" s="13" t="s">
        <v>159</v>
      </c>
      <c r="T288" t="b">
        <v>1</v>
      </c>
      <c r="U288" s="13" t="s">
        <v>7</v>
      </c>
      <c r="V288" s="13" t="s">
        <v>826</v>
      </c>
      <c r="W288" t="s">
        <v>5</v>
      </c>
      <c r="X288" s="13" t="s">
        <v>10</v>
      </c>
      <c r="Y288" s="13" t="s">
        <v>153</v>
      </c>
      <c r="Z288">
        <v>1974</v>
      </c>
      <c r="AA288" s="13" t="s">
        <v>51</v>
      </c>
      <c r="AB288" s="13" t="s">
        <v>132</v>
      </c>
      <c r="AC288" s="13" t="s">
        <v>827</v>
      </c>
      <c r="AD288" s="13" t="s">
        <v>44</v>
      </c>
      <c r="AE288">
        <v>51</v>
      </c>
      <c r="AF288" t="s">
        <v>37</v>
      </c>
      <c r="AG288" t="s">
        <v>12</v>
      </c>
      <c r="AH288">
        <v>5</v>
      </c>
      <c r="AI288" t="s">
        <v>30</v>
      </c>
      <c r="AJ288" s="13" t="s">
        <v>167</v>
      </c>
      <c r="AK288" s="13" t="s">
        <v>184</v>
      </c>
      <c r="AL288" t="b">
        <v>1</v>
      </c>
      <c r="AM288" t="str">
        <f>EmployeeData[[#This Row],[EMPLOYEEID]]</f>
        <v>E041210</v>
      </c>
    </row>
    <row r="289" spans="1:39" ht="15" x14ac:dyDescent="0.25">
      <c r="A289" s="13" t="s">
        <v>828</v>
      </c>
      <c r="B289" s="13" t="str">
        <f>EmployeeData[[#This Row],[FULLNAME]]</f>
        <v>Jaideep Chen</v>
      </c>
      <c r="C289" s="13" t="s">
        <v>203</v>
      </c>
      <c r="D289" s="13" t="s">
        <v>754</v>
      </c>
      <c r="E289">
        <v>452</v>
      </c>
      <c r="F289" s="13" t="s">
        <v>157</v>
      </c>
      <c r="G289" s="13" t="s">
        <v>204</v>
      </c>
      <c r="J289">
        <v>43795</v>
      </c>
      <c r="L289">
        <v>1</v>
      </c>
      <c r="M289">
        <v>40</v>
      </c>
      <c r="N289">
        <v>5</v>
      </c>
      <c r="O289">
        <v>92237</v>
      </c>
      <c r="P289" t="s">
        <v>2</v>
      </c>
      <c r="Q289" s="13" t="s">
        <v>55</v>
      </c>
      <c r="R289" s="13" t="s">
        <v>755</v>
      </c>
      <c r="S289" s="13" t="s">
        <v>159</v>
      </c>
      <c r="T289" t="b">
        <v>1</v>
      </c>
      <c r="U289" s="13" t="s">
        <v>38</v>
      </c>
      <c r="V289" s="13" t="s">
        <v>829</v>
      </c>
      <c r="W289" t="s">
        <v>5</v>
      </c>
      <c r="X289" s="13" t="s">
        <v>45</v>
      </c>
      <c r="Y289" s="13" t="s">
        <v>131</v>
      </c>
      <c r="Z289">
        <v>2002</v>
      </c>
      <c r="AA289" s="13" t="s">
        <v>32</v>
      </c>
      <c r="AB289" s="13" t="s">
        <v>206</v>
      </c>
      <c r="AC289" s="13" t="s">
        <v>199</v>
      </c>
      <c r="AD289" s="13" t="s">
        <v>43</v>
      </c>
      <c r="AE289">
        <v>23</v>
      </c>
      <c r="AF289" t="s">
        <v>63</v>
      </c>
      <c r="AG289" t="s">
        <v>12</v>
      </c>
      <c r="AH289">
        <v>6</v>
      </c>
      <c r="AI289" t="s">
        <v>13</v>
      </c>
      <c r="AJ289" s="13" t="s">
        <v>149</v>
      </c>
      <c r="AK289" s="13" t="s">
        <v>135</v>
      </c>
      <c r="AL289" t="s">
        <v>136</v>
      </c>
      <c r="AM289" t="str">
        <f>EmployeeData[[#This Row],[EMPLOYEEID]]</f>
        <v>E168799</v>
      </c>
    </row>
    <row r="290" spans="1:39" ht="15" x14ac:dyDescent="0.25">
      <c r="A290" s="13" t="s">
        <v>830</v>
      </c>
      <c r="B290" s="13" t="str">
        <f>EmployeeData[[#This Row],[FULLNAME]]</f>
        <v>Jan Xu</v>
      </c>
      <c r="C290" s="13" t="s">
        <v>203</v>
      </c>
      <c r="D290" s="13" t="s">
        <v>754</v>
      </c>
      <c r="E290">
        <v>292</v>
      </c>
      <c r="F290" s="13" t="s">
        <v>143</v>
      </c>
      <c r="G290" s="13" t="s">
        <v>204</v>
      </c>
      <c r="J290">
        <v>43802</v>
      </c>
      <c r="L290">
        <v>1</v>
      </c>
      <c r="M290">
        <v>40</v>
      </c>
      <c r="N290">
        <v>5</v>
      </c>
      <c r="O290">
        <v>107072</v>
      </c>
      <c r="P290" t="s">
        <v>2</v>
      </c>
      <c r="Q290" s="13" t="s">
        <v>55</v>
      </c>
      <c r="R290" s="13" t="s">
        <v>755</v>
      </c>
      <c r="S290" s="13" t="s">
        <v>140</v>
      </c>
      <c r="T290" t="b">
        <v>1</v>
      </c>
      <c r="U290" s="13" t="s">
        <v>8</v>
      </c>
      <c r="V290" s="13" t="s">
        <v>831</v>
      </c>
      <c r="W290" t="s">
        <v>5</v>
      </c>
      <c r="X290" s="13" t="s">
        <v>10</v>
      </c>
      <c r="Y290" s="13" t="s">
        <v>146</v>
      </c>
      <c r="Z290">
        <v>1989</v>
      </c>
      <c r="AA290" s="13" t="s">
        <v>32</v>
      </c>
      <c r="AB290" s="13" t="s">
        <v>206</v>
      </c>
      <c r="AC290" s="13" t="s">
        <v>553</v>
      </c>
      <c r="AD290" s="13" t="s">
        <v>44</v>
      </c>
      <c r="AE290">
        <v>36</v>
      </c>
      <c r="AF290" t="s">
        <v>36</v>
      </c>
      <c r="AG290" t="s">
        <v>46</v>
      </c>
      <c r="AH290">
        <v>6</v>
      </c>
      <c r="AI290" t="s">
        <v>13</v>
      </c>
      <c r="AJ290" s="13" t="s">
        <v>167</v>
      </c>
      <c r="AK290" s="13" t="s">
        <v>135</v>
      </c>
      <c r="AL290" t="s">
        <v>136</v>
      </c>
      <c r="AM290" t="str">
        <f>EmployeeData[[#This Row],[EMPLOYEEID]]</f>
        <v>E172739</v>
      </c>
    </row>
    <row r="291" spans="1:39" ht="15" x14ac:dyDescent="0.25">
      <c r="A291" s="13" t="s">
        <v>832</v>
      </c>
      <c r="B291" s="13" t="str">
        <f>EmployeeData[[#This Row],[FULLNAME]]</f>
        <v>Peter Favre</v>
      </c>
      <c r="C291" s="13" t="s">
        <v>193</v>
      </c>
      <c r="D291" s="13" t="s">
        <v>754</v>
      </c>
      <c r="E291">
        <v>291</v>
      </c>
      <c r="F291" s="13" t="s">
        <v>221</v>
      </c>
      <c r="G291" s="13" t="s">
        <v>248</v>
      </c>
      <c r="J291">
        <v>41642</v>
      </c>
      <c r="L291">
        <v>1</v>
      </c>
      <c r="M291">
        <v>40</v>
      </c>
      <c r="N291">
        <v>5</v>
      </c>
      <c r="O291">
        <v>28023</v>
      </c>
      <c r="P291" t="s">
        <v>2</v>
      </c>
      <c r="Q291" s="13" t="s">
        <v>58</v>
      </c>
      <c r="R291" s="13" t="s">
        <v>755</v>
      </c>
      <c r="S291" s="13" t="s">
        <v>140</v>
      </c>
      <c r="T291" t="b">
        <v>1</v>
      </c>
      <c r="U291" s="13" t="s">
        <v>8</v>
      </c>
      <c r="V291" s="13" t="s">
        <v>833</v>
      </c>
      <c r="W291" t="s">
        <v>5</v>
      </c>
      <c r="X291" s="13" t="s">
        <v>10</v>
      </c>
      <c r="Y291" s="13" t="s">
        <v>146</v>
      </c>
      <c r="Z291">
        <v>1976</v>
      </c>
      <c r="AA291" s="13" t="s">
        <v>34</v>
      </c>
      <c r="AB291" s="13" t="s">
        <v>250</v>
      </c>
      <c r="AC291" s="13" t="s">
        <v>834</v>
      </c>
      <c r="AD291" s="13" t="s">
        <v>9</v>
      </c>
      <c r="AE291">
        <v>49</v>
      </c>
      <c r="AF291" t="s">
        <v>37</v>
      </c>
      <c r="AG291" t="s">
        <v>11</v>
      </c>
      <c r="AH291">
        <v>11</v>
      </c>
      <c r="AI291" t="s">
        <v>14</v>
      </c>
      <c r="AJ291" s="13" t="s">
        <v>154</v>
      </c>
      <c r="AK291" s="13" t="s">
        <v>135</v>
      </c>
      <c r="AL291" t="s">
        <v>136</v>
      </c>
      <c r="AM291" t="str">
        <f>EmployeeData[[#This Row],[EMPLOYEEID]]</f>
        <v>E299669</v>
      </c>
    </row>
    <row r="292" spans="1:39" ht="15" x14ac:dyDescent="0.25">
      <c r="A292" s="13" t="s">
        <v>835</v>
      </c>
      <c r="B292" s="13" t="str">
        <f>EmployeeData[[#This Row],[FULLNAME]]</f>
        <v>Benjamin Bacinschi</v>
      </c>
      <c r="C292" s="13" t="s">
        <v>125</v>
      </c>
      <c r="D292" s="13" t="s">
        <v>754</v>
      </c>
      <c r="E292">
        <v>452</v>
      </c>
      <c r="F292" s="13" t="s">
        <v>157</v>
      </c>
      <c r="G292" s="13" t="s">
        <v>128</v>
      </c>
      <c r="J292">
        <v>43848</v>
      </c>
      <c r="L292">
        <v>1</v>
      </c>
      <c r="M292">
        <v>40</v>
      </c>
      <c r="N292">
        <v>5</v>
      </c>
      <c r="O292">
        <v>68944</v>
      </c>
      <c r="P292" t="s">
        <v>2</v>
      </c>
      <c r="Q292" s="13" t="s">
        <v>54</v>
      </c>
      <c r="R292" s="13" t="s">
        <v>755</v>
      </c>
      <c r="S292" s="13" t="s">
        <v>159</v>
      </c>
      <c r="T292" t="b">
        <v>1</v>
      </c>
      <c r="U292" s="13" t="s">
        <v>38</v>
      </c>
      <c r="V292" s="13" t="s">
        <v>836</v>
      </c>
      <c r="W292" t="s">
        <v>5</v>
      </c>
      <c r="X292" s="13" t="s">
        <v>10</v>
      </c>
      <c r="Y292" s="13" t="s">
        <v>131</v>
      </c>
      <c r="Z292">
        <v>1999</v>
      </c>
      <c r="AA292" s="13" t="s">
        <v>51</v>
      </c>
      <c r="AB292" s="13" t="s">
        <v>132</v>
      </c>
      <c r="AC292" s="13" t="s">
        <v>199</v>
      </c>
      <c r="AD292" s="13" t="s">
        <v>43</v>
      </c>
      <c r="AE292">
        <v>26</v>
      </c>
      <c r="AF292" t="s">
        <v>6</v>
      </c>
      <c r="AG292" t="s">
        <v>12</v>
      </c>
      <c r="AH292">
        <v>5</v>
      </c>
      <c r="AI292" t="s">
        <v>30</v>
      </c>
      <c r="AJ292" s="13" t="s">
        <v>176</v>
      </c>
      <c r="AK292" s="13" t="s">
        <v>135</v>
      </c>
      <c r="AL292" t="b">
        <v>0</v>
      </c>
      <c r="AM292" t="str">
        <f>EmployeeData[[#This Row],[EMPLOYEEID]]</f>
        <v>E041510</v>
      </c>
    </row>
    <row r="293" spans="1:39" ht="15" x14ac:dyDescent="0.25">
      <c r="A293" s="13" t="s">
        <v>837</v>
      </c>
      <c r="B293" s="13" t="str">
        <f>EmployeeData[[#This Row],[FULLNAME]]</f>
        <v>Jerome Gibson</v>
      </c>
      <c r="C293" s="13" t="s">
        <v>203</v>
      </c>
      <c r="D293" s="13" t="s">
        <v>754</v>
      </c>
      <c r="E293">
        <v>443</v>
      </c>
      <c r="F293" s="13" t="s">
        <v>157</v>
      </c>
      <c r="G293" s="13" t="s">
        <v>204</v>
      </c>
      <c r="J293">
        <v>43734</v>
      </c>
      <c r="L293">
        <v>1</v>
      </c>
      <c r="M293">
        <v>40</v>
      </c>
      <c r="N293">
        <v>5</v>
      </c>
      <c r="O293">
        <v>71436</v>
      </c>
      <c r="P293" t="s">
        <v>2</v>
      </c>
      <c r="Q293" s="13" t="s">
        <v>55</v>
      </c>
      <c r="R293" s="13" t="s">
        <v>755</v>
      </c>
      <c r="S293" s="13" t="s">
        <v>129</v>
      </c>
      <c r="T293" t="b">
        <v>1</v>
      </c>
      <c r="U293" s="13" t="s">
        <v>38</v>
      </c>
      <c r="V293" s="13" t="s">
        <v>838</v>
      </c>
      <c r="W293" t="s">
        <v>5</v>
      </c>
      <c r="X293" s="13" t="s">
        <v>10</v>
      </c>
      <c r="Y293" s="13" t="s">
        <v>131</v>
      </c>
      <c r="Z293">
        <v>1978</v>
      </c>
      <c r="AA293" s="13" t="s">
        <v>32</v>
      </c>
      <c r="AB293" s="13" t="s">
        <v>206</v>
      </c>
      <c r="AC293" s="13" t="s">
        <v>162</v>
      </c>
      <c r="AD293" s="13" t="s">
        <v>43</v>
      </c>
      <c r="AE293">
        <v>47</v>
      </c>
      <c r="AF293" t="s">
        <v>37</v>
      </c>
      <c r="AG293" t="s">
        <v>12</v>
      </c>
      <c r="AH293">
        <v>6</v>
      </c>
      <c r="AI293" t="s">
        <v>13</v>
      </c>
      <c r="AJ293" s="13" t="s">
        <v>134</v>
      </c>
      <c r="AK293" s="13" t="s">
        <v>135</v>
      </c>
      <c r="AL293" t="b">
        <v>0</v>
      </c>
      <c r="AM293" t="str">
        <f>EmployeeData[[#This Row],[EMPLOYEEID]]</f>
        <v>E187962</v>
      </c>
    </row>
    <row r="294" spans="1:39" ht="15" x14ac:dyDescent="0.25">
      <c r="A294" s="13" t="s">
        <v>839</v>
      </c>
      <c r="B294" s="13" t="str">
        <f>EmployeeData[[#This Row],[FULLNAME]]</f>
        <v>Jie Debsi</v>
      </c>
      <c r="C294" s="13" t="s">
        <v>203</v>
      </c>
      <c r="D294" s="13" t="s">
        <v>754</v>
      </c>
      <c r="E294">
        <v>462</v>
      </c>
      <c r="F294" s="13" t="s">
        <v>143</v>
      </c>
      <c r="G294" s="13" t="s">
        <v>204</v>
      </c>
      <c r="J294">
        <v>43719</v>
      </c>
      <c r="L294">
        <v>1</v>
      </c>
      <c r="M294">
        <v>40</v>
      </c>
      <c r="N294">
        <v>5</v>
      </c>
      <c r="O294">
        <v>102871</v>
      </c>
      <c r="P294" t="s">
        <v>2</v>
      </c>
      <c r="Q294" s="13" t="s">
        <v>55</v>
      </c>
      <c r="R294" s="13" t="s">
        <v>755</v>
      </c>
      <c r="S294" s="13" t="s">
        <v>211</v>
      </c>
      <c r="T294" t="b">
        <v>1</v>
      </c>
      <c r="U294" s="13" t="s">
        <v>8</v>
      </c>
      <c r="V294" s="13" t="s">
        <v>840</v>
      </c>
      <c r="W294" t="s">
        <v>5</v>
      </c>
      <c r="X294" s="13" t="s">
        <v>45</v>
      </c>
      <c r="Y294" s="13" t="s">
        <v>229</v>
      </c>
      <c r="Z294">
        <v>1980</v>
      </c>
      <c r="AA294" s="13" t="s">
        <v>33</v>
      </c>
      <c r="AB294" s="13" t="s">
        <v>206</v>
      </c>
      <c r="AC294" s="13" t="s">
        <v>396</v>
      </c>
      <c r="AD294" s="13" t="s">
        <v>44</v>
      </c>
      <c r="AE294">
        <v>45</v>
      </c>
      <c r="AF294" t="s">
        <v>36</v>
      </c>
      <c r="AG294" t="s">
        <v>46</v>
      </c>
      <c r="AH294">
        <v>6</v>
      </c>
      <c r="AI294" t="s">
        <v>13</v>
      </c>
      <c r="AJ294" s="13" t="s">
        <v>154</v>
      </c>
      <c r="AK294" s="13" t="s">
        <v>135</v>
      </c>
      <c r="AL294" t="b">
        <v>1</v>
      </c>
      <c r="AM294" t="str">
        <f>EmployeeData[[#This Row],[EMPLOYEEID]]</f>
        <v>E190410</v>
      </c>
    </row>
    <row r="295" spans="1:39" ht="15" x14ac:dyDescent="0.25">
      <c r="A295" s="13" t="s">
        <v>841</v>
      </c>
      <c r="B295" s="13" t="str">
        <f>EmployeeData[[#This Row],[FULLNAME]]</f>
        <v>Jim Buchholz</v>
      </c>
      <c r="C295" s="13" t="s">
        <v>125</v>
      </c>
      <c r="D295" s="13" t="s">
        <v>754</v>
      </c>
      <c r="E295">
        <v>453</v>
      </c>
      <c r="F295" s="13" t="s">
        <v>127</v>
      </c>
      <c r="G295" s="13" t="s">
        <v>128</v>
      </c>
      <c r="J295">
        <v>43689</v>
      </c>
      <c r="L295">
        <v>1</v>
      </c>
      <c r="M295">
        <v>40</v>
      </c>
      <c r="N295">
        <v>5</v>
      </c>
      <c r="O295">
        <v>241477</v>
      </c>
      <c r="P295" t="s">
        <v>2</v>
      </c>
      <c r="Q295" s="13" t="s">
        <v>54</v>
      </c>
      <c r="R295" s="13" t="s">
        <v>755</v>
      </c>
      <c r="S295" s="13" t="s">
        <v>410</v>
      </c>
      <c r="T295" t="b">
        <v>1</v>
      </c>
      <c r="U295" s="13" t="s">
        <v>8</v>
      </c>
      <c r="V295" s="13" t="s">
        <v>842</v>
      </c>
      <c r="W295" t="s">
        <v>5</v>
      </c>
      <c r="X295" s="13" t="s">
        <v>10</v>
      </c>
      <c r="Y295" s="13" t="s">
        <v>146</v>
      </c>
      <c r="Z295">
        <v>1988</v>
      </c>
      <c r="AA295" s="13" t="s">
        <v>15</v>
      </c>
      <c r="AB295" s="13" t="s">
        <v>132</v>
      </c>
      <c r="AC295" s="13" t="s">
        <v>320</v>
      </c>
      <c r="AD295" s="13" t="s">
        <v>40</v>
      </c>
      <c r="AE295">
        <v>37</v>
      </c>
      <c r="AF295" t="s">
        <v>36</v>
      </c>
      <c r="AG295" t="s">
        <v>47</v>
      </c>
      <c r="AH295">
        <v>6</v>
      </c>
      <c r="AI295" t="s">
        <v>13</v>
      </c>
      <c r="AJ295" s="13" t="s">
        <v>154</v>
      </c>
      <c r="AK295" s="13" t="s">
        <v>135</v>
      </c>
      <c r="AL295" t="s">
        <v>136</v>
      </c>
      <c r="AM295" t="str">
        <f>EmployeeData[[#This Row],[EMPLOYEEID]]</f>
        <v>E192639</v>
      </c>
    </row>
    <row r="296" spans="1:39" ht="15" x14ac:dyDescent="0.25">
      <c r="A296" s="13" t="s">
        <v>843</v>
      </c>
      <c r="B296" s="13" t="str">
        <f>EmployeeData[[#This Row],[FULLNAME]]</f>
        <v>Bernie Wong</v>
      </c>
      <c r="C296" s="13" t="s">
        <v>203</v>
      </c>
      <c r="D296" s="13" t="s">
        <v>754</v>
      </c>
      <c r="E296">
        <v>261</v>
      </c>
      <c r="F296" s="13" t="s">
        <v>221</v>
      </c>
      <c r="G296" s="13" t="s">
        <v>204</v>
      </c>
      <c r="J296">
        <v>43832</v>
      </c>
      <c r="L296">
        <v>1</v>
      </c>
      <c r="M296">
        <v>40</v>
      </c>
      <c r="N296">
        <v>5</v>
      </c>
      <c r="O296">
        <v>91569</v>
      </c>
      <c r="P296" t="s">
        <v>2</v>
      </c>
      <c r="Q296" s="13" t="s">
        <v>55</v>
      </c>
      <c r="R296" s="13" t="s">
        <v>755</v>
      </c>
      <c r="S296" s="13" t="s">
        <v>140</v>
      </c>
      <c r="T296" t="b">
        <v>1</v>
      </c>
      <c r="U296" s="13" t="s">
        <v>8</v>
      </c>
      <c r="V296" s="13" t="s">
        <v>844</v>
      </c>
      <c r="W296" t="s">
        <v>5</v>
      </c>
      <c r="X296" s="13" t="s">
        <v>45</v>
      </c>
      <c r="Y296" s="13" t="s">
        <v>153</v>
      </c>
      <c r="Z296">
        <v>2002</v>
      </c>
      <c r="AA296" s="13" t="s">
        <v>34</v>
      </c>
      <c r="AB296" s="13" t="s">
        <v>206</v>
      </c>
      <c r="AC296" s="13" t="s">
        <v>244</v>
      </c>
      <c r="AD296" s="13" t="s">
        <v>9</v>
      </c>
      <c r="AE296">
        <v>23</v>
      </c>
      <c r="AF296" t="s">
        <v>63</v>
      </c>
      <c r="AG296" t="s">
        <v>12</v>
      </c>
      <c r="AH296">
        <v>5</v>
      </c>
      <c r="AI296" t="s">
        <v>30</v>
      </c>
      <c r="AJ296" s="13" t="s">
        <v>176</v>
      </c>
      <c r="AK296" s="13" t="s">
        <v>135</v>
      </c>
      <c r="AL296" t="s">
        <v>136</v>
      </c>
      <c r="AM296" t="str">
        <f>EmployeeData[[#This Row],[EMPLOYEEID]]</f>
        <v>E044105</v>
      </c>
    </row>
    <row r="297" spans="1:39" ht="15" x14ac:dyDescent="0.25">
      <c r="A297" s="13" t="s">
        <v>304</v>
      </c>
      <c r="B297" s="13" t="str">
        <f>EmployeeData[[#This Row],[FULLNAME]]</f>
        <v>Bernie Willig</v>
      </c>
      <c r="C297" s="13" t="s">
        <v>303</v>
      </c>
      <c r="D297" s="13" t="s">
        <v>754</v>
      </c>
      <c r="E297">
        <v>293</v>
      </c>
      <c r="F297" s="13" t="s">
        <v>143</v>
      </c>
      <c r="G297" s="13" t="s">
        <v>304</v>
      </c>
      <c r="J297">
        <v>44132</v>
      </c>
      <c r="L297">
        <v>1</v>
      </c>
      <c r="M297">
        <v>40</v>
      </c>
      <c r="N297">
        <v>5</v>
      </c>
      <c r="O297">
        <v>21054</v>
      </c>
      <c r="P297" t="s">
        <v>2</v>
      </c>
      <c r="Q297" s="13" t="s">
        <v>57</v>
      </c>
      <c r="R297" s="13" t="s">
        <v>755</v>
      </c>
      <c r="S297" s="13" t="s">
        <v>129</v>
      </c>
      <c r="T297" t="b">
        <v>1</v>
      </c>
      <c r="U297" s="13" t="s">
        <v>38</v>
      </c>
      <c r="V297" s="13" t="s">
        <v>306</v>
      </c>
      <c r="W297" t="s">
        <v>5</v>
      </c>
      <c r="X297" s="13" t="s">
        <v>10</v>
      </c>
      <c r="Y297" s="13" t="s">
        <v>131</v>
      </c>
      <c r="Z297">
        <v>2002</v>
      </c>
      <c r="AA297" s="13" t="s">
        <v>34</v>
      </c>
      <c r="AB297" s="13" t="s">
        <v>306</v>
      </c>
      <c r="AC297" s="13" t="s">
        <v>307</v>
      </c>
      <c r="AD297" s="13" t="s">
        <v>43</v>
      </c>
      <c r="AE297">
        <v>23</v>
      </c>
      <c r="AF297" t="s">
        <v>63</v>
      </c>
      <c r="AG297" t="s">
        <v>11</v>
      </c>
      <c r="AH297">
        <v>5</v>
      </c>
      <c r="AI297" t="s">
        <v>30</v>
      </c>
      <c r="AJ297" s="13" t="s">
        <v>239</v>
      </c>
      <c r="AK297" s="13" t="s">
        <v>135</v>
      </c>
      <c r="AL297" t="b">
        <v>0</v>
      </c>
      <c r="AM297" t="str">
        <f>EmployeeData[[#This Row],[EMPLOYEEID]]</f>
        <v>M044139</v>
      </c>
    </row>
    <row r="298" spans="1:39" ht="15" x14ac:dyDescent="0.25">
      <c r="A298" s="13" t="s">
        <v>845</v>
      </c>
      <c r="B298" s="13" t="str">
        <f>EmployeeData[[#This Row],[FULLNAME]]</f>
        <v>Berthold Wassmuth</v>
      </c>
      <c r="C298" s="13" t="s">
        <v>203</v>
      </c>
      <c r="D298" s="13" t="s">
        <v>754</v>
      </c>
      <c r="E298">
        <v>453</v>
      </c>
      <c r="F298" s="13" t="s">
        <v>127</v>
      </c>
      <c r="G298" s="13" t="s">
        <v>204</v>
      </c>
      <c r="J298">
        <v>43954</v>
      </c>
      <c r="L298">
        <v>1</v>
      </c>
      <c r="M298">
        <v>40</v>
      </c>
      <c r="N298">
        <v>5</v>
      </c>
      <c r="O298">
        <v>99407</v>
      </c>
      <c r="P298" t="s">
        <v>2</v>
      </c>
      <c r="Q298" s="13" t="s">
        <v>55</v>
      </c>
      <c r="R298" s="13" t="s">
        <v>755</v>
      </c>
      <c r="S298" s="13" t="s">
        <v>140</v>
      </c>
      <c r="T298" t="b">
        <v>1</v>
      </c>
      <c r="U298" s="13" t="s">
        <v>7</v>
      </c>
      <c r="V298" s="13" t="s">
        <v>846</v>
      </c>
      <c r="W298" t="s">
        <v>5</v>
      </c>
      <c r="X298" s="13" t="s">
        <v>10</v>
      </c>
      <c r="Y298" s="13" t="s">
        <v>131</v>
      </c>
      <c r="Z298">
        <v>1963</v>
      </c>
      <c r="AA298" s="13" t="s">
        <v>34</v>
      </c>
      <c r="AB298" s="13" t="s">
        <v>206</v>
      </c>
      <c r="AC298" s="13" t="s">
        <v>320</v>
      </c>
      <c r="AD298" s="13" t="s">
        <v>40</v>
      </c>
      <c r="AE298">
        <v>62</v>
      </c>
      <c r="AF298" t="s">
        <v>37</v>
      </c>
      <c r="AG298" t="s">
        <v>12</v>
      </c>
      <c r="AH298">
        <v>5</v>
      </c>
      <c r="AI298" t="s">
        <v>30</v>
      </c>
      <c r="AJ298" s="13" t="s">
        <v>149</v>
      </c>
      <c r="AK298" s="13" t="s">
        <v>135</v>
      </c>
      <c r="AL298" t="s">
        <v>136</v>
      </c>
      <c r="AM298" t="str">
        <f>EmployeeData[[#This Row],[EMPLOYEEID]]</f>
        <v>E044175</v>
      </c>
    </row>
    <row r="299" spans="1:39" ht="15" x14ac:dyDescent="0.25">
      <c r="A299" s="13" t="s">
        <v>847</v>
      </c>
      <c r="B299" s="13" t="str">
        <f>EmployeeData[[#This Row],[FULLNAME]]</f>
        <v>Jonathan Mishra</v>
      </c>
      <c r="C299" s="13" t="s">
        <v>203</v>
      </c>
      <c r="D299" s="13" t="s">
        <v>754</v>
      </c>
      <c r="E299">
        <v>444</v>
      </c>
      <c r="F299" s="13" t="s">
        <v>127</v>
      </c>
      <c r="G299" s="13" t="s">
        <v>204</v>
      </c>
      <c r="J299">
        <v>43691</v>
      </c>
      <c r="L299">
        <v>1</v>
      </c>
      <c r="M299">
        <v>40</v>
      </c>
      <c r="N299">
        <v>5</v>
      </c>
      <c r="O299">
        <v>73637</v>
      </c>
      <c r="P299" t="s">
        <v>2</v>
      </c>
      <c r="Q299" s="13" t="s">
        <v>55</v>
      </c>
      <c r="R299" s="13" t="s">
        <v>755</v>
      </c>
      <c r="S299" s="13" t="s">
        <v>211</v>
      </c>
      <c r="T299" t="b">
        <v>1</v>
      </c>
      <c r="U299" s="13" t="s">
        <v>38</v>
      </c>
      <c r="V299" s="13" t="s">
        <v>848</v>
      </c>
      <c r="W299" t="s">
        <v>5</v>
      </c>
      <c r="X299" s="13" t="s">
        <v>10</v>
      </c>
      <c r="Y299" s="13" t="s">
        <v>146</v>
      </c>
      <c r="Z299">
        <v>1998</v>
      </c>
      <c r="AA299" s="13" t="s">
        <v>33</v>
      </c>
      <c r="AB299" s="13" t="s">
        <v>206</v>
      </c>
      <c r="AC299" s="13" t="s">
        <v>133</v>
      </c>
      <c r="AD299" s="13" t="s">
        <v>40</v>
      </c>
      <c r="AE299">
        <v>27</v>
      </c>
      <c r="AF299" t="s">
        <v>6</v>
      </c>
      <c r="AG299" t="s">
        <v>12</v>
      </c>
      <c r="AH299">
        <v>6</v>
      </c>
      <c r="AI299" t="s">
        <v>13</v>
      </c>
      <c r="AJ299" s="13" t="s">
        <v>239</v>
      </c>
      <c r="AK299" s="13" t="s">
        <v>135</v>
      </c>
      <c r="AL299" t="b">
        <v>1</v>
      </c>
      <c r="AM299" t="str">
        <f>EmployeeData[[#This Row],[EMPLOYEEID]]</f>
        <v>E206956</v>
      </c>
    </row>
    <row r="300" spans="1:39" ht="15" x14ac:dyDescent="0.25">
      <c r="A300" s="13" t="s">
        <v>849</v>
      </c>
      <c r="B300" s="13" t="str">
        <f>EmployeeData[[#This Row],[FULLNAME]]</f>
        <v>Joseph Kumar</v>
      </c>
      <c r="C300" s="13" t="s">
        <v>203</v>
      </c>
      <c r="D300" s="13" t="s">
        <v>850</v>
      </c>
      <c r="E300">
        <v>445</v>
      </c>
      <c r="F300" s="13" t="s">
        <v>169</v>
      </c>
      <c r="G300" s="13" t="s">
        <v>204</v>
      </c>
      <c r="J300">
        <v>43628</v>
      </c>
      <c r="L300">
        <v>1</v>
      </c>
      <c r="M300">
        <v>40</v>
      </c>
      <c r="N300">
        <v>5</v>
      </c>
      <c r="O300">
        <v>115665</v>
      </c>
      <c r="P300" t="s">
        <v>2</v>
      </c>
      <c r="Q300" s="13" t="s">
        <v>55</v>
      </c>
      <c r="R300" s="13" t="s">
        <v>851</v>
      </c>
      <c r="S300" s="13" t="s">
        <v>129</v>
      </c>
      <c r="T300" t="b">
        <v>1</v>
      </c>
      <c r="U300" s="13" t="s">
        <v>38</v>
      </c>
      <c r="V300" s="13" t="s">
        <v>852</v>
      </c>
      <c r="W300" t="s">
        <v>5</v>
      </c>
      <c r="X300" s="13" t="s">
        <v>45</v>
      </c>
      <c r="Y300" s="13" t="s">
        <v>146</v>
      </c>
      <c r="Z300">
        <v>1978</v>
      </c>
      <c r="AA300" s="13" t="s">
        <v>34</v>
      </c>
      <c r="AB300" s="13" t="s">
        <v>206</v>
      </c>
      <c r="AC300" s="13" t="s">
        <v>171</v>
      </c>
      <c r="AD300" s="13" t="s">
        <v>41</v>
      </c>
      <c r="AE300">
        <v>47</v>
      </c>
      <c r="AF300" t="s">
        <v>37</v>
      </c>
      <c r="AG300" t="s">
        <v>46</v>
      </c>
      <c r="AH300">
        <v>6</v>
      </c>
      <c r="AI300" t="s">
        <v>13</v>
      </c>
      <c r="AJ300" s="13" t="s">
        <v>134</v>
      </c>
      <c r="AK300" s="13" t="s">
        <v>135</v>
      </c>
      <c r="AL300" t="s">
        <v>136</v>
      </c>
      <c r="AM300" t="str">
        <f>EmployeeData[[#This Row],[EMPLOYEEID]]</f>
        <v>E209320</v>
      </c>
    </row>
    <row r="301" spans="1:39" ht="15" x14ac:dyDescent="0.25">
      <c r="A301" s="13" t="s">
        <v>853</v>
      </c>
      <c r="B301" s="13" t="str">
        <f>EmployeeData[[#This Row],[FULLNAME]]</f>
        <v>Joanne Yu</v>
      </c>
      <c r="C301" s="13" t="s">
        <v>125</v>
      </c>
      <c r="D301" s="13" t="s">
        <v>850</v>
      </c>
      <c r="E301">
        <v>444</v>
      </c>
      <c r="F301" s="13" t="s">
        <v>127</v>
      </c>
      <c r="G301" s="13" t="s">
        <v>128</v>
      </c>
      <c r="J301">
        <v>43720</v>
      </c>
      <c r="L301">
        <v>1</v>
      </c>
      <c r="M301">
        <v>40</v>
      </c>
      <c r="N301">
        <v>5</v>
      </c>
      <c r="O301">
        <v>403926</v>
      </c>
      <c r="P301" t="s">
        <v>2</v>
      </c>
      <c r="Q301" s="13" t="s">
        <v>54</v>
      </c>
      <c r="R301" s="13" t="s">
        <v>851</v>
      </c>
      <c r="S301" s="13" t="s">
        <v>237</v>
      </c>
      <c r="T301" t="b">
        <v>1</v>
      </c>
      <c r="U301" s="13" t="s">
        <v>38</v>
      </c>
      <c r="V301" s="13" t="s">
        <v>854</v>
      </c>
      <c r="W301" t="s">
        <v>5</v>
      </c>
      <c r="X301" s="13" t="s">
        <v>10</v>
      </c>
      <c r="Y301" s="13" t="s">
        <v>146</v>
      </c>
      <c r="Z301">
        <v>1970</v>
      </c>
      <c r="AA301" s="13" t="s">
        <v>32</v>
      </c>
      <c r="AB301" s="13" t="s">
        <v>132</v>
      </c>
      <c r="AC301" s="13" t="s">
        <v>133</v>
      </c>
      <c r="AD301" s="13" t="s">
        <v>40</v>
      </c>
      <c r="AE301">
        <v>55</v>
      </c>
      <c r="AF301" t="s">
        <v>37</v>
      </c>
      <c r="AG301" t="s">
        <v>48</v>
      </c>
      <c r="AH301">
        <v>6</v>
      </c>
      <c r="AI301" t="s">
        <v>13</v>
      </c>
      <c r="AJ301" s="13" t="s">
        <v>154</v>
      </c>
      <c r="AK301" s="13" t="s">
        <v>135</v>
      </c>
      <c r="AL301" t="b">
        <v>0</v>
      </c>
      <c r="AM301" t="str">
        <f>EmployeeData[[#This Row],[EMPLOYEEID]]</f>
        <v>E196475</v>
      </c>
    </row>
    <row r="302" spans="1:39" ht="15" x14ac:dyDescent="0.25">
      <c r="A302" s="13" t="s">
        <v>855</v>
      </c>
      <c r="B302" s="13" t="str">
        <f>EmployeeData[[#This Row],[FULLNAME]]</f>
        <v>Bill Thirmal</v>
      </c>
      <c r="C302" s="13" t="s">
        <v>125</v>
      </c>
      <c r="D302" s="13" t="s">
        <v>850</v>
      </c>
      <c r="E302">
        <v>461</v>
      </c>
      <c r="F302" s="13" t="s">
        <v>221</v>
      </c>
      <c r="G302" s="13" t="s">
        <v>128</v>
      </c>
      <c r="J302">
        <v>43865</v>
      </c>
      <c r="L302">
        <v>1</v>
      </c>
      <c r="M302">
        <v>40</v>
      </c>
      <c r="N302">
        <v>5</v>
      </c>
      <c r="O302">
        <v>78844</v>
      </c>
      <c r="P302" t="s">
        <v>2</v>
      </c>
      <c r="Q302" s="13" t="s">
        <v>54</v>
      </c>
      <c r="R302" s="13" t="s">
        <v>851</v>
      </c>
      <c r="S302" s="13" t="s">
        <v>140</v>
      </c>
      <c r="T302" t="b">
        <v>1</v>
      </c>
      <c r="U302" s="13" t="s">
        <v>7</v>
      </c>
      <c r="V302" s="13" t="s">
        <v>856</v>
      </c>
      <c r="W302" t="s">
        <v>5</v>
      </c>
      <c r="X302" s="13" t="s">
        <v>10</v>
      </c>
      <c r="Y302" s="13" t="s">
        <v>131</v>
      </c>
      <c r="Z302">
        <v>1978</v>
      </c>
      <c r="AA302" s="13" t="s">
        <v>34</v>
      </c>
      <c r="AB302" s="13" t="s">
        <v>132</v>
      </c>
      <c r="AC302" s="13" t="s">
        <v>223</v>
      </c>
      <c r="AD302" s="13" t="s">
        <v>9</v>
      </c>
      <c r="AE302">
        <v>47</v>
      </c>
      <c r="AF302" t="s">
        <v>37</v>
      </c>
      <c r="AG302" t="s">
        <v>12</v>
      </c>
      <c r="AH302">
        <v>5</v>
      </c>
      <c r="AI302" t="s">
        <v>30</v>
      </c>
      <c r="AJ302" s="13" t="s">
        <v>149</v>
      </c>
      <c r="AK302" s="13" t="s">
        <v>135</v>
      </c>
      <c r="AL302" t="s">
        <v>136</v>
      </c>
      <c r="AM302" t="str">
        <f>EmployeeData[[#This Row],[EMPLOYEEID]]</f>
        <v>E045175</v>
      </c>
    </row>
    <row r="303" spans="1:39" ht="15" x14ac:dyDescent="0.25">
      <c r="A303" s="13" t="s">
        <v>857</v>
      </c>
      <c r="B303" s="13" t="str">
        <f>EmployeeData[[#This Row],[FULLNAME]]</f>
        <v>Binyan Strangis</v>
      </c>
      <c r="C303" s="13" t="s">
        <v>203</v>
      </c>
      <c r="D303" s="13" t="s">
        <v>850</v>
      </c>
      <c r="E303">
        <v>453</v>
      </c>
      <c r="F303" s="13" t="s">
        <v>127</v>
      </c>
      <c r="G303" s="13" t="s">
        <v>204</v>
      </c>
      <c r="J303">
        <v>44070</v>
      </c>
      <c r="L303">
        <v>1</v>
      </c>
      <c r="M303">
        <v>40</v>
      </c>
      <c r="N303">
        <v>5</v>
      </c>
      <c r="O303">
        <v>78813</v>
      </c>
      <c r="P303" t="s">
        <v>2</v>
      </c>
      <c r="Q303" s="13" t="s">
        <v>55</v>
      </c>
      <c r="R303" s="13" t="s">
        <v>851</v>
      </c>
      <c r="S303" s="13" t="s">
        <v>129</v>
      </c>
      <c r="T303" t="b">
        <v>1</v>
      </c>
      <c r="U303" s="13" t="s">
        <v>38</v>
      </c>
      <c r="V303" s="13" t="s">
        <v>858</v>
      </c>
      <c r="W303" t="s">
        <v>5</v>
      </c>
      <c r="X303" s="13" t="s">
        <v>10</v>
      </c>
      <c r="Y303" s="13" t="s">
        <v>131</v>
      </c>
      <c r="Z303">
        <v>1979</v>
      </c>
      <c r="AA303" s="13" t="s">
        <v>34</v>
      </c>
      <c r="AB303" s="13" t="s">
        <v>206</v>
      </c>
      <c r="AC303" s="13" t="s">
        <v>320</v>
      </c>
      <c r="AD303" s="13" t="s">
        <v>40</v>
      </c>
      <c r="AE303">
        <v>46</v>
      </c>
      <c r="AF303" t="s">
        <v>37</v>
      </c>
      <c r="AG303" t="s">
        <v>12</v>
      </c>
      <c r="AH303">
        <v>5</v>
      </c>
      <c r="AI303" t="s">
        <v>30</v>
      </c>
      <c r="AJ303" s="13" t="s">
        <v>239</v>
      </c>
      <c r="AK303" s="13" t="s">
        <v>135</v>
      </c>
      <c r="AL303" t="b">
        <v>0</v>
      </c>
      <c r="AM303" t="str">
        <f>EmployeeData[[#This Row],[EMPLOYEEID]]</f>
        <v>E045588</v>
      </c>
    </row>
    <row r="304" spans="1:39" ht="15" x14ac:dyDescent="0.25">
      <c r="A304" s="13" t="s">
        <v>859</v>
      </c>
      <c r="B304" s="13" t="str">
        <f>EmployeeData[[#This Row],[FULLNAME]]</f>
        <v>Julien Du</v>
      </c>
      <c r="C304" s="13" t="s">
        <v>156</v>
      </c>
      <c r="D304" s="13" t="s">
        <v>850</v>
      </c>
      <c r="E304">
        <v>445</v>
      </c>
      <c r="F304" s="13" t="s">
        <v>169</v>
      </c>
      <c r="G304" s="13" t="s">
        <v>158</v>
      </c>
      <c r="J304">
        <v>43657</v>
      </c>
      <c r="L304">
        <v>1</v>
      </c>
      <c r="M304">
        <v>40</v>
      </c>
      <c r="N304">
        <v>5</v>
      </c>
      <c r="O304">
        <v>50261</v>
      </c>
      <c r="P304" t="s">
        <v>2</v>
      </c>
      <c r="Q304" s="13" t="s">
        <v>56</v>
      </c>
      <c r="R304" s="13" t="s">
        <v>851</v>
      </c>
      <c r="S304" s="13" t="s">
        <v>129</v>
      </c>
      <c r="T304" t="b">
        <v>1</v>
      </c>
      <c r="U304" s="13" t="s">
        <v>38</v>
      </c>
      <c r="V304" s="13" t="s">
        <v>860</v>
      </c>
      <c r="W304" t="s">
        <v>5</v>
      </c>
      <c r="X304" s="13" t="s">
        <v>45</v>
      </c>
      <c r="Y304" s="13" t="s">
        <v>275</v>
      </c>
      <c r="Z304">
        <v>1998</v>
      </c>
      <c r="AA304" s="13" t="s">
        <v>15</v>
      </c>
      <c r="AB304" s="13" t="s">
        <v>161</v>
      </c>
      <c r="AC304" s="13" t="s">
        <v>171</v>
      </c>
      <c r="AD304" s="13" t="s">
        <v>41</v>
      </c>
      <c r="AE304">
        <v>27</v>
      </c>
      <c r="AF304" t="s">
        <v>6</v>
      </c>
      <c r="AG304" t="s">
        <v>12</v>
      </c>
      <c r="AH304">
        <v>6</v>
      </c>
      <c r="AI304" t="s">
        <v>13</v>
      </c>
      <c r="AJ304" s="13" t="s">
        <v>154</v>
      </c>
      <c r="AK304" s="13" t="s">
        <v>135</v>
      </c>
      <c r="AL304" t="s">
        <v>136</v>
      </c>
      <c r="AM304" t="str">
        <f>EmployeeData[[#This Row],[EMPLOYEEID]]</f>
        <v>E215481</v>
      </c>
    </row>
    <row r="305" spans="1:39" ht="15" x14ac:dyDescent="0.25">
      <c r="A305" s="13" t="s">
        <v>861</v>
      </c>
      <c r="B305" s="13" t="str">
        <f>EmployeeData[[#This Row],[FULLNAME]]</f>
        <v>Binyan St-Denis</v>
      </c>
      <c r="C305" s="13" t="s">
        <v>125</v>
      </c>
      <c r="D305" s="13" t="s">
        <v>850</v>
      </c>
      <c r="E305">
        <v>442</v>
      </c>
      <c r="F305" s="13" t="s">
        <v>143</v>
      </c>
      <c r="G305" s="13" t="s">
        <v>128</v>
      </c>
      <c r="J305">
        <v>43839</v>
      </c>
      <c r="L305">
        <v>1</v>
      </c>
      <c r="M305">
        <v>40</v>
      </c>
      <c r="N305">
        <v>5</v>
      </c>
      <c r="O305">
        <v>73201</v>
      </c>
      <c r="P305" t="s">
        <v>2</v>
      </c>
      <c r="Q305" s="13" t="s">
        <v>54</v>
      </c>
      <c r="R305" s="13" t="s">
        <v>851</v>
      </c>
      <c r="S305" s="13" t="s">
        <v>410</v>
      </c>
      <c r="T305" t="b">
        <v>1</v>
      </c>
      <c r="U305" s="13" t="s">
        <v>7</v>
      </c>
      <c r="V305" s="13" t="s">
        <v>862</v>
      </c>
      <c r="W305" t="s">
        <v>5</v>
      </c>
      <c r="X305" s="13" t="s">
        <v>45</v>
      </c>
      <c r="Y305" s="13" t="s">
        <v>146</v>
      </c>
      <c r="Z305">
        <v>1964</v>
      </c>
      <c r="AA305" s="13" t="s">
        <v>34</v>
      </c>
      <c r="AB305" s="13" t="s">
        <v>132</v>
      </c>
      <c r="AC305" s="13" t="s">
        <v>179</v>
      </c>
      <c r="AD305" s="13" t="s">
        <v>44</v>
      </c>
      <c r="AE305">
        <v>61</v>
      </c>
      <c r="AF305" t="s">
        <v>37</v>
      </c>
      <c r="AG305" t="s">
        <v>12</v>
      </c>
      <c r="AH305">
        <v>5</v>
      </c>
      <c r="AI305" t="s">
        <v>30</v>
      </c>
      <c r="AJ305" s="13" t="s">
        <v>176</v>
      </c>
      <c r="AK305" s="13" t="s">
        <v>184</v>
      </c>
      <c r="AL305" t="b">
        <v>1</v>
      </c>
      <c r="AM305" t="str">
        <f>EmployeeData[[#This Row],[EMPLOYEEID]]</f>
        <v>E045869</v>
      </c>
    </row>
    <row r="306" spans="1:39" ht="15" x14ac:dyDescent="0.25">
      <c r="A306" s="13" t="s">
        <v>863</v>
      </c>
      <c r="B306" s="13" t="str">
        <f>EmployeeData[[#This Row],[FULLNAME]]</f>
        <v>Ka Chisholm</v>
      </c>
      <c r="C306" s="13" t="s">
        <v>125</v>
      </c>
      <c r="D306" s="13" t="s">
        <v>850</v>
      </c>
      <c r="E306">
        <v>444</v>
      </c>
      <c r="F306" s="13" t="s">
        <v>127</v>
      </c>
      <c r="G306" s="13" t="s">
        <v>128</v>
      </c>
      <c r="J306">
        <v>43628</v>
      </c>
      <c r="L306">
        <v>1</v>
      </c>
      <c r="M306">
        <v>40</v>
      </c>
      <c r="N306">
        <v>5</v>
      </c>
      <c r="O306">
        <v>253047</v>
      </c>
      <c r="P306" t="s">
        <v>2</v>
      </c>
      <c r="Q306" s="13" t="s">
        <v>54</v>
      </c>
      <c r="R306" s="13" t="s">
        <v>851</v>
      </c>
      <c r="S306" s="13" t="s">
        <v>225</v>
      </c>
      <c r="T306" t="b">
        <v>1</v>
      </c>
      <c r="U306" s="13" t="s">
        <v>7</v>
      </c>
      <c r="V306" s="13" t="s">
        <v>864</v>
      </c>
      <c r="W306" t="s">
        <v>5</v>
      </c>
      <c r="X306" s="13" t="s">
        <v>10</v>
      </c>
      <c r="Y306" s="13" t="s">
        <v>146</v>
      </c>
      <c r="Z306">
        <v>1993</v>
      </c>
      <c r="AA306" s="13" t="s">
        <v>15</v>
      </c>
      <c r="AB306" s="13" t="s">
        <v>132</v>
      </c>
      <c r="AC306" s="13" t="s">
        <v>133</v>
      </c>
      <c r="AD306" s="13" t="s">
        <v>40</v>
      </c>
      <c r="AE306">
        <v>32</v>
      </c>
      <c r="AF306" t="s">
        <v>6</v>
      </c>
      <c r="AG306" t="s">
        <v>47</v>
      </c>
      <c r="AH306">
        <v>6</v>
      </c>
      <c r="AI306" t="s">
        <v>13</v>
      </c>
      <c r="AJ306" s="13" t="s">
        <v>239</v>
      </c>
      <c r="AK306" s="13" t="s">
        <v>184</v>
      </c>
      <c r="AL306" t="s">
        <v>136</v>
      </c>
      <c r="AM306" t="str">
        <f>EmployeeData[[#This Row],[EMPLOYEEID]]</f>
        <v>E216877</v>
      </c>
    </row>
    <row r="307" spans="1:39" ht="15" x14ac:dyDescent="0.25">
      <c r="A307" s="13" t="s">
        <v>865</v>
      </c>
      <c r="B307" s="13" t="str">
        <f>EmployeeData[[#This Row],[FULLNAME]]</f>
        <v>Ka-Lok Buchholz</v>
      </c>
      <c r="C307" s="13" t="s">
        <v>866</v>
      </c>
      <c r="D307" s="13" t="s">
        <v>850</v>
      </c>
      <c r="E307">
        <v>602</v>
      </c>
      <c r="F307" s="13" t="s">
        <v>867</v>
      </c>
      <c r="G307" s="13" t="s">
        <v>865</v>
      </c>
      <c r="J307">
        <v>43751</v>
      </c>
      <c r="L307">
        <v>1</v>
      </c>
      <c r="M307">
        <v>40</v>
      </c>
      <c r="N307">
        <v>5</v>
      </c>
      <c r="O307">
        <v>595332</v>
      </c>
      <c r="P307" t="s">
        <v>2</v>
      </c>
      <c r="Q307" s="13" t="s">
        <v>61</v>
      </c>
      <c r="R307" s="13" t="s">
        <v>851</v>
      </c>
      <c r="S307" s="13" t="s">
        <v>140</v>
      </c>
      <c r="T307" t="b">
        <v>1</v>
      </c>
      <c r="U307" s="13" t="s">
        <v>7</v>
      </c>
      <c r="V307" s="13" t="s">
        <v>868</v>
      </c>
      <c r="W307" t="s">
        <v>5</v>
      </c>
      <c r="X307" s="13" t="s">
        <v>10</v>
      </c>
      <c r="Y307" s="13" t="s">
        <v>131</v>
      </c>
      <c r="Z307">
        <v>2002</v>
      </c>
      <c r="AA307" s="13" t="s">
        <v>15</v>
      </c>
      <c r="AB307" s="13" t="s">
        <v>868</v>
      </c>
      <c r="AC307" s="13" t="s">
        <v>869</v>
      </c>
      <c r="AD307" s="13" t="s">
        <v>42</v>
      </c>
      <c r="AE307">
        <v>23</v>
      </c>
      <c r="AF307" t="s">
        <v>63</v>
      </c>
      <c r="AG307" t="s">
        <v>48</v>
      </c>
      <c r="AH307">
        <v>6</v>
      </c>
      <c r="AI307" t="s">
        <v>13</v>
      </c>
      <c r="AJ307" s="13" t="s">
        <v>176</v>
      </c>
      <c r="AK307" s="13" t="s">
        <v>135</v>
      </c>
      <c r="AL307" t="s">
        <v>136</v>
      </c>
      <c r="AM307" t="str">
        <f>EmployeeData[[#This Row],[EMPLOYEEID]]</f>
        <v>M217443</v>
      </c>
    </row>
    <row r="308" spans="1:39" ht="15" x14ac:dyDescent="0.25">
      <c r="A308" s="13" t="s">
        <v>870</v>
      </c>
      <c r="B308" s="13" t="str">
        <f>EmployeeData[[#This Row],[FULLNAME]]</f>
        <v>Bob Sengupta</v>
      </c>
      <c r="C308" s="13" t="s">
        <v>303</v>
      </c>
      <c r="D308" s="13" t="s">
        <v>850</v>
      </c>
      <c r="E308">
        <v>452</v>
      </c>
      <c r="F308" s="13" t="s">
        <v>157</v>
      </c>
      <c r="G308" s="13" t="s">
        <v>304</v>
      </c>
      <c r="J308">
        <v>43857</v>
      </c>
      <c r="L308">
        <v>1</v>
      </c>
      <c r="M308">
        <v>40</v>
      </c>
      <c r="N308">
        <v>5</v>
      </c>
      <c r="O308">
        <v>48295</v>
      </c>
      <c r="P308" t="s">
        <v>2</v>
      </c>
      <c r="Q308" s="13" t="s">
        <v>57</v>
      </c>
      <c r="R308" s="13" t="s">
        <v>851</v>
      </c>
      <c r="S308" s="13" t="s">
        <v>159</v>
      </c>
      <c r="T308" t="b">
        <v>1</v>
      </c>
      <c r="U308" s="13" t="s">
        <v>38</v>
      </c>
      <c r="V308" s="13" t="s">
        <v>871</v>
      </c>
      <c r="W308" t="s">
        <v>5</v>
      </c>
      <c r="X308" s="13" t="s">
        <v>10</v>
      </c>
      <c r="Y308" s="13" t="s">
        <v>229</v>
      </c>
      <c r="Z308">
        <v>1962</v>
      </c>
      <c r="AA308" s="13" t="s">
        <v>51</v>
      </c>
      <c r="AB308" s="13" t="s">
        <v>306</v>
      </c>
      <c r="AC308" s="13" t="s">
        <v>199</v>
      </c>
      <c r="AD308" s="13" t="s">
        <v>43</v>
      </c>
      <c r="AE308">
        <v>63</v>
      </c>
      <c r="AF308" t="s">
        <v>37</v>
      </c>
      <c r="AG308" t="s">
        <v>11</v>
      </c>
      <c r="AH308">
        <v>5</v>
      </c>
      <c r="AI308" t="s">
        <v>30</v>
      </c>
      <c r="AJ308" s="13" t="s">
        <v>149</v>
      </c>
      <c r="AK308" s="13" t="s">
        <v>135</v>
      </c>
      <c r="AL308" t="b">
        <v>0</v>
      </c>
      <c r="AM308" t="str">
        <f>EmployeeData[[#This Row],[EMPLOYEEID]]</f>
        <v>E047192</v>
      </c>
    </row>
    <row r="309" spans="1:39" ht="15" x14ac:dyDescent="0.25">
      <c r="A309" s="13" t="s">
        <v>872</v>
      </c>
      <c r="B309" s="13" t="str">
        <f>EmployeeData[[#This Row],[FULLNAME]]</f>
        <v>Borislav Reese</v>
      </c>
      <c r="C309" s="13" t="s">
        <v>203</v>
      </c>
      <c r="D309" s="13" t="s">
        <v>850</v>
      </c>
      <c r="E309">
        <v>444</v>
      </c>
      <c r="F309" s="13" t="s">
        <v>127</v>
      </c>
      <c r="G309" s="13" t="s">
        <v>204</v>
      </c>
      <c r="J309">
        <v>43827</v>
      </c>
      <c r="L309">
        <v>1</v>
      </c>
      <c r="M309">
        <v>40</v>
      </c>
      <c r="N309">
        <v>5</v>
      </c>
      <c r="O309">
        <v>33868</v>
      </c>
      <c r="P309" t="s">
        <v>2</v>
      </c>
      <c r="Q309" s="13" t="s">
        <v>55</v>
      </c>
      <c r="R309" s="13" t="s">
        <v>851</v>
      </c>
      <c r="S309" s="13" t="s">
        <v>159</v>
      </c>
      <c r="T309" t="b">
        <v>1</v>
      </c>
      <c r="U309" s="13" t="s">
        <v>8</v>
      </c>
      <c r="V309" s="13" t="s">
        <v>873</v>
      </c>
      <c r="W309" t="s">
        <v>5</v>
      </c>
      <c r="X309" s="13" t="s">
        <v>10</v>
      </c>
      <c r="Y309" s="13" t="s">
        <v>146</v>
      </c>
      <c r="Z309">
        <v>1999</v>
      </c>
      <c r="AA309" s="13" t="s">
        <v>51</v>
      </c>
      <c r="AB309" s="13" t="s">
        <v>206</v>
      </c>
      <c r="AC309" s="13" t="s">
        <v>133</v>
      </c>
      <c r="AD309" s="13" t="s">
        <v>40</v>
      </c>
      <c r="AE309">
        <v>26</v>
      </c>
      <c r="AF309" t="s">
        <v>6</v>
      </c>
      <c r="AG309" t="s">
        <v>11</v>
      </c>
      <c r="AH309">
        <v>6</v>
      </c>
      <c r="AI309" t="s">
        <v>13</v>
      </c>
      <c r="AJ309" s="13" t="s">
        <v>154</v>
      </c>
      <c r="AK309" s="13" t="s">
        <v>150</v>
      </c>
      <c r="AL309" t="s">
        <v>136</v>
      </c>
      <c r="AM309" t="str">
        <f>EmployeeData[[#This Row],[EMPLOYEEID]]</f>
        <v>E048614</v>
      </c>
    </row>
    <row r="310" spans="1:39" ht="15" x14ac:dyDescent="0.25">
      <c r="A310" s="13" t="s">
        <v>874</v>
      </c>
      <c r="B310" s="13" t="str">
        <f>EmployeeData[[#This Row],[FULLNAME]]</f>
        <v>Kirk Kappler</v>
      </c>
      <c r="C310" s="13" t="s">
        <v>125</v>
      </c>
      <c r="D310" s="13" t="s">
        <v>850</v>
      </c>
      <c r="E310">
        <v>443</v>
      </c>
      <c r="F310" s="13" t="s">
        <v>157</v>
      </c>
      <c r="G310" s="13" t="s">
        <v>128</v>
      </c>
      <c r="J310">
        <v>43755</v>
      </c>
      <c r="L310">
        <v>1</v>
      </c>
      <c r="M310">
        <v>40</v>
      </c>
      <c r="N310">
        <v>5</v>
      </c>
      <c r="O310">
        <v>452588</v>
      </c>
      <c r="P310" t="s">
        <v>2</v>
      </c>
      <c r="Q310" s="13" t="s">
        <v>54</v>
      </c>
      <c r="R310" s="13" t="s">
        <v>851</v>
      </c>
      <c r="S310" s="13" t="s">
        <v>344</v>
      </c>
      <c r="T310" t="b">
        <v>1</v>
      </c>
      <c r="U310" s="13" t="s">
        <v>7</v>
      </c>
      <c r="V310" s="13" t="s">
        <v>875</v>
      </c>
      <c r="W310" t="s">
        <v>5</v>
      </c>
      <c r="X310" s="13" t="s">
        <v>10</v>
      </c>
      <c r="Y310" s="13" t="s">
        <v>146</v>
      </c>
      <c r="Z310">
        <v>1982</v>
      </c>
      <c r="AA310" s="13" t="s">
        <v>33</v>
      </c>
      <c r="AB310" s="13" t="s">
        <v>132</v>
      </c>
      <c r="AC310" s="13" t="s">
        <v>162</v>
      </c>
      <c r="AD310" s="13" t="s">
        <v>43</v>
      </c>
      <c r="AE310">
        <v>43</v>
      </c>
      <c r="AF310" t="s">
        <v>36</v>
      </c>
      <c r="AG310" t="s">
        <v>48</v>
      </c>
      <c r="AH310">
        <v>6</v>
      </c>
      <c r="AI310" t="s">
        <v>13</v>
      </c>
      <c r="AJ310" s="13" t="s">
        <v>154</v>
      </c>
      <c r="AK310" s="13" t="s">
        <v>150</v>
      </c>
      <c r="AL310" t="s">
        <v>136</v>
      </c>
      <c r="AM310" t="str">
        <f>EmployeeData[[#This Row],[EMPLOYEEID]]</f>
        <v>E230427</v>
      </c>
    </row>
    <row r="311" spans="1:39" ht="15" x14ac:dyDescent="0.25">
      <c r="A311" s="13" t="s">
        <v>876</v>
      </c>
      <c r="B311" s="13" t="str">
        <f>EmployeeData[[#This Row],[FULLNAME]]</f>
        <v>Bray Pan</v>
      </c>
      <c r="C311" s="13" t="s">
        <v>203</v>
      </c>
      <c r="D311" s="13" t="s">
        <v>850</v>
      </c>
      <c r="E311">
        <v>443</v>
      </c>
      <c r="F311" s="13" t="s">
        <v>157</v>
      </c>
      <c r="G311" s="13" t="s">
        <v>204</v>
      </c>
      <c r="J311">
        <v>44169</v>
      </c>
      <c r="L311">
        <v>1</v>
      </c>
      <c r="M311">
        <v>40</v>
      </c>
      <c r="N311">
        <v>5</v>
      </c>
      <c r="O311">
        <v>80112</v>
      </c>
      <c r="P311" t="s">
        <v>2</v>
      </c>
      <c r="Q311" s="13" t="s">
        <v>55</v>
      </c>
      <c r="R311" s="13" t="s">
        <v>851</v>
      </c>
      <c r="S311" s="13" t="s">
        <v>190</v>
      </c>
      <c r="T311" t="b">
        <v>1</v>
      </c>
      <c r="U311" s="13" t="s">
        <v>38</v>
      </c>
      <c r="V311" s="13" t="s">
        <v>877</v>
      </c>
      <c r="W311" t="s">
        <v>5</v>
      </c>
      <c r="X311" s="13" t="s">
        <v>10</v>
      </c>
      <c r="Y311" s="13" t="s">
        <v>146</v>
      </c>
      <c r="Z311">
        <v>1964</v>
      </c>
      <c r="AA311" s="13" t="s">
        <v>34</v>
      </c>
      <c r="AB311" s="13" t="s">
        <v>206</v>
      </c>
      <c r="AC311" s="13" t="s">
        <v>162</v>
      </c>
      <c r="AD311" s="13" t="s">
        <v>43</v>
      </c>
      <c r="AE311">
        <v>61</v>
      </c>
      <c r="AF311" t="s">
        <v>37</v>
      </c>
      <c r="AG311" t="s">
        <v>12</v>
      </c>
      <c r="AH311">
        <v>5</v>
      </c>
      <c r="AI311" t="s">
        <v>30</v>
      </c>
      <c r="AJ311" s="13" t="s">
        <v>149</v>
      </c>
      <c r="AK311" s="13" t="s">
        <v>135</v>
      </c>
      <c r="AL311" t="b">
        <v>1</v>
      </c>
      <c r="AM311" t="str">
        <f>EmployeeData[[#This Row],[EMPLOYEEID]]</f>
        <v>E049786</v>
      </c>
    </row>
    <row r="312" spans="1:39" ht="15" x14ac:dyDescent="0.25">
      <c r="A312" s="13" t="s">
        <v>878</v>
      </c>
      <c r="B312" s="13" t="str">
        <f>EmployeeData[[#This Row],[FULLNAME]]</f>
        <v>Lisa Zhou</v>
      </c>
      <c r="C312" s="13" t="s">
        <v>338</v>
      </c>
      <c r="D312" s="13" t="s">
        <v>850</v>
      </c>
      <c r="E312">
        <v>452</v>
      </c>
      <c r="F312" s="13" t="s">
        <v>157</v>
      </c>
      <c r="G312" s="13" t="s">
        <v>339</v>
      </c>
      <c r="J312">
        <v>41802</v>
      </c>
      <c r="L312">
        <v>1</v>
      </c>
      <c r="M312">
        <v>40</v>
      </c>
      <c r="N312">
        <v>5</v>
      </c>
      <c r="O312">
        <v>123508</v>
      </c>
      <c r="P312" t="s">
        <v>2</v>
      </c>
      <c r="Q312" s="13" t="s">
        <v>4</v>
      </c>
      <c r="R312" s="13" t="s">
        <v>851</v>
      </c>
      <c r="S312" s="13" t="s">
        <v>159</v>
      </c>
      <c r="T312" t="b">
        <v>1</v>
      </c>
      <c r="U312" s="13" t="s">
        <v>7</v>
      </c>
      <c r="V312" s="13" t="s">
        <v>879</v>
      </c>
      <c r="W312" t="s">
        <v>5</v>
      </c>
      <c r="X312" s="13" t="s">
        <v>45</v>
      </c>
      <c r="Y312" s="13" t="s">
        <v>146</v>
      </c>
      <c r="Z312">
        <v>1981</v>
      </c>
      <c r="AA312" s="13" t="s">
        <v>33</v>
      </c>
      <c r="AB312" s="13" t="s">
        <v>341</v>
      </c>
      <c r="AC312" s="13" t="s">
        <v>199</v>
      </c>
      <c r="AD312" s="13" t="s">
        <v>43</v>
      </c>
      <c r="AE312">
        <v>44</v>
      </c>
      <c r="AF312" t="s">
        <v>36</v>
      </c>
      <c r="AG312" t="s">
        <v>46</v>
      </c>
      <c r="AH312">
        <v>11</v>
      </c>
      <c r="AI312" t="s">
        <v>14</v>
      </c>
      <c r="AJ312" s="13" t="s">
        <v>134</v>
      </c>
      <c r="AK312" s="13" t="s">
        <v>135</v>
      </c>
      <c r="AL312" t="b">
        <v>1</v>
      </c>
      <c r="AM312" t="str">
        <f>EmployeeData[[#This Row],[EMPLOYEEID]]</f>
        <v>E238255</v>
      </c>
    </row>
    <row r="313" spans="1:39" ht="15" x14ac:dyDescent="0.25">
      <c r="A313" s="13" t="s">
        <v>880</v>
      </c>
      <c r="B313" s="13" t="str">
        <f>EmployeeData[[#This Row],[FULLNAME]]</f>
        <v>Lisa Zhao</v>
      </c>
      <c r="C313" s="13" t="s">
        <v>303</v>
      </c>
      <c r="D313" s="13" t="s">
        <v>850</v>
      </c>
      <c r="E313">
        <v>442</v>
      </c>
      <c r="F313" s="13" t="s">
        <v>143</v>
      </c>
      <c r="G313" s="13" t="s">
        <v>304</v>
      </c>
      <c r="J313">
        <v>41802</v>
      </c>
      <c r="L313">
        <v>1</v>
      </c>
      <c r="M313">
        <v>40</v>
      </c>
      <c r="N313">
        <v>5</v>
      </c>
      <c r="O313">
        <v>50358</v>
      </c>
      <c r="P313" t="s">
        <v>2</v>
      </c>
      <c r="Q313" s="13" t="s">
        <v>57</v>
      </c>
      <c r="R313" s="13" t="s">
        <v>851</v>
      </c>
      <c r="S313" s="13" t="s">
        <v>140</v>
      </c>
      <c r="T313" t="b">
        <v>1</v>
      </c>
      <c r="U313" s="13" t="s">
        <v>7</v>
      </c>
      <c r="V313" s="13" t="s">
        <v>881</v>
      </c>
      <c r="W313" t="s">
        <v>5</v>
      </c>
      <c r="X313" s="13" t="s">
        <v>10</v>
      </c>
      <c r="Y313" s="13" t="s">
        <v>146</v>
      </c>
      <c r="Z313">
        <v>1984</v>
      </c>
      <c r="AA313" s="13" t="s">
        <v>32</v>
      </c>
      <c r="AB313" s="13" t="s">
        <v>306</v>
      </c>
      <c r="AC313" s="13" t="s">
        <v>179</v>
      </c>
      <c r="AD313" s="13" t="s">
        <v>44</v>
      </c>
      <c r="AE313">
        <v>41</v>
      </c>
      <c r="AF313" t="s">
        <v>36</v>
      </c>
      <c r="AG313" t="s">
        <v>12</v>
      </c>
      <c r="AH313">
        <v>11</v>
      </c>
      <c r="AI313" t="s">
        <v>14</v>
      </c>
      <c r="AJ313" s="13" t="s">
        <v>149</v>
      </c>
      <c r="AK313" s="13" t="s">
        <v>135</v>
      </c>
      <c r="AL313" t="s">
        <v>136</v>
      </c>
      <c r="AM313" t="str">
        <f>EmployeeData[[#This Row],[EMPLOYEEID]]</f>
        <v>E239003</v>
      </c>
    </row>
    <row r="314" spans="1:39" ht="15" x14ac:dyDescent="0.25">
      <c r="A314" s="13" t="s">
        <v>882</v>
      </c>
      <c r="B314" s="13" t="str">
        <f>EmployeeData[[#This Row],[FULLNAME]]</f>
        <v>Lisa Yu</v>
      </c>
      <c r="C314" s="13" t="s">
        <v>125</v>
      </c>
      <c r="D314" s="13" t="s">
        <v>883</v>
      </c>
      <c r="E314">
        <v>442</v>
      </c>
      <c r="F314" s="13" t="s">
        <v>143</v>
      </c>
      <c r="G314" s="13" t="s">
        <v>128</v>
      </c>
      <c r="J314">
        <v>41802</v>
      </c>
      <c r="L314">
        <v>1</v>
      </c>
      <c r="M314">
        <v>40</v>
      </c>
      <c r="N314">
        <v>5</v>
      </c>
      <c r="O314">
        <v>136952</v>
      </c>
      <c r="P314" t="s">
        <v>2</v>
      </c>
      <c r="Q314" s="13" t="s">
        <v>54</v>
      </c>
      <c r="R314" s="13" t="s">
        <v>884</v>
      </c>
      <c r="S314" s="13" t="s">
        <v>159</v>
      </c>
      <c r="T314" t="b">
        <v>1</v>
      </c>
      <c r="U314" s="13" t="s">
        <v>38</v>
      </c>
      <c r="V314" s="13" t="s">
        <v>885</v>
      </c>
      <c r="W314" t="s">
        <v>5</v>
      </c>
      <c r="X314" s="13" t="s">
        <v>10</v>
      </c>
      <c r="Y314" s="13" t="s">
        <v>146</v>
      </c>
      <c r="Z314">
        <v>1975</v>
      </c>
      <c r="AA314" s="13" t="s">
        <v>33</v>
      </c>
      <c r="AB314" s="13" t="s">
        <v>132</v>
      </c>
      <c r="AC314" s="13" t="s">
        <v>179</v>
      </c>
      <c r="AD314" s="13" t="s">
        <v>44</v>
      </c>
      <c r="AE314">
        <v>50</v>
      </c>
      <c r="AF314" t="s">
        <v>37</v>
      </c>
      <c r="AG314" t="s">
        <v>46</v>
      </c>
      <c r="AH314">
        <v>11</v>
      </c>
      <c r="AI314" t="s">
        <v>14</v>
      </c>
      <c r="AJ314" s="13" t="s">
        <v>154</v>
      </c>
      <c r="AK314" s="13" t="s">
        <v>150</v>
      </c>
      <c r="AL314" t="b">
        <v>0</v>
      </c>
      <c r="AM314" t="str">
        <f>EmployeeData[[#This Row],[EMPLOYEEID]]</f>
        <v>E239128</v>
      </c>
    </row>
    <row r="315" spans="1:39" ht="15" x14ac:dyDescent="0.25">
      <c r="A315" s="13" t="s">
        <v>886</v>
      </c>
      <c r="B315" s="13" t="str">
        <f>EmployeeData[[#This Row],[FULLNAME]]</f>
        <v>Logan Yang</v>
      </c>
      <c r="C315" s="13" t="s">
        <v>203</v>
      </c>
      <c r="D315" s="13" t="s">
        <v>883</v>
      </c>
      <c r="E315">
        <v>452</v>
      </c>
      <c r="F315" s="13" t="s">
        <v>157</v>
      </c>
      <c r="G315" s="13" t="s">
        <v>204</v>
      </c>
      <c r="J315">
        <v>41802</v>
      </c>
      <c r="L315">
        <v>1</v>
      </c>
      <c r="M315">
        <v>40</v>
      </c>
      <c r="N315">
        <v>5</v>
      </c>
      <c r="O315">
        <v>81242</v>
      </c>
      <c r="P315" t="s">
        <v>2</v>
      </c>
      <c r="Q315" s="13" t="s">
        <v>55</v>
      </c>
      <c r="R315" s="13" t="s">
        <v>884</v>
      </c>
      <c r="S315" s="13" t="s">
        <v>140</v>
      </c>
      <c r="T315" t="b">
        <v>1</v>
      </c>
      <c r="U315" s="13" t="s">
        <v>7</v>
      </c>
      <c r="V315" s="13" t="s">
        <v>887</v>
      </c>
      <c r="W315" t="s">
        <v>5</v>
      </c>
      <c r="X315" s="13" t="s">
        <v>10</v>
      </c>
      <c r="Y315" s="13" t="s">
        <v>229</v>
      </c>
      <c r="Z315">
        <v>1978</v>
      </c>
      <c r="AA315" s="13" t="s">
        <v>32</v>
      </c>
      <c r="AB315" s="13" t="s">
        <v>206</v>
      </c>
      <c r="AC315" s="13" t="s">
        <v>199</v>
      </c>
      <c r="AD315" s="13" t="s">
        <v>43</v>
      </c>
      <c r="AE315">
        <v>47</v>
      </c>
      <c r="AF315" t="s">
        <v>37</v>
      </c>
      <c r="AG315" t="s">
        <v>12</v>
      </c>
      <c r="AH315">
        <v>11</v>
      </c>
      <c r="AI315" t="s">
        <v>14</v>
      </c>
      <c r="AJ315" s="13" t="s">
        <v>154</v>
      </c>
      <c r="AK315" s="13" t="s">
        <v>135</v>
      </c>
      <c r="AL315" t="s">
        <v>136</v>
      </c>
      <c r="AM315" t="str">
        <f>EmployeeData[[#This Row],[EMPLOYEEID]]</f>
        <v>E239479</v>
      </c>
    </row>
    <row r="316" spans="1:39" ht="15" x14ac:dyDescent="0.25">
      <c r="A316" s="13" t="s">
        <v>888</v>
      </c>
      <c r="B316" s="13" t="str">
        <f>EmployeeData[[#This Row],[FULLNAME]]</f>
        <v>Lok Wu</v>
      </c>
      <c r="C316" s="13" t="s">
        <v>203</v>
      </c>
      <c r="D316" s="13" t="s">
        <v>883</v>
      </c>
      <c r="E316">
        <v>291</v>
      </c>
      <c r="F316" s="13" t="s">
        <v>221</v>
      </c>
      <c r="G316" s="13" t="s">
        <v>204</v>
      </c>
      <c r="J316">
        <v>41802</v>
      </c>
      <c r="L316">
        <v>1</v>
      </c>
      <c r="M316">
        <v>40</v>
      </c>
      <c r="N316">
        <v>5</v>
      </c>
      <c r="O316">
        <v>293243</v>
      </c>
      <c r="P316" t="s">
        <v>2</v>
      </c>
      <c r="Q316" s="13" t="s">
        <v>55</v>
      </c>
      <c r="R316" s="13" t="s">
        <v>884</v>
      </c>
      <c r="S316" s="13" t="s">
        <v>140</v>
      </c>
      <c r="T316" t="b">
        <v>1</v>
      </c>
      <c r="U316" s="13" t="s">
        <v>7</v>
      </c>
      <c r="V316" s="13" t="s">
        <v>889</v>
      </c>
      <c r="W316" t="s">
        <v>5</v>
      </c>
      <c r="X316" s="13" t="s">
        <v>10</v>
      </c>
      <c r="Y316" s="13" t="s">
        <v>131</v>
      </c>
      <c r="Z316">
        <v>1997</v>
      </c>
      <c r="AA316" s="13" t="s">
        <v>33</v>
      </c>
      <c r="AB316" s="13" t="s">
        <v>206</v>
      </c>
      <c r="AC316" s="13" t="s">
        <v>834</v>
      </c>
      <c r="AD316" s="13" t="s">
        <v>9</v>
      </c>
      <c r="AE316">
        <v>28</v>
      </c>
      <c r="AF316" t="s">
        <v>6</v>
      </c>
      <c r="AG316" t="s">
        <v>47</v>
      </c>
      <c r="AH316">
        <v>11</v>
      </c>
      <c r="AI316" t="s">
        <v>14</v>
      </c>
      <c r="AJ316" s="13" t="s">
        <v>239</v>
      </c>
      <c r="AK316" s="13" t="s">
        <v>135</v>
      </c>
      <c r="AL316" t="s">
        <v>136</v>
      </c>
      <c r="AM316" t="str">
        <f>EmployeeData[[#This Row],[EMPLOYEEID]]</f>
        <v>E240055</v>
      </c>
    </row>
    <row r="317" spans="1:39" ht="15" x14ac:dyDescent="0.25">
      <c r="A317" s="13" t="s">
        <v>890</v>
      </c>
      <c r="B317" s="13" t="str">
        <f>EmployeeData[[#This Row],[FULLNAME]]</f>
        <v>Lok Wood</v>
      </c>
      <c r="C317" s="13" t="s">
        <v>203</v>
      </c>
      <c r="D317" s="13" t="s">
        <v>883</v>
      </c>
      <c r="E317">
        <v>452</v>
      </c>
      <c r="F317" s="13" t="s">
        <v>157</v>
      </c>
      <c r="G317" s="13" t="s">
        <v>204</v>
      </c>
      <c r="J317">
        <v>41802</v>
      </c>
      <c r="L317">
        <v>1</v>
      </c>
      <c r="M317">
        <v>40</v>
      </c>
      <c r="N317">
        <v>5</v>
      </c>
      <c r="O317">
        <v>83831</v>
      </c>
      <c r="P317" t="s">
        <v>2</v>
      </c>
      <c r="Q317" s="13" t="s">
        <v>55</v>
      </c>
      <c r="R317" s="13" t="s">
        <v>884</v>
      </c>
      <c r="S317" s="13" t="s">
        <v>215</v>
      </c>
      <c r="T317" t="b">
        <v>1</v>
      </c>
      <c r="U317" s="13" t="s">
        <v>7</v>
      </c>
      <c r="V317" s="13" t="s">
        <v>891</v>
      </c>
      <c r="W317" t="s">
        <v>35</v>
      </c>
      <c r="X317" s="13" t="s">
        <v>10</v>
      </c>
      <c r="Y317" s="13" t="s">
        <v>146</v>
      </c>
      <c r="Z317">
        <v>1997</v>
      </c>
      <c r="AA317" s="13" t="s">
        <v>33</v>
      </c>
      <c r="AB317" s="13" t="s">
        <v>206</v>
      </c>
      <c r="AC317" s="13" t="s">
        <v>199</v>
      </c>
      <c r="AD317" s="13" t="s">
        <v>43</v>
      </c>
      <c r="AE317">
        <v>28</v>
      </c>
      <c r="AF317" t="s">
        <v>6</v>
      </c>
      <c r="AG317" t="s">
        <v>12</v>
      </c>
      <c r="AH317">
        <v>11</v>
      </c>
      <c r="AI317" t="s">
        <v>14</v>
      </c>
      <c r="AJ317" s="13" t="s">
        <v>239</v>
      </c>
      <c r="AK317" s="13" t="s">
        <v>184</v>
      </c>
      <c r="AL317" t="s">
        <v>136</v>
      </c>
      <c r="AM317" t="str">
        <f>EmployeeData[[#This Row],[EMPLOYEEID]]</f>
        <v>E240195</v>
      </c>
    </row>
    <row r="318" spans="1:39" ht="15" x14ac:dyDescent="0.25">
      <c r="A318" s="13" t="s">
        <v>892</v>
      </c>
      <c r="B318" s="13" t="str">
        <f>EmployeeData[[#This Row],[FULLNAME]]</f>
        <v>Lok Wong</v>
      </c>
      <c r="C318" s="13" t="s">
        <v>156</v>
      </c>
      <c r="D318" s="13" t="s">
        <v>883</v>
      </c>
      <c r="E318">
        <v>461</v>
      </c>
      <c r="F318" s="13" t="s">
        <v>221</v>
      </c>
      <c r="G318" s="13" t="s">
        <v>158</v>
      </c>
      <c r="J318">
        <v>41802</v>
      </c>
      <c r="L318">
        <v>1</v>
      </c>
      <c r="M318">
        <v>40</v>
      </c>
      <c r="N318">
        <v>5</v>
      </c>
      <c r="O318">
        <v>95122</v>
      </c>
      <c r="P318" t="s">
        <v>2</v>
      </c>
      <c r="Q318" s="13" t="s">
        <v>56</v>
      </c>
      <c r="R318" s="13" t="s">
        <v>884</v>
      </c>
      <c r="S318" s="13" t="s">
        <v>159</v>
      </c>
      <c r="T318" t="b">
        <v>1</v>
      </c>
      <c r="U318" s="13" t="s">
        <v>7</v>
      </c>
      <c r="V318" s="13" t="s">
        <v>893</v>
      </c>
      <c r="W318" t="s">
        <v>5</v>
      </c>
      <c r="X318" s="13" t="s">
        <v>10</v>
      </c>
      <c r="Y318" s="13" t="s">
        <v>153</v>
      </c>
      <c r="Z318">
        <v>1982</v>
      </c>
      <c r="AA318" s="13" t="s">
        <v>52</v>
      </c>
      <c r="AB318" s="13" t="s">
        <v>161</v>
      </c>
      <c r="AC318" s="13" t="s">
        <v>223</v>
      </c>
      <c r="AD318" s="13" t="s">
        <v>9</v>
      </c>
      <c r="AE318">
        <v>43</v>
      </c>
      <c r="AF318" t="s">
        <v>36</v>
      </c>
      <c r="AG318" t="s">
        <v>12</v>
      </c>
      <c r="AH318">
        <v>11</v>
      </c>
      <c r="AI318" t="s">
        <v>14</v>
      </c>
      <c r="AJ318" s="13" t="s">
        <v>239</v>
      </c>
      <c r="AK318" s="13" t="s">
        <v>135</v>
      </c>
      <c r="AL318" t="b">
        <v>1</v>
      </c>
      <c r="AM318" t="str">
        <f>EmployeeData[[#This Row],[EMPLOYEEID]]</f>
        <v>E240340</v>
      </c>
    </row>
    <row r="319" spans="1:39" ht="15" x14ac:dyDescent="0.25">
      <c r="A319" s="13" t="s">
        <v>894</v>
      </c>
      <c r="B319" s="13" t="str">
        <f>EmployeeData[[#This Row],[FULLNAME]]</f>
        <v>Lorraine Westmoreland</v>
      </c>
      <c r="C319" s="13" t="s">
        <v>156</v>
      </c>
      <c r="D319" s="13" t="s">
        <v>883</v>
      </c>
      <c r="E319">
        <v>452</v>
      </c>
      <c r="F319" s="13" t="s">
        <v>157</v>
      </c>
      <c r="G319" s="13" t="s">
        <v>158</v>
      </c>
      <c r="J319">
        <v>42738</v>
      </c>
      <c r="L319">
        <v>1</v>
      </c>
      <c r="M319">
        <v>40</v>
      </c>
      <c r="N319">
        <v>5</v>
      </c>
      <c r="O319">
        <v>59005</v>
      </c>
      <c r="P319" t="s">
        <v>2</v>
      </c>
      <c r="Q319" s="13" t="s">
        <v>56</v>
      </c>
      <c r="R319" s="13" t="s">
        <v>884</v>
      </c>
      <c r="S319" s="13" t="s">
        <v>159</v>
      </c>
      <c r="T319" t="b">
        <v>1</v>
      </c>
      <c r="U319" s="13" t="s">
        <v>8</v>
      </c>
      <c r="V319" s="13" t="s">
        <v>895</v>
      </c>
      <c r="W319" t="s">
        <v>35</v>
      </c>
      <c r="X319" s="13" t="s">
        <v>10</v>
      </c>
      <c r="Y319" s="13" t="s">
        <v>146</v>
      </c>
      <c r="Z319">
        <v>2002</v>
      </c>
      <c r="AA319" s="13" t="s">
        <v>15</v>
      </c>
      <c r="AB319" s="13" t="s">
        <v>161</v>
      </c>
      <c r="AC319" s="13" t="s">
        <v>199</v>
      </c>
      <c r="AD319" s="13" t="s">
        <v>43</v>
      </c>
      <c r="AE319">
        <v>23</v>
      </c>
      <c r="AF319" t="s">
        <v>63</v>
      </c>
      <c r="AG319" t="s">
        <v>12</v>
      </c>
      <c r="AH319">
        <v>8</v>
      </c>
      <c r="AI319" t="s">
        <v>13</v>
      </c>
      <c r="AJ319" s="13" t="s">
        <v>167</v>
      </c>
      <c r="AK319" s="13" t="s">
        <v>135</v>
      </c>
      <c r="AL319" t="b">
        <v>1</v>
      </c>
      <c r="AM319" t="str">
        <f>EmployeeData[[#This Row],[EMPLOYEEID]]</f>
        <v>E240832</v>
      </c>
    </row>
    <row r="320" spans="1:39" ht="15" x14ac:dyDescent="0.25">
      <c r="A320" s="13" t="s">
        <v>896</v>
      </c>
      <c r="B320" s="13" t="str">
        <f>EmployeeData[[#This Row],[FULLNAME]]</f>
        <v>Lothar Venditti</v>
      </c>
      <c r="C320" s="13" t="s">
        <v>203</v>
      </c>
      <c r="D320" s="13" t="s">
        <v>883</v>
      </c>
      <c r="E320">
        <v>452</v>
      </c>
      <c r="F320" s="13" t="s">
        <v>157</v>
      </c>
      <c r="G320" s="13" t="s">
        <v>204</v>
      </c>
      <c r="J320">
        <v>42738</v>
      </c>
      <c r="L320">
        <v>1</v>
      </c>
      <c r="M320">
        <v>40</v>
      </c>
      <c r="N320">
        <v>5</v>
      </c>
      <c r="O320">
        <v>363636</v>
      </c>
      <c r="P320" t="s">
        <v>2</v>
      </c>
      <c r="Q320" s="13" t="s">
        <v>55</v>
      </c>
      <c r="R320" s="13" t="s">
        <v>884</v>
      </c>
      <c r="S320" s="13" t="s">
        <v>159</v>
      </c>
      <c r="T320" t="b">
        <v>1</v>
      </c>
      <c r="U320" s="13" t="s">
        <v>7</v>
      </c>
      <c r="V320" s="13" t="s">
        <v>897</v>
      </c>
      <c r="W320" t="s">
        <v>35</v>
      </c>
      <c r="X320" s="13" t="s">
        <v>10</v>
      </c>
      <c r="Y320" s="13" t="s">
        <v>153</v>
      </c>
      <c r="Z320">
        <v>1988</v>
      </c>
      <c r="AA320" s="13" t="s">
        <v>33</v>
      </c>
      <c r="AB320" s="13" t="s">
        <v>206</v>
      </c>
      <c r="AC320" s="13" t="s">
        <v>199</v>
      </c>
      <c r="AD320" s="13" t="s">
        <v>43</v>
      </c>
      <c r="AE320">
        <v>37</v>
      </c>
      <c r="AF320" t="s">
        <v>36</v>
      </c>
      <c r="AG320" t="s">
        <v>65</v>
      </c>
      <c r="AH320">
        <v>8</v>
      </c>
      <c r="AI320" t="s">
        <v>13</v>
      </c>
      <c r="AJ320" s="13" t="s">
        <v>239</v>
      </c>
      <c r="AK320" s="13" t="s">
        <v>135</v>
      </c>
      <c r="AL320" t="b">
        <v>1</v>
      </c>
      <c r="AM320" t="str">
        <f>EmployeeData[[#This Row],[EMPLOYEEID]]</f>
        <v>E241489</v>
      </c>
    </row>
    <row r="321" spans="1:39" ht="15" x14ac:dyDescent="0.25">
      <c r="A321" s="13" t="s">
        <v>898</v>
      </c>
      <c r="B321" s="13" t="str">
        <f>EmployeeData[[#This Row],[FULLNAME]]</f>
        <v>Lothar Udovicic</v>
      </c>
      <c r="C321" s="13" t="s">
        <v>203</v>
      </c>
      <c r="D321" s="13" t="s">
        <v>883</v>
      </c>
      <c r="E321">
        <v>232</v>
      </c>
      <c r="F321" s="13" t="s">
        <v>157</v>
      </c>
      <c r="G321" s="13" t="s">
        <v>204</v>
      </c>
      <c r="J321">
        <v>42738</v>
      </c>
      <c r="L321">
        <v>1</v>
      </c>
      <c r="M321">
        <v>40</v>
      </c>
      <c r="N321">
        <v>5</v>
      </c>
      <c r="O321">
        <v>242658</v>
      </c>
      <c r="P321" t="s">
        <v>2</v>
      </c>
      <c r="Q321" s="13" t="s">
        <v>55</v>
      </c>
      <c r="R321" s="13" t="s">
        <v>884</v>
      </c>
      <c r="S321" s="13" t="s">
        <v>159</v>
      </c>
      <c r="T321" t="b">
        <v>1</v>
      </c>
      <c r="U321" s="13" t="s">
        <v>7</v>
      </c>
      <c r="V321" s="13" t="s">
        <v>899</v>
      </c>
      <c r="W321" t="s">
        <v>5</v>
      </c>
      <c r="X321" s="13" t="s">
        <v>10</v>
      </c>
      <c r="Y321" s="13" t="s">
        <v>146</v>
      </c>
      <c r="Z321">
        <v>1991</v>
      </c>
      <c r="AA321" s="13" t="s">
        <v>33</v>
      </c>
      <c r="AB321" s="13" t="s">
        <v>206</v>
      </c>
      <c r="AC321" s="13" t="s">
        <v>468</v>
      </c>
      <c r="AD321" s="13" t="s">
        <v>43</v>
      </c>
      <c r="AE321">
        <v>34</v>
      </c>
      <c r="AF321" t="s">
        <v>36</v>
      </c>
      <c r="AG321" t="s">
        <v>47</v>
      </c>
      <c r="AH321">
        <v>8</v>
      </c>
      <c r="AI321" t="s">
        <v>13</v>
      </c>
      <c r="AJ321" s="13" t="s">
        <v>154</v>
      </c>
      <c r="AK321" s="13" t="s">
        <v>135</v>
      </c>
      <c r="AL321" t="b">
        <v>1</v>
      </c>
      <c r="AM321" t="str">
        <f>EmployeeData[[#This Row],[EMPLOYEEID]]</f>
        <v>E241676</v>
      </c>
    </row>
    <row r="322" spans="1:39" ht="15" x14ac:dyDescent="0.25">
      <c r="A322" s="13" t="s">
        <v>900</v>
      </c>
      <c r="B322" s="13" t="str">
        <f>EmployeeData[[#This Row],[FULLNAME]]</f>
        <v>Lucas Traver</v>
      </c>
      <c r="C322" s="13" t="s">
        <v>203</v>
      </c>
      <c r="D322" s="13" t="s">
        <v>883</v>
      </c>
      <c r="E322">
        <v>452</v>
      </c>
      <c r="F322" s="13" t="s">
        <v>157</v>
      </c>
      <c r="G322" s="13" t="s">
        <v>204</v>
      </c>
      <c r="J322">
        <v>42738</v>
      </c>
      <c r="L322">
        <v>1</v>
      </c>
      <c r="M322">
        <v>40</v>
      </c>
      <c r="N322">
        <v>5</v>
      </c>
      <c r="O322">
        <v>233368</v>
      </c>
      <c r="P322" t="s">
        <v>2</v>
      </c>
      <c r="Q322" s="13" t="s">
        <v>55</v>
      </c>
      <c r="R322" s="13" t="s">
        <v>884</v>
      </c>
      <c r="S322" s="13" t="s">
        <v>129</v>
      </c>
      <c r="T322" t="b">
        <v>1</v>
      </c>
      <c r="U322" s="13" t="s">
        <v>38</v>
      </c>
      <c r="V322" s="13" t="s">
        <v>901</v>
      </c>
      <c r="W322" t="s">
        <v>5</v>
      </c>
      <c r="X322" s="13" t="s">
        <v>10</v>
      </c>
      <c r="Y322" s="13" t="s">
        <v>131</v>
      </c>
      <c r="Z322">
        <v>1974</v>
      </c>
      <c r="AA322" s="13" t="s">
        <v>33</v>
      </c>
      <c r="AB322" s="13" t="s">
        <v>206</v>
      </c>
      <c r="AC322" s="13" t="s">
        <v>199</v>
      </c>
      <c r="AD322" s="13" t="s">
        <v>43</v>
      </c>
      <c r="AE322">
        <v>51</v>
      </c>
      <c r="AF322" t="s">
        <v>37</v>
      </c>
      <c r="AG322" t="s">
        <v>47</v>
      </c>
      <c r="AH322">
        <v>8</v>
      </c>
      <c r="AI322" t="s">
        <v>13</v>
      </c>
      <c r="AJ322" s="13" t="s">
        <v>134</v>
      </c>
      <c r="AK322" s="13" t="s">
        <v>135</v>
      </c>
      <c r="AL322" t="s">
        <v>136</v>
      </c>
      <c r="AM322" t="str">
        <f>EmployeeData[[#This Row],[EMPLOYEEID]]</f>
        <v>E241744</v>
      </c>
    </row>
    <row r="323" spans="1:39" ht="15" x14ac:dyDescent="0.25">
      <c r="A323" s="13" t="s">
        <v>902</v>
      </c>
      <c r="B323" s="13" t="str">
        <f>EmployeeData[[#This Row],[FULLNAME]]</f>
        <v>Lucas Tiwari</v>
      </c>
      <c r="C323" s="13" t="s">
        <v>203</v>
      </c>
      <c r="D323" s="13" t="s">
        <v>883</v>
      </c>
      <c r="E323">
        <v>452</v>
      </c>
      <c r="F323" s="13" t="s">
        <v>157</v>
      </c>
      <c r="G323" s="13" t="s">
        <v>204</v>
      </c>
      <c r="J323">
        <v>42738</v>
      </c>
      <c r="L323">
        <v>1</v>
      </c>
      <c r="M323">
        <v>40</v>
      </c>
      <c r="N323">
        <v>5</v>
      </c>
      <c r="O323">
        <v>190924</v>
      </c>
      <c r="P323" t="s">
        <v>2</v>
      </c>
      <c r="Q323" s="13" t="s">
        <v>55</v>
      </c>
      <c r="R323" s="13" t="s">
        <v>884</v>
      </c>
      <c r="S323" s="13" t="s">
        <v>140</v>
      </c>
      <c r="T323" t="b">
        <v>1</v>
      </c>
      <c r="U323" s="13" t="s">
        <v>7</v>
      </c>
      <c r="V323" s="13" t="s">
        <v>903</v>
      </c>
      <c r="W323" t="s">
        <v>35</v>
      </c>
      <c r="X323" s="13" t="s">
        <v>10</v>
      </c>
      <c r="Y323" s="13" t="s">
        <v>153</v>
      </c>
      <c r="Z323">
        <v>1971</v>
      </c>
      <c r="AA323" s="13" t="s">
        <v>33</v>
      </c>
      <c r="AB323" s="13" t="s">
        <v>206</v>
      </c>
      <c r="AC323" s="13" t="s">
        <v>199</v>
      </c>
      <c r="AD323" s="13" t="s">
        <v>43</v>
      </c>
      <c r="AE323">
        <v>54</v>
      </c>
      <c r="AF323" t="s">
        <v>37</v>
      </c>
      <c r="AG323" t="s">
        <v>46</v>
      </c>
      <c r="AH323">
        <v>8</v>
      </c>
      <c r="AI323" t="s">
        <v>13</v>
      </c>
      <c r="AJ323" s="13" t="s">
        <v>154</v>
      </c>
      <c r="AK323" s="13" t="s">
        <v>135</v>
      </c>
      <c r="AL323" t="s">
        <v>136</v>
      </c>
      <c r="AM323" t="str">
        <f>EmployeeData[[#This Row],[EMPLOYEEID]]</f>
        <v>E242108</v>
      </c>
    </row>
    <row r="324" spans="1:39" ht="15" x14ac:dyDescent="0.25">
      <c r="A324" s="13" t="s">
        <v>904</v>
      </c>
      <c r="B324" s="13" t="str">
        <f>EmployeeData[[#This Row],[FULLNAME]]</f>
        <v>Lucy Tailor</v>
      </c>
      <c r="C324" s="13" t="s">
        <v>125</v>
      </c>
      <c r="D324" s="13" t="s">
        <v>883</v>
      </c>
      <c r="E324">
        <v>447</v>
      </c>
      <c r="F324" s="13" t="s">
        <v>905</v>
      </c>
      <c r="G324" s="13" t="s">
        <v>128</v>
      </c>
      <c r="J324">
        <v>42738</v>
      </c>
      <c r="L324">
        <v>1</v>
      </c>
      <c r="M324">
        <v>40</v>
      </c>
      <c r="N324">
        <v>5</v>
      </c>
      <c r="O324">
        <v>485784</v>
      </c>
      <c r="P324" t="s">
        <v>2</v>
      </c>
      <c r="Q324" s="13" t="s">
        <v>54</v>
      </c>
      <c r="R324" s="13" t="s">
        <v>884</v>
      </c>
      <c r="S324" s="13" t="s">
        <v>159</v>
      </c>
      <c r="T324" t="b">
        <v>1</v>
      </c>
      <c r="U324" s="13" t="s">
        <v>7</v>
      </c>
      <c r="V324" s="13" t="s">
        <v>906</v>
      </c>
      <c r="W324" t="s">
        <v>35</v>
      </c>
      <c r="X324" s="13" t="s">
        <v>10</v>
      </c>
      <c r="Y324" s="13" t="s">
        <v>153</v>
      </c>
      <c r="Z324">
        <v>1975</v>
      </c>
      <c r="AA324" s="13" t="s">
        <v>34</v>
      </c>
      <c r="AB324" s="13" t="s">
        <v>132</v>
      </c>
      <c r="AC324" s="13" t="s">
        <v>907</v>
      </c>
      <c r="AD324" s="13" t="s">
        <v>64</v>
      </c>
      <c r="AE324">
        <v>50</v>
      </c>
      <c r="AF324" t="s">
        <v>37</v>
      </c>
      <c r="AG324" t="s">
        <v>48</v>
      </c>
      <c r="AH324">
        <v>8</v>
      </c>
      <c r="AI324" t="s">
        <v>13</v>
      </c>
      <c r="AJ324" s="13" t="s">
        <v>176</v>
      </c>
      <c r="AK324" s="13" t="s">
        <v>184</v>
      </c>
      <c r="AL324" t="b">
        <v>1</v>
      </c>
      <c r="AM324" t="str">
        <f>EmployeeData[[#This Row],[EMPLOYEEID]]</f>
        <v>M242774</v>
      </c>
    </row>
    <row r="325" spans="1:39" ht="15" x14ac:dyDescent="0.25">
      <c r="A325" s="13" t="s">
        <v>908</v>
      </c>
      <c r="B325" s="13" t="str">
        <f>EmployeeData[[#This Row],[FULLNAME]]</f>
        <v>Lucy Su</v>
      </c>
      <c r="C325" s="13" t="s">
        <v>125</v>
      </c>
      <c r="D325" s="13" t="s">
        <v>909</v>
      </c>
      <c r="E325">
        <v>452</v>
      </c>
      <c r="F325" s="13" t="s">
        <v>157</v>
      </c>
      <c r="G325" s="13" t="s">
        <v>128</v>
      </c>
      <c r="J325">
        <v>42738</v>
      </c>
      <c r="L325">
        <v>1</v>
      </c>
      <c r="M325">
        <v>40</v>
      </c>
      <c r="N325">
        <v>5</v>
      </c>
      <c r="O325">
        <v>102071</v>
      </c>
      <c r="P325" t="s">
        <v>2</v>
      </c>
      <c r="Q325" s="13" t="s">
        <v>54</v>
      </c>
      <c r="R325" s="13" t="s">
        <v>910</v>
      </c>
      <c r="S325" s="13" t="s">
        <v>140</v>
      </c>
      <c r="T325" t="b">
        <v>1</v>
      </c>
      <c r="U325" s="13" t="s">
        <v>7</v>
      </c>
      <c r="V325" s="13" t="s">
        <v>911</v>
      </c>
      <c r="W325" t="s">
        <v>35</v>
      </c>
      <c r="X325" s="13" t="s">
        <v>10</v>
      </c>
      <c r="Y325" s="13" t="s">
        <v>131</v>
      </c>
      <c r="Z325">
        <v>1988</v>
      </c>
      <c r="AA325" s="13" t="s">
        <v>33</v>
      </c>
      <c r="AB325" s="13" t="s">
        <v>132</v>
      </c>
      <c r="AC325" s="13" t="s">
        <v>199</v>
      </c>
      <c r="AD325" s="13" t="s">
        <v>43</v>
      </c>
      <c r="AE325">
        <v>37</v>
      </c>
      <c r="AF325" t="s">
        <v>36</v>
      </c>
      <c r="AG325" t="s">
        <v>46</v>
      </c>
      <c r="AH325">
        <v>8</v>
      </c>
      <c r="AI325" t="s">
        <v>13</v>
      </c>
      <c r="AJ325" s="13" t="s">
        <v>134</v>
      </c>
      <c r="AK325" s="13" t="s">
        <v>135</v>
      </c>
      <c r="AL325" t="s">
        <v>136</v>
      </c>
      <c r="AM325" t="str">
        <f>EmployeeData[[#This Row],[EMPLOYEEID]]</f>
        <v>E243160</v>
      </c>
    </row>
    <row r="326" spans="1:39" ht="15" x14ac:dyDescent="0.25">
      <c r="A326" s="13" t="s">
        <v>912</v>
      </c>
      <c r="B326" s="13" t="str">
        <f>EmployeeData[[#This Row],[FULLNAME]]</f>
        <v>Luis Smith</v>
      </c>
      <c r="C326" s="13" t="s">
        <v>203</v>
      </c>
      <c r="D326" s="13" t="s">
        <v>909</v>
      </c>
      <c r="E326">
        <v>401</v>
      </c>
      <c r="F326" s="13" t="s">
        <v>221</v>
      </c>
      <c r="G326" s="13" t="s">
        <v>204</v>
      </c>
      <c r="J326">
        <v>42738</v>
      </c>
      <c r="L326">
        <v>1</v>
      </c>
      <c r="M326">
        <v>40</v>
      </c>
      <c r="N326">
        <v>5</v>
      </c>
      <c r="O326">
        <v>210099</v>
      </c>
      <c r="P326" t="s">
        <v>2</v>
      </c>
      <c r="Q326" s="13" t="s">
        <v>55</v>
      </c>
      <c r="R326" s="13" t="s">
        <v>910</v>
      </c>
      <c r="S326" s="13" t="s">
        <v>159</v>
      </c>
      <c r="T326" t="b">
        <v>1</v>
      </c>
      <c r="U326" s="13" t="s">
        <v>38</v>
      </c>
      <c r="V326" s="13" t="s">
        <v>913</v>
      </c>
      <c r="W326" t="s">
        <v>35</v>
      </c>
      <c r="X326" s="13" t="s">
        <v>45</v>
      </c>
      <c r="Y326" s="13" t="s">
        <v>131</v>
      </c>
      <c r="Z326">
        <v>1980</v>
      </c>
      <c r="AA326" s="13" t="s">
        <v>33</v>
      </c>
      <c r="AB326" s="13" t="s">
        <v>206</v>
      </c>
      <c r="AC326" s="13" t="s">
        <v>381</v>
      </c>
      <c r="AD326" s="13" t="s">
        <v>9</v>
      </c>
      <c r="AE326">
        <v>45</v>
      </c>
      <c r="AF326" t="s">
        <v>36</v>
      </c>
      <c r="AG326" t="s">
        <v>47</v>
      </c>
      <c r="AH326">
        <v>8</v>
      </c>
      <c r="AI326" t="s">
        <v>13</v>
      </c>
      <c r="AJ326" s="13" t="s">
        <v>167</v>
      </c>
      <c r="AK326" s="13" t="s">
        <v>135</v>
      </c>
      <c r="AL326" t="s">
        <v>136</v>
      </c>
      <c r="AM326" t="str">
        <f>EmployeeData[[#This Row],[EMPLOYEEID]]</f>
        <v>E244138</v>
      </c>
    </row>
    <row r="327" spans="1:39" ht="15" x14ac:dyDescent="0.25">
      <c r="A327" s="13" t="s">
        <v>914</v>
      </c>
      <c r="B327" s="13" t="str">
        <f>EmployeeData[[#This Row],[FULLNAME]]</f>
        <v>Luis Shen</v>
      </c>
      <c r="C327" s="13" t="s">
        <v>338</v>
      </c>
      <c r="D327" s="13" t="s">
        <v>909</v>
      </c>
      <c r="E327">
        <v>443</v>
      </c>
      <c r="F327" s="13" t="s">
        <v>157</v>
      </c>
      <c r="G327" s="13" t="s">
        <v>339</v>
      </c>
      <c r="J327">
        <v>42738</v>
      </c>
      <c r="L327">
        <v>1</v>
      </c>
      <c r="M327">
        <v>40</v>
      </c>
      <c r="N327">
        <v>5</v>
      </c>
      <c r="O327">
        <v>95849</v>
      </c>
      <c r="P327" t="s">
        <v>2</v>
      </c>
      <c r="Q327" s="13" t="s">
        <v>4</v>
      </c>
      <c r="R327" s="13" t="s">
        <v>910</v>
      </c>
      <c r="S327" s="13" t="s">
        <v>159</v>
      </c>
      <c r="T327" t="b">
        <v>1</v>
      </c>
      <c r="U327" s="13" t="s">
        <v>7</v>
      </c>
      <c r="V327" s="13" t="s">
        <v>915</v>
      </c>
      <c r="W327" t="s">
        <v>35</v>
      </c>
      <c r="X327" s="13" t="s">
        <v>45</v>
      </c>
      <c r="Y327" s="13" t="s">
        <v>146</v>
      </c>
      <c r="Z327">
        <v>1986</v>
      </c>
      <c r="AA327" s="13" t="s">
        <v>15</v>
      </c>
      <c r="AB327" s="13" t="s">
        <v>341</v>
      </c>
      <c r="AC327" s="13" t="s">
        <v>162</v>
      </c>
      <c r="AD327" s="13" t="s">
        <v>43</v>
      </c>
      <c r="AE327">
        <v>39</v>
      </c>
      <c r="AF327" t="s">
        <v>36</v>
      </c>
      <c r="AG327" t="s">
        <v>12</v>
      </c>
      <c r="AH327">
        <v>8</v>
      </c>
      <c r="AI327" t="s">
        <v>13</v>
      </c>
      <c r="AJ327" s="13" t="s">
        <v>134</v>
      </c>
      <c r="AK327" s="13" t="s">
        <v>135</v>
      </c>
      <c r="AL327" t="b">
        <v>1</v>
      </c>
      <c r="AM327" t="str">
        <f>EmployeeData[[#This Row],[EMPLOYEEID]]</f>
        <v>E244224</v>
      </c>
    </row>
    <row r="328" spans="1:39" ht="15" x14ac:dyDescent="0.25">
      <c r="A328" s="13" t="s">
        <v>916</v>
      </c>
      <c r="B328" s="13" t="str">
        <f>EmployeeData[[#This Row],[FULLNAME]]</f>
        <v>Khushi Kohan</v>
      </c>
      <c r="C328" s="13" t="s">
        <v>125</v>
      </c>
      <c r="D328" s="13" t="s">
        <v>909</v>
      </c>
      <c r="E328">
        <v>442</v>
      </c>
      <c r="F328" s="13" t="s">
        <v>143</v>
      </c>
      <c r="G328" s="13" t="s">
        <v>128</v>
      </c>
      <c r="J328">
        <v>42738</v>
      </c>
      <c r="L328">
        <v>1</v>
      </c>
      <c r="M328">
        <v>40</v>
      </c>
      <c r="N328">
        <v>5</v>
      </c>
      <c r="O328">
        <v>265487</v>
      </c>
      <c r="P328" t="s">
        <v>2</v>
      </c>
      <c r="Q328" s="13" t="s">
        <v>54</v>
      </c>
      <c r="R328" s="13" t="s">
        <v>910</v>
      </c>
      <c r="S328" s="13" t="s">
        <v>140</v>
      </c>
      <c r="T328" t="b">
        <v>1</v>
      </c>
      <c r="U328" s="13" t="s">
        <v>7</v>
      </c>
      <c r="V328" s="13" t="s">
        <v>917</v>
      </c>
      <c r="W328" t="s">
        <v>5</v>
      </c>
      <c r="X328" s="13" t="s">
        <v>10</v>
      </c>
      <c r="Y328" s="13" t="s">
        <v>131</v>
      </c>
      <c r="Z328">
        <v>1996</v>
      </c>
      <c r="AA328" s="13" t="s">
        <v>33</v>
      </c>
      <c r="AB328" s="13" t="s">
        <v>132</v>
      </c>
      <c r="AC328" s="13" t="s">
        <v>179</v>
      </c>
      <c r="AD328" s="13" t="s">
        <v>44</v>
      </c>
      <c r="AE328">
        <v>29</v>
      </c>
      <c r="AF328" t="s">
        <v>6</v>
      </c>
      <c r="AG328" t="s">
        <v>47</v>
      </c>
      <c r="AH328">
        <v>8</v>
      </c>
      <c r="AI328" t="s">
        <v>13</v>
      </c>
      <c r="AJ328" s="13" t="s">
        <v>134</v>
      </c>
      <c r="AK328" s="13" t="s">
        <v>135</v>
      </c>
      <c r="AL328" t="s">
        <v>136</v>
      </c>
      <c r="AM328" t="str">
        <f>EmployeeData[[#This Row],[EMPLOYEEID]]</f>
        <v>E230144</v>
      </c>
    </row>
    <row r="329" spans="1:39" ht="15" x14ac:dyDescent="0.25">
      <c r="A329" s="13" t="s">
        <v>918</v>
      </c>
      <c r="B329" s="13" t="str">
        <f>EmployeeData[[#This Row],[FULLNAME]]</f>
        <v>Konstantinos Kahana</v>
      </c>
      <c r="C329" s="13" t="s">
        <v>125</v>
      </c>
      <c r="D329" s="13" t="s">
        <v>919</v>
      </c>
      <c r="E329">
        <v>443</v>
      </c>
      <c r="F329" s="13" t="s">
        <v>157</v>
      </c>
      <c r="G329" s="13" t="s">
        <v>128</v>
      </c>
      <c r="J329">
        <v>42738</v>
      </c>
      <c r="L329">
        <v>1</v>
      </c>
      <c r="M329">
        <v>40</v>
      </c>
      <c r="N329">
        <v>5</v>
      </c>
      <c r="O329">
        <v>415987</v>
      </c>
      <c r="P329" t="s">
        <v>2</v>
      </c>
      <c r="Q329" s="13" t="s">
        <v>54</v>
      </c>
      <c r="R329" s="13" t="s">
        <v>920</v>
      </c>
      <c r="S329" s="13" t="s">
        <v>159</v>
      </c>
      <c r="T329" t="b">
        <v>1</v>
      </c>
      <c r="U329" s="13" t="s">
        <v>7</v>
      </c>
      <c r="V329" s="13" t="s">
        <v>921</v>
      </c>
      <c r="W329" t="s">
        <v>35</v>
      </c>
      <c r="X329" s="13" t="s">
        <v>10</v>
      </c>
      <c r="Y329" s="13" t="s">
        <v>146</v>
      </c>
      <c r="Z329">
        <v>1980</v>
      </c>
      <c r="AA329" s="13" t="s">
        <v>33</v>
      </c>
      <c r="AB329" s="13" t="s">
        <v>132</v>
      </c>
      <c r="AC329" s="13" t="s">
        <v>162</v>
      </c>
      <c r="AD329" s="13" t="s">
        <v>43</v>
      </c>
      <c r="AE329">
        <v>45</v>
      </c>
      <c r="AF329" t="s">
        <v>36</v>
      </c>
      <c r="AG329" t="s">
        <v>48</v>
      </c>
      <c r="AH329">
        <v>8</v>
      </c>
      <c r="AI329" t="s">
        <v>13</v>
      </c>
      <c r="AJ329" s="13" t="s">
        <v>154</v>
      </c>
      <c r="AK329" s="13" t="s">
        <v>135</v>
      </c>
      <c r="AL329" t="b">
        <v>1</v>
      </c>
      <c r="AM329" t="str">
        <f>EmployeeData[[#This Row],[EMPLOYEEID]]</f>
        <v>E230762</v>
      </c>
    </row>
    <row r="330" spans="1:39" ht="15" x14ac:dyDescent="0.25">
      <c r="A330" s="13" t="s">
        <v>922</v>
      </c>
      <c r="B330" s="13" t="str">
        <f>EmployeeData[[#This Row],[FULLNAME]]</f>
        <v>Lyndon Schilling</v>
      </c>
      <c r="C330" s="13" t="s">
        <v>203</v>
      </c>
      <c r="D330" s="13" t="s">
        <v>919</v>
      </c>
      <c r="E330">
        <v>281</v>
      </c>
      <c r="F330" s="13" t="s">
        <v>221</v>
      </c>
      <c r="G330" s="13" t="s">
        <v>204</v>
      </c>
      <c r="J330">
        <v>42738</v>
      </c>
      <c r="L330">
        <v>1</v>
      </c>
      <c r="M330">
        <v>40</v>
      </c>
      <c r="N330">
        <v>5</v>
      </c>
      <c r="O330">
        <v>59699</v>
      </c>
      <c r="P330" t="s">
        <v>2</v>
      </c>
      <c r="Q330" s="13" t="s">
        <v>55</v>
      </c>
      <c r="R330" s="13" t="s">
        <v>920</v>
      </c>
      <c r="S330" s="13" t="s">
        <v>129</v>
      </c>
      <c r="T330" t="b">
        <v>1</v>
      </c>
      <c r="U330" s="13" t="s">
        <v>38</v>
      </c>
      <c r="V330" s="13" t="s">
        <v>923</v>
      </c>
      <c r="W330" t="s">
        <v>35</v>
      </c>
      <c r="X330" s="13" t="s">
        <v>10</v>
      </c>
      <c r="Y330" s="13" t="s">
        <v>131</v>
      </c>
      <c r="Z330">
        <v>1976</v>
      </c>
      <c r="AA330" s="13" t="s">
        <v>15</v>
      </c>
      <c r="AB330" s="13" t="s">
        <v>206</v>
      </c>
      <c r="AC330" s="13" t="s">
        <v>633</v>
      </c>
      <c r="AD330" s="13" t="s">
        <v>9</v>
      </c>
      <c r="AE330">
        <v>49</v>
      </c>
      <c r="AF330" t="s">
        <v>37</v>
      </c>
      <c r="AG330" t="s">
        <v>12</v>
      </c>
      <c r="AH330">
        <v>8</v>
      </c>
      <c r="AI330" t="s">
        <v>13</v>
      </c>
      <c r="AJ330" s="13" t="s">
        <v>154</v>
      </c>
      <c r="AK330" s="13" t="s">
        <v>135</v>
      </c>
      <c r="AL330" t="s">
        <v>136</v>
      </c>
      <c r="AM330" t="str">
        <f>EmployeeData[[#This Row],[EMPLOYEEID]]</f>
        <v>E244532</v>
      </c>
    </row>
    <row r="331" spans="1:39" ht="15" x14ac:dyDescent="0.25">
      <c r="A331" s="13" t="s">
        <v>924</v>
      </c>
      <c r="B331" s="13" t="str">
        <f>EmployeeData[[#This Row],[FULLNAME]]</f>
        <v>Lynn Roche</v>
      </c>
      <c r="C331" s="13" t="s">
        <v>125</v>
      </c>
      <c r="D331" s="13" t="s">
        <v>919</v>
      </c>
      <c r="E331">
        <v>291</v>
      </c>
      <c r="F331" s="13" t="s">
        <v>221</v>
      </c>
      <c r="G331" s="13" t="s">
        <v>128</v>
      </c>
      <c r="J331">
        <v>42778</v>
      </c>
      <c r="L331">
        <v>1</v>
      </c>
      <c r="M331">
        <v>40</v>
      </c>
      <c r="N331">
        <v>5</v>
      </c>
      <c r="O331">
        <v>71475</v>
      </c>
      <c r="P331" t="s">
        <v>2</v>
      </c>
      <c r="Q331" s="13" t="s">
        <v>54</v>
      </c>
      <c r="R331" s="13" t="s">
        <v>920</v>
      </c>
      <c r="S331" s="13" t="s">
        <v>140</v>
      </c>
      <c r="T331" t="b">
        <v>1</v>
      </c>
      <c r="U331" s="13" t="s">
        <v>8</v>
      </c>
      <c r="V331" s="13" t="s">
        <v>925</v>
      </c>
      <c r="W331" t="s">
        <v>35</v>
      </c>
      <c r="X331" s="13" t="s">
        <v>10</v>
      </c>
      <c r="Y331" s="13" t="s">
        <v>146</v>
      </c>
      <c r="Z331">
        <v>1978</v>
      </c>
      <c r="AA331" s="13" t="s">
        <v>15</v>
      </c>
      <c r="AB331" s="13" t="s">
        <v>132</v>
      </c>
      <c r="AC331" s="13" t="s">
        <v>834</v>
      </c>
      <c r="AD331" s="13" t="s">
        <v>9</v>
      </c>
      <c r="AE331">
        <v>47</v>
      </c>
      <c r="AF331" t="s">
        <v>37</v>
      </c>
      <c r="AG331" t="s">
        <v>12</v>
      </c>
      <c r="AH331">
        <v>8</v>
      </c>
      <c r="AI331" t="s">
        <v>13</v>
      </c>
      <c r="AJ331" s="13" t="s">
        <v>176</v>
      </c>
      <c r="AK331" s="13" t="s">
        <v>150</v>
      </c>
      <c r="AL331" t="s">
        <v>136</v>
      </c>
      <c r="AM331" t="str">
        <f>EmployeeData[[#This Row],[EMPLOYEEID]]</f>
        <v>E245656</v>
      </c>
    </row>
    <row r="332" spans="1:39" ht="15" x14ac:dyDescent="0.25">
      <c r="A332" s="13" t="s">
        <v>926</v>
      </c>
      <c r="B332" s="13" t="str">
        <f>EmployeeData[[#This Row],[FULLNAME]]</f>
        <v>Maddy Ramu</v>
      </c>
      <c r="C332" s="13" t="s">
        <v>203</v>
      </c>
      <c r="D332" s="13" t="s">
        <v>927</v>
      </c>
      <c r="E332">
        <v>444</v>
      </c>
      <c r="F332" s="13" t="s">
        <v>127</v>
      </c>
      <c r="G332" s="13" t="s">
        <v>204</v>
      </c>
      <c r="J332">
        <v>43668</v>
      </c>
      <c r="L332">
        <v>1</v>
      </c>
      <c r="M332">
        <v>40</v>
      </c>
      <c r="N332">
        <v>5</v>
      </c>
      <c r="O332">
        <v>228637</v>
      </c>
      <c r="P332" t="s">
        <v>2</v>
      </c>
      <c r="Q332" s="13" t="s">
        <v>55</v>
      </c>
      <c r="R332" s="13" t="s">
        <v>928</v>
      </c>
      <c r="S332" s="13" t="s">
        <v>140</v>
      </c>
      <c r="T332" t="b">
        <v>1</v>
      </c>
      <c r="U332" s="13" t="s">
        <v>8</v>
      </c>
      <c r="V332" s="13" t="s">
        <v>929</v>
      </c>
      <c r="W332" t="s">
        <v>35</v>
      </c>
      <c r="X332" s="13" t="s">
        <v>10</v>
      </c>
      <c r="Y332" s="13" t="s">
        <v>146</v>
      </c>
      <c r="Z332">
        <v>1975</v>
      </c>
      <c r="AA332" s="13" t="s">
        <v>15</v>
      </c>
      <c r="AB332" s="13" t="s">
        <v>206</v>
      </c>
      <c r="AC332" s="13" t="s">
        <v>133</v>
      </c>
      <c r="AD332" s="13" t="s">
        <v>40</v>
      </c>
      <c r="AE332">
        <v>50</v>
      </c>
      <c r="AF332" t="s">
        <v>37</v>
      </c>
      <c r="AG332" t="s">
        <v>47</v>
      </c>
      <c r="AH332">
        <v>6</v>
      </c>
      <c r="AI332" t="s">
        <v>13</v>
      </c>
      <c r="AJ332" s="13" t="s">
        <v>239</v>
      </c>
      <c r="AK332" s="13" t="s">
        <v>135</v>
      </c>
      <c r="AL332" t="s">
        <v>136</v>
      </c>
      <c r="AM332" t="str">
        <f>EmployeeData[[#This Row],[EMPLOYEEID]]</f>
        <v>E245956</v>
      </c>
    </row>
    <row r="333" spans="1:39" ht="15" x14ac:dyDescent="0.25">
      <c r="A333" s="13" t="s">
        <v>930</v>
      </c>
      <c r="B333" s="13" t="str">
        <f>EmployeeData[[#This Row],[FULLNAME]]</f>
        <v>Maddy PR</v>
      </c>
      <c r="C333" s="13" t="s">
        <v>125</v>
      </c>
      <c r="D333" s="13" t="s">
        <v>927</v>
      </c>
      <c r="E333">
        <v>282</v>
      </c>
      <c r="F333" s="13" t="s">
        <v>143</v>
      </c>
      <c r="G333" s="13" t="s">
        <v>128</v>
      </c>
      <c r="J333">
        <v>42778</v>
      </c>
      <c r="L333">
        <v>1</v>
      </c>
      <c r="M333">
        <v>40</v>
      </c>
      <c r="N333">
        <v>5</v>
      </c>
      <c r="O333">
        <v>251701</v>
      </c>
      <c r="P333" t="s">
        <v>2</v>
      </c>
      <c r="Q333" s="13" t="s">
        <v>54</v>
      </c>
      <c r="R333" s="13" t="s">
        <v>928</v>
      </c>
      <c r="S333" s="13" t="s">
        <v>159</v>
      </c>
      <c r="T333" t="b">
        <v>1</v>
      </c>
      <c r="U333" s="13" t="s">
        <v>38</v>
      </c>
      <c r="V333" s="13" t="s">
        <v>931</v>
      </c>
      <c r="W333" t="s">
        <v>35</v>
      </c>
      <c r="X333" s="13" t="s">
        <v>10</v>
      </c>
      <c r="Y333" s="13" t="s">
        <v>131</v>
      </c>
      <c r="Z333">
        <v>1988</v>
      </c>
      <c r="AA333" s="13" t="s">
        <v>15</v>
      </c>
      <c r="AB333" s="13" t="s">
        <v>132</v>
      </c>
      <c r="AC333" s="13" t="s">
        <v>932</v>
      </c>
      <c r="AD333" s="13" t="s">
        <v>44</v>
      </c>
      <c r="AE333">
        <v>37</v>
      </c>
      <c r="AF333" t="s">
        <v>36</v>
      </c>
      <c r="AG333" t="s">
        <v>47</v>
      </c>
      <c r="AH333">
        <v>8</v>
      </c>
      <c r="AI333" t="s">
        <v>13</v>
      </c>
      <c r="AJ333" s="13" t="s">
        <v>149</v>
      </c>
      <c r="AK333" s="13" t="s">
        <v>135</v>
      </c>
      <c r="AL333" t="b">
        <v>0</v>
      </c>
      <c r="AM333" t="str">
        <f>EmployeeData[[#This Row],[EMPLOYEEID]]</f>
        <v>E246422</v>
      </c>
    </row>
    <row r="334" spans="1:39" ht="15" x14ac:dyDescent="0.25">
      <c r="A334" s="13" t="s">
        <v>933</v>
      </c>
      <c r="B334" s="13" t="str">
        <f>EmployeeData[[#This Row],[FULLNAME]]</f>
        <v>Maddy Petrie</v>
      </c>
      <c r="C334" s="13" t="s">
        <v>125</v>
      </c>
      <c r="D334" s="13" t="s">
        <v>927</v>
      </c>
      <c r="E334">
        <v>461</v>
      </c>
      <c r="F334" s="13" t="s">
        <v>221</v>
      </c>
      <c r="G334" s="13" t="s">
        <v>128</v>
      </c>
      <c r="J334">
        <v>42778</v>
      </c>
      <c r="L334">
        <v>1</v>
      </c>
      <c r="M334">
        <v>40</v>
      </c>
      <c r="N334">
        <v>5</v>
      </c>
      <c r="O334">
        <v>100236</v>
      </c>
      <c r="P334" t="s">
        <v>2</v>
      </c>
      <c r="Q334" s="13" t="s">
        <v>54</v>
      </c>
      <c r="R334" s="13" t="s">
        <v>928</v>
      </c>
      <c r="S334" s="13" t="s">
        <v>159</v>
      </c>
      <c r="T334" t="b">
        <v>1</v>
      </c>
      <c r="U334" s="13" t="s">
        <v>38</v>
      </c>
      <c r="V334" s="13" t="s">
        <v>934</v>
      </c>
      <c r="W334" t="s">
        <v>5</v>
      </c>
      <c r="X334" s="13" t="s">
        <v>10</v>
      </c>
      <c r="Y334" s="13" t="s">
        <v>146</v>
      </c>
      <c r="Z334">
        <v>1993</v>
      </c>
      <c r="AA334" s="13" t="s">
        <v>15</v>
      </c>
      <c r="AB334" s="13" t="s">
        <v>132</v>
      </c>
      <c r="AC334" s="13" t="s">
        <v>223</v>
      </c>
      <c r="AD334" s="13" t="s">
        <v>9</v>
      </c>
      <c r="AE334">
        <v>32</v>
      </c>
      <c r="AF334" t="s">
        <v>6</v>
      </c>
      <c r="AG334" t="s">
        <v>46</v>
      </c>
      <c r="AH334">
        <v>8</v>
      </c>
      <c r="AI334" t="s">
        <v>13</v>
      </c>
      <c r="AJ334" s="13" t="s">
        <v>149</v>
      </c>
      <c r="AK334" s="13" t="s">
        <v>135</v>
      </c>
      <c r="AL334" t="b">
        <v>1</v>
      </c>
      <c r="AM334" t="str">
        <f>EmployeeData[[#This Row],[EMPLOYEEID]]</f>
        <v>E246442</v>
      </c>
    </row>
    <row r="335" spans="1:39" ht="15" x14ac:dyDescent="0.25">
      <c r="A335" s="13" t="s">
        <v>935</v>
      </c>
      <c r="B335" s="13" t="str">
        <f>EmployeeData[[#This Row],[FULLNAME]]</f>
        <v>Madhu Park</v>
      </c>
      <c r="C335" s="13" t="s">
        <v>125</v>
      </c>
      <c r="D335" s="13" t="s">
        <v>927</v>
      </c>
      <c r="E335">
        <v>322</v>
      </c>
      <c r="F335" s="13" t="s">
        <v>157</v>
      </c>
      <c r="G335" s="13" t="s">
        <v>128</v>
      </c>
      <c r="J335">
        <v>42778</v>
      </c>
      <c r="L335">
        <v>1</v>
      </c>
      <c r="M335">
        <v>40</v>
      </c>
      <c r="N335">
        <v>5</v>
      </c>
      <c r="O335">
        <v>117142</v>
      </c>
      <c r="P335" t="s">
        <v>2</v>
      </c>
      <c r="Q335" s="13" t="s">
        <v>54</v>
      </c>
      <c r="R335" s="13" t="s">
        <v>928</v>
      </c>
      <c r="S335" s="13" t="s">
        <v>159</v>
      </c>
      <c r="T335" t="b">
        <v>1</v>
      </c>
      <c r="U335" s="13" t="s">
        <v>7</v>
      </c>
      <c r="V335" s="13" t="s">
        <v>936</v>
      </c>
      <c r="W335" t="s">
        <v>5</v>
      </c>
      <c r="X335" s="13" t="s">
        <v>10</v>
      </c>
      <c r="Y335" s="13" t="s">
        <v>146</v>
      </c>
      <c r="Z335">
        <v>1977</v>
      </c>
      <c r="AA335" s="13" t="s">
        <v>15</v>
      </c>
      <c r="AB335" s="13" t="s">
        <v>132</v>
      </c>
      <c r="AC335" s="13" t="s">
        <v>264</v>
      </c>
      <c r="AD335" s="13" t="s">
        <v>43</v>
      </c>
      <c r="AE335">
        <v>48</v>
      </c>
      <c r="AF335" t="s">
        <v>37</v>
      </c>
      <c r="AG335" t="s">
        <v>46</v>
      </c>
      <c r="AH335">
        <v>8</v>
      </c>
      <c r="AI335" t="s">
        <v>13</v>
      </c>
      <c r="AJ335" s="13" t="s">
        <v>154</v>
      </c>
      <c r="AK335" s="13" t="s">
        <v>135</v>
      </c>
      <c r="AL335" t="b">
        <v>1</v>
      </c>
      <c r="AM335" t="str">
        <f>EmployeeData[[#This Row],[EMPLOYEEID]]</f>
        <v>E246698</v>
      </c>
    </row>
    <row r="336" spans="1:39" ht="15" x14ac:dyDescent="0.25">
      <c r="A336" s="13" t="s">
        <v>937</v>
      </c>
      <c r="B336" s="13" t="str">
        <f>EmployeeData[[#This Row],[FULLNAME]]</f>
        <v>Maheshwar Niekamp</v>
      </c>
      <c r="C336" s="13" t="s">
        <v>203</v>
      </c>
      <c r="D336" s="13" t="s">
        <v>927</v>
      </c>
      <c r="E336">
        <v>452</v>
      </c>
      <c r="F336" s="13" t="s">
        <v>157</v>
      </c>
      <c r="G336" s="13" t="s">
        <v>204</v>
      </c>
      <c r="J336">
        <v>42778</v>
      </c>
      <c r="L336">
        <v>1</v>
      </c>
      <c r="M336">
        <v>40</v>
      </c>
      <c r="N336">
        <v>5</v>
      </c>
      <c r="O336">
        <v>255255</v>
      </c>
      <c r="P336" t="s">
        <v>2</v>
      </c>
      <c r="Q336" s="13" t="s">
        <v>55</v>
      </c>
      <c r="R336" s="13" t="s">
        <v>928</v>
      </c>
      <c r="S336" s="13" t="s">
        <v>159</v>
      </c>
      <c r="T336" t="b">
        <v>1</v>
      </c>
      <c r="U336" s="13" t="s">
        <v>7</v>
      </c>
      <c r="V336" s="13" t="s">
        <v>938</v>
      </c>
      <c r="W336" t="s">
        <v>5</v>
      </c>
      <c r="X336" s="13" t="s">
        <v>10</v>
      </c>
      <c r="Y336" s="13" t="s">
        <v>146</v>
      </c>
      <c r="Z336">
        <v>1992</v>
      </c>
      <c r="AA336" s="13" t="s">
        <v>15</v>
      </c>
      <c r="AB336" s="13" t="s">
        <v>206</v>
      </c>
      <c r="AC336" s="13" t="s">
        <v>199</v>
      </c>
      <c r="AD336" s="13" t="s">
        <v>43</v>
      </c>
      <c r="AE336">
        <v>33</v>
      </c>
      <c r="AF336" t="s">
        <v>36</v>
      </c>
      <c r="AG336" t="s">
        <v>47</v>
      </c>
      <c r="AH336">
        <v>8</v>
      </c>
      <c r="AI336" t="s">
        <v>13</v>
      </c>
      <c r="AJ336" s="13" t="s">
        <v>239</v>
      </c>
      <c r="AK336" s="13" t="s">
        <v>184</v>
      </c>
      <c r="AL336" t="b">
        <v>1</v>
      </c>
      <c r="AM336" t="str">
        <f>EmployeeData[[#This Row],[EMPLOYEEID]]</f>
        <v>E247011</v>
      </c>
    </row>
    <row r="337" spans="1:39" ht="15" x14ac:dyDescent="0.25">
      <c r="A337" s="13" t="s">
        <v>939</v>
      </c>
      <c r="B337" s="13" t="str">
        <f>EmployeeData[[#This Row],[FULLNAME]]</f>
        <v>Maheshwar Nathaniel</v>
      </c>
      <c r="C337" s="13" t="s">
        <v>203</v>
      </c>
      <c r="D337" s="13" t="s">
        <v>927</v>
      </c>
      <c r="E337">
        <v>444</v>
      </c>
      <c r="F337" s="13" t="s">
        <v>127</v>
      </c>
      <c r="G337" s="13" t="s">
        <v>204</v>
      </c>
      <c r="J337">
        <v>42778</v>
      </c>
      <c r="L337">
        <v>1</v>
      </c>
      <c r="M337">
        <v>40</v>
      </c>
      <c r="N337">
        <v>5</v>
      </c>
      <c r="O337">
        <v>94583</v>
      </c>
      <c r="P337" t="s">
        <v>2</v>
      </c>
      <c r="Q337" s="13" t="s">
        <v>55</v>
      </c>
      <c r="R337" s="13" t="s">
        <v>928</v>
      </c>
      <c r="S337" s="13" t="s">
        <v>129</v>
      </c>
      <c r="T337" t="b">
        <v>1</v>
      </c>
      <c r="U337" s="13" t="s">
        <v>38</v>
      </c>
      <c r="V337" s="13" t="s">
        <v>940</v>
      </c>
      <c r="W337" t="s">
        <v>35</v>
      </c>
      <c r="X337" s="13" t="s">
        <v>10</v>
      </c>
      <c r="Y337" s="13" t="s">
        <v>131</v>
      </c>
      <c r="Z337">
        <v>1988</v>
      </c>
      <c r="AA337" s="13" t="s">
        <v>15</v>
      </c>
      <c r="AB337" s="13" t="s">
        <v>206</v>
      </c>
      <c r="AC337" s="13" t="s">
        <v>133</v>
      </c>
      <c r="AD337" s="13" t="s">
        <v>40</v>
      </c>
      <c r="AE337">
        <v>37</v>
      </c>
      <c r="AF337" t="s">
        <v>36</v>
      </c>
      <c r="AG337" t="s">
        <v>12</v>
      </c>
      <c r="AH337">
        <v>8</v>
      </c>
      <c r="AI337" t="s">
        <v>13</v>
      </c>
      <c r="AJ337" s="13" t="s">
        <v>134</v>
      </c>
      <c r="AK337" s="13" t="s">
        <v>135</v>
      </c>
      <c r="AL337" t="b">
        <v>0</v>
      </c>
      <c r="AM337" t="str">
        <f>EmployeeData[[#This Row],[EMPLOYEEID]]</f>
        <v>E247476</v>
      </c>
    </row>
    <row r="338" spans="1:39" ht="15" x14ac:dyDescent="0.25">
      <c r="A338" s="13" t="s">
        <v>941</v>
      </c>
      <c r="B338" s="13" t="str">
        <f>EmployeeData[[#This Row],[FULLNAME]]</f>
        <v>Mahsa McGrath</v>
      </c>
      <c r="C338" s="13" t="s">
        <v>125</v>
      </c>
      <c r="D338" s="13" t="s">
        <v>927</v>
      </c>
      <c r="E338">
        <v>261</v>
      </c>
      <c r="F338" s="13" t="s">
        <v>221</v>
      </c>
      <c r="G338" s="13" t="s">
        <v>128</v>
      </c>
      <c r="J338">
        <v>42778</v>
      </c>
      <c r="L338">
        <v>1</v>
      </c>
      <c r="M338">
        <v>40</v>
      </c>
      <c r="N338">
        <v>5</v>
      </c>
      <c r="O338">
        <v>276027</v>
      </c>
      <c r="P338" t="s">
        <v>2</v>
      </c>
      <c r="Q338" s="13" t="s">
        <v>54</v>
      </c>
      <c r="R338" s="13" t="s">
        <v>928</v>
      </c>
      <c r="S338" s="13" t="s">
        <v>129</v>
      </c>
      <c r="T338" t="b">
        <v>1</v>
      </c>
      <c r="U338" s="13" t="s">
        <v>38</v>
      </c>
      <c r="V338" s="13" t="s">
        <v>942</v>
      </c>
      <c r="W338" t="s">
        <v>5</v>
      </c>
      <c r="X338" s="13" t="s">
        <v>10</v>
      </c>
      <c r="Y338" s="13" t="s">
        <v>131</v>
      </c>
      <c r="Z338">
        <v>1988</v>
      </c>
      <c r="AA338" s="13" t="s">
        <v>15</v>
      </c>
      <c r="AB338" s="13" t="s">
        <v>132</v>
      </c>
      <c r="AC338" s="13" t="s">
        <v>244</v>
      </c>
      <c r="AD338" s="13" t="s">
        <v>9</v>
      </c>
      <c r="AE338">
        <v>37</v>
      </c>
      <c r="AF338" t="s">
        <v>36</v>
      </c>
      <c r="AG338" t="s">
        <v>47</v>
      </c>
      <c r="AH338">
        <v>8</v>
      </c>
      <c r="AI338" t="s">
        <v>13</v>
      </c>
      <c r="AJ338" s="13" t="s">
        <v>167</v>
      </c>
      <c r="AK338" s="13" t="s">
        <v>135</v>
      </c>
      <c r="AL338" t="b">
        <v>0</v>
      </c>
      <c r="AM338" t="str">
        <f>EmployeeData[[#This Row],[EMPLOYEEID]]</f>
        <v>E247977</v>
      </c>
    </row>
    <row r="339" spans="1:39" ht="15" x14ac:dyDescent="0.25">
      <c r="A339" s="13" t="s">
        <v>943</v>
      </c>
      <c r="B339" s="13" t="str">
        <f>EmployeeData[[#This Row],[FULLNAME]]</f>
        <v>Lyndon Sethy</v>
      </c>
      <c r="C339" s="13" t="s">
        <v>125</v>
      </c>
      <c r="D339" s="13" t="s">
        <v>927</v>
      </c>
      <c r="E339">
        <v>445</v>
      </c>
      <c r="F339" s="13" t="s">
        <v>169</v>
      </c>
      <c r="G339" s="13" t="s">
        <v>128</v>
      </c>
      <c r="J339">
        <v>43652</v>
      </c>
      <c r="L339">
        <v>1</v>
      </c>
      <c r="M339">
        <v>40</v>
      </c>
      <c r="N339">
        <v>5</v>
      </c>
      <c r="O339">
        <v>232102</v>
      </c>
      <c r="P339" t="s">
        <v>2</v>
      </c>
      <c r="Q339" s="13" t="s">
        <v>54</v>
      </c>
      <c r="R339" s="13" t="s">
        <v>928</v>
      </c>
      <c r="S339" s="13" t="s">
        <v>211</v>
      </c>
      <c r="T339" t="b">
        <v>1</v>
      </c>
      <c r="U339" s="13" t="s">
        <v>8</v>
      </c>
      <c r="V339" s="13" t="s">
        <v>944</v>
      </c>
      <c r="W339" t="s">
        <v>35</v>
      </c>
      <c r="X339" s="13" t="s">
        <v>45</v>
      </c>
      <c r="Y339" s="13" t="s">
        <v>229</v>
      </c>
      <c r="Z339">
        <v>1987</v>
      </c>
      <c r="AA339" s="13" t="s">
        <v>15</v>
      </c>
      <c r="AB339" s="13" t="s">
        <v>132</v>
      </c>
      <c r="AC339" s="13" t="s">
        <v>171</v>
      </c>
      <c r="AD339" s="13" t="s">
        <v>41</v>
      </c>
      <c r="AE339">
        <v>38</v>
      </c>
      <c r="AF339" t="s">
        <v>36</v>
      </c>
      <c r="AG339" t="s">
        <v>47</v>
      </c>
      <c r="AH339">
        <v>6</v>
      </c>
      <c r="AI339" t="s">
        <v>13</v>
      </c>
      <c r="AJ339" s="13" t="s">
        <v>154</v>
      </c>
      <c r="AK339" s="13" t="s">
        <v>135</v>
      </c>
      <c r="AL339" t="b">
        <v>1</v>
      </c>
      <c r="AM339" t="str">
        <f>EmployeeData[[#This Row],[EMPLOYEEID]]</f>
        <v>E244429</v>
      </c>
    </row>
    <row r="340" spans="1:39" ht="15" x14ac:dyDescent="0.25">
      <c r="A340" s="13" t="s">
        <v>945</v>
      </c>
      <c r="B340" s="13" t="str">
        <f>EmployeeData[[#This Row],[FULLNAME]]</f>
        <v>Mala Mammadov</v>
      </c>
      <c r="C340" s="13" t="s">
        <v>125</v>
      </c>
      <c r="D340" s="13" t="s">
        <v>927</v>
      </c>
      <c r="E340">
        <v>252</v>
      </c>
      <c r="F340" s="13" t="s">
        <v>143</v>
      </c>
      <c r="G340" s="13" t="s">
        <v>128</v>
      </c>
      <c r="J340">
        <v>42778</v>
      </c>
      <c r="L340">
        <v>1</v>
      </c>
      <c r="M340">
        <v>40</v>
      </c>
      <c r="N340">
        <v>5</v>
      </c>
      <c r="O340">
        <v>87149</v>
      </c>
      <c r="P340" t="s">
        <v>2</v>
      </c>
      <c r="Q340" s="13" t="s">
        <v>54</v>
      </c>
      <c r="R340" s="13" t="s">
        <v>928</v>
      </c>
      <c r="S340" s="13" t="s">
        <v>237</v>
      </c>
      <c r="T340" t="b">
        <v>1</v>
      </c>
      <c r="U340" s="13" t="s">
        <v>8</v>
      </c>
      <c r="V340" s="13" t="s">
        <v>946</v>
      </c>
      <c r="W340" t="s">
        <v>35</v>
      </c>
      <c r="X340" s="13" t="s">
        <v>45</v>
      </c>
      <c r="Y340" s="13" t="s">
        <v>229</v>
      </c>
      <c r="Z340">
        <v>1991</v>
      </c>
      <c r="AA340" s="13" t="s">
        <v>15</v>
      </c>
      <c r="AB340" s="13" t="s">
        <v>132</v>
      </c>
      <c r="AC340" s="13" t="s">
        <v>148</v>
      </c>
      <c r="AD340" s="13" t="s">
        <v>44</v>
      </c>
      <c r="AE340">
        <v>34</v>
      </c>
      <c r="AF340" t="s">
        <v>36</v>
      </c>
      <c r="AG340" t="s">
        <v>12</v>
      </c>
      <c r="AH340">
        <v>8</v>
      </c>
      <c r="AI340" t="s">
        <v>13</v>
      </c>
      <c r="AJ340" s="13" t="s">
        <v>176</v>
      </c>
      <c r="AK340" s="13" t="s">
        <v>150</v>
      </c>
      <c r="AL340" t="s">
        <v>136</v>
      </c>
      <c r="AM340" t="str">
        <f>EmployeeData[[#This Row],[EMPLOYEEID]]</f>
        <v>E248574</v>
      </c>
    </row>
    <row r="341" spans="1:39" ht="15" x14ac:dyDescent="0.25">
      <c r="A341" s="13" t="s">
        <v>947</v>
      </c>
      <c r="B341" s="13" t="str">
        <f>EmployeeData[[#This Row],[FULLNAME]]</f>
        <v>Lyndon Segal</v>
      </c>
      <c r="C341" s="13" t="s">
        <v>125</v>
      </c>
      <c r="D341" s="13" t="s">
        <v>927</v>
      </c>
      <c r="E341">
        <v>452</v>
      </c>
      <c r="F341" s="13" t="s">
        <v>157</v>
      </c>
      <c r="G341" s="13" t="s">
        <v>128</v>
      </c>
      <c r="J341">
        <v>42778</v>
      </c>
      <c r="L341">
        <v>1</v>
      </c>
      <c r="M341">
        <v>40</v>
      </c>
      <c r="N341">
        <v>5</v>
      </c>
      <c r="O341">
        <v>55315</v>
      </c>
      <c r="P341" t="s">
        <v>2</v>
      </c>
      <c r="Q341" s="13" t="s">
        <v>54</v>
      </c>
      <c r="R341" s="13" t="s">
        <v>928</v>
      </c>
      <c r="S341" s="13" t="s">
        <v>190</v>
      </c>
      <c r="T341" t="b">
        <v>1</v>
      </c>
      <c r="U341" s="13" t="s">
        <v>8</v>
      </c>
      <c r="V341" s="13" t="s">
        <v>948</v>
      </c>
      <c r="W341" t="s">
        <v>35</v>
      </c>
      <c r="X341" s="13" t="s">
        <v>10</v>
      </c>
      <c r="Y341" s="13" t="s">
        <v>229</v>
      </c>
      <c r="Z341">
        <v>1983</v>
      </c>
      <c r="AA341" s="13" t="s">
        <v>15</v>
      </c>
      <c r="AB341" s="13" t="s">
        <v>132</v>
      </c>
      <c r="AC341" s="13" t="s">
        <v>199</v>
      </c>
      <c r="AD341" s="13" t="s">
        <v>43</v>
      </c>
      <c r="AE341">
        <v>42</v>
      </c>
      <c r="AF341" t="s">
        <v>36</v>
      </c>
      <c r="AG341" t="s">
        <v>12</v>
      </c>
      <c r="AH341">
        <v>8</v>
      </c>
      <c r="AI341" t="s">
        <v>13</v>
      </c>
      <c r="AJ341" s="13" t="s">
        <v>176</v>
      </c>
      <c r="AK341" s="13" t="s">
        <v>135</v>
      </c>
      <c r="AL341" t="b">
        <v>1</v>
      </c>
      <c r="AM341" t="str">
        <f>EmployeeData[[#This Row],[EMPLOYEEID]]</f>
        <v>E244478</v>
      </c>
    </row>
    <row r="342" spans="1:39" ht="15" x14ac:dyDescent="0.25">
      <c r="A342" s="13" t="s">
        <v>949</v>
      </c>
      <c r="B342" s="13" t="str">
        <f>EmployeeData[[#This Row],[FULLNAME]]</f>
        <v>Mamoon Liu</v>
      </c>
      <c r="C342" s="13" t="s">
        <v>125</v>
      </c>
      <c r="D342" s="13" t="s">
        <v>927</v>
      </c>
      <c r="E342">
        <v>351</v>
      </c>
      <c r="F342" s="13" t="s">
        <v>221</v>
      </c>
      <c r="G342" s="13" t="s">
        <v>128</v>
      </c>
      <c r="J342">
        <v>42778</v>
      </c>
      <c r="L342">
        <v>1</v>
      </c>
      <c r="M342">
        <v>40</v>
      </c>
      <c r="N342">
        <v>5</v>
      </c>
      <c r="O342">
        <v>254102</v>
      </c>
      <c r="P342" t="s">
        <v>2</v>
      </c>
      <c r="Q342" s="13" t="s">
        <v>54</v>
      </c>
      <c r="R342" s="13" t="s">
        <v>928</v>
      </c>
      <c r="S342" s="13" t="s">
        <v>410</v>
      </c>
      <c r="T342" t="b">
        <v>1</v>
      </c>
      <c r="U342" s="13" t="s">
        <v>8</v>
      </c>
      <c r="V342" s="13" t="s">
        <v>950</v>
      </c>
      <c r="W342" t="s">
        <v>5</v>
      </c>
      <c r="X342" s="13" t="s">
        <v>10</v>
      </c>
      <c r="Y342" s="13" t="s">
        <v>146</v>
      </c>
      <c r="Z342">
        <v>2002</v>
      </c>
      <c r="AA342" s="13" t="s">
        <v>15</v>
      </c>
      <c r="AB342" s="13" t="s">
        <v>132</v>
      </c>
      <c r="AC342" s="13" t="s">
        <v>800</v>
      </c>
      <c r="AD342" s="13" t="s">
        <v>9</v>
      </c>
      <c r="AE342">
        <v>23</v>
      </c>
      <c r="AF342" t="s">
        <v>63</v>
      </c>
      <c r="AG342" t="s">
        <v>47</v>
      </c>
      <c r="AH342">
        <v>8</v>
      </c>
      <c r="AI342" t="s">
        <v>13</v>
      </c>
      <c r="AJ342" s="13" t="s">
        <v>134</v>
      </c>
      <c r="AK342" s="13" t="s">
        <v>135</v>
      </c>
      <c r="AL342" t="s">
        <v>136</v>
      </c>
      <c r="AM342" t="str">
        <f>EmployeeData[[#This Row],[EMPLOYEEID]]</f>
        <v>E248811</v>
      </c>
    </row>
    <row r="343" spans="1:39" ht="15" x14ac:dyDescent="0.25">
      <c r="A343" s="13" t="s">
        <v>951</v>
      </c>
      <c r="B343" s="13" t="str">
        <f>EmployeeData[[#This Row],[FULLNAME]]</f>
        <v>Mamoon Lin</v>
      </c>
      <c r="C343" s="13" t="s">
        <v>125</v>
      </c>
      <c r="D343" s="13" t="s">
        <v>952</v>
      </c>
      <c r="E343">
        <v>462</v>
      </c>
      <c r="F343" s="13" t="s">
        <v>143</v>
      </c>
      <c r="G343" s="13" t="s">
        <v>128</v>
      </c>
      <c r="J343">
        <v>42778</v>
      </c>
      <c r="L343">
        <v>1</v>
      </c>
      <c r="M343">
        <v>40</v>
      </c>
      <c r="N343">
        <v>5</v>
      </c>
      <c r="O343">
        <v>224345</v>
      </c>
      <c r="P343" t="s">
        <v>2</v>
      </c>
      <c r="Q343" s="13" t="s">
        <v>54</v>
      </c>
      <c r="R343" s="13" t="s">
        <v>953</v>
      </c>
      <c r="S343" s="13" t="s">
        <v>190</v>
      </c>
      <c r="T343" t="b">
        <v>1</v>
      </c>
      <c r="U343" s="13" t="s">
        <v>8</v>
      </c>
      <c r="V343" s="13" t="s">
        <v>954</v>
      </c>
      <c r="W343" t="s">
        <v>35</v>
      </c>
      <c r="X343" s="13" t="s">
        <v>10</v>
      </c>
      <c r="Y343" s="13" t="s">
        <v>229</v>
      </c>
      <c r="Z343">
        <v>2003</v>
      </c>
      <c r="AA343" s="13" t="s">
        <v>52</v>
      </c>
      <c r="AB343" s="13" t="s">
        <v>132</v>
      </c>
      <c r="AC343" s="13" t="s">
        <v>396</v>
      </c>
      <c r="AD343" s="13" t="s">
        <v>44</v>
      </c>
      <c r="AE343">
        <v>22</v>
      </c>
      <c r="AF343" t="s">
        <v>63</v>
      </c>
      <c r="AG343" t="s">
        <v>47</v>
      </c>
      <c r="AH343">
        <v>8</v>
      </c>
      <c r="AI343" t="s">
        <v>13</v>
      </c>
      <c r="AJ343" s="13" t="s">
        <v>176</v>
      </c>
      <c r="AK343" s="13" t="s">
        <v>135</v>
      </c>
      <c r="AL343" t="s">
        <v>136</v>
      </c>
      <c r="AM343" t="str">
        <f>EmployeeData[[#This Row],[EMPLOYEEID]]</f>
        <v>E248894</v>
      </c>
    </row>
    <row r="344" spans="1:39" ht="15" x14ac:dyDescent="0.25">
      <c r="A344" s="13" t="s">
        <v>955</v>
      </c>
      <c r="B344" s="13" t="str">
        <f>EmployeeData[[#This Row],[FULLNAME]]</f>
        <v>Marc Leclercq</v>
      </c>
      <c r="C344" s="13" t="s">
        <v>203</v>
      </c>
      <c r="D344" s="13" t="s">
        <v>952</v>
      </c>
      <c r="E344">
        <v>433</v>
      </c>
      <c r="F344" s="13" t="s">
        <v>157</v>
      </c>
      <c r="G344" s="13" t="s">
        <v>204</v>
      </c>
      <c r="J344">
        <v>44195</v>
      </c>
      <c r="L344">
        <v>1</v>
      </c>
      <c r="M344">
        <v>40</v>
      </c>
      <c r="N344">
        <v>5</v>
      </c>
      <c r="O344">
        <v>61873</v>
      </c>
      <c r="P344" t="s">
        <v>2</v>
      </c>
      <c r="Q344" s="13" t="s">
        <v>55</v>
      </c>
      <c r="R344" s="13" t="s">
        <v>953</v>
      </c>
      <c r="S344" s="13" t="s">
        <v>129</v>
      </c>
      <c r="T344" t="b">
        <v>1</v>
      </c>
      <c r="U344" s="13" t="s">
        <v>38</v>
      </c>
      <c r="V344" s="13" t="s">
        <v>956</v>
      </c>
      <c r="W344" t="s">
        <v>35</v>
      </c>
      <c r="X344" s="13" t="s">
        <v>10</v>
      </c>
      <c r="Y344" s="13" t="s">
        <v>131</v>
      </c>
      <c r="Z344">
        <v>1962</v>
      </c>
      <c r="AA344" s="13" t="s">
        <v>33</v>
      </c>
      <c r="AB344" s="13" t="s">
        <v>206</v>
      </c>
      <c r="AC344" s="13" t="s">
        <v>957</v>
      </c>
      <c r="AD344" s="13" t="s">
        <v>43</v>
      </c>
      <c r="AE344">
        <v>63</v>
      </c>
      <c r="AF344" t="s">
        <v>37</v>
      </c>
      <c r="AG344" t="s">
        <v>12</v>
      </c>
      <c r="AH344">
        <v>5</v>
      </c>
      <c r="AI344" t="s">
        <v>30</v>
      </c>
      <c r="AJ344" s="13" t="s">
        <v>154</v>
      </c>
      <c r="AK344" s="13" t="s">
        <v>135</v>
      </c>
      <c r="AL344" t="b">
        <v>0</v>
      </c>
      <c r="AM344" t="str">
        <f>EmployeeData[[#This Row],[EMPLOYEEID]]</f>
        <v>E249285</v>
      </c>
    </row>
    <row r="345" spans="1:39" ht="15" x14ac:dyDescent="0.25">
      <c r="A345" s="13" t="s">
        <v>958</v>
      </c>
      <c r="B345" s="13" t="str">
        <f>EmployeeData[[#This Row],[FULLNAME]]</f>
        <v>Marc Lam</v>
      </c>
      <c r="C345" s="13" t="s">
        <v>125</v>
      </c>
      <c r="D345" s="13" t="s">
        <v>952</v>
      </c>
      <c r="E345">
        <v>443</v>
      </c>
      <c r="F345" s="13" t="s">
        <v>157</v>
      </c>
      <c r="G345" s="13" t="s">
        <v>128</v>
      </c>
      <c r="J345">
        <v>42778</v>
      </c>
      <c r="L345">
        <v>1</v>
      </c>
      <c r="M345">
        <v>40</v>
      </c>
      <c r="N345">
        <v>5</v>
      </c>
      <c r="O345">
        <v>273242</v>
      </c>
      <c r="P345" t="s">
        <v>2</v>
      </c>
      <c r="Q345" s="13" t="s">
        <v>54</v>
      </c>
      <c r="R345" s="13" t="s">
        <v>953</v>
      </c>
      <c r="S345" s="13" t="s">
        <v>159</v>
      </c>
      <c r="T345" t="b">
        <v>1</v>
      </c>
      <c r="U345" s="13" t="s">
        <v>8</v>
      </c>
      <c r="V345" s="13" t="s">
        <v>959</v>
      </c>
      <c r="W345" t="s">
        <v>5</v>
      </c>
      <c r="X345" s="13" t="s">
        <v>45</v>
      </c>
      <c r="Y345" s="13" t="s">
        <v>146</v>
      </c>
      <c r="Z345">
        <v>1962</v>
      </c>
      <c r="AA345" s="13" t="s">
        <v>33</v>
      </c>
      <c r="AB345" s="13" t="s">
        <v>132</v>
      </c>
      <c r="AC345" s="13" t="s">
        <v>162</v>
      </c>
      <c r="AD345" s="13" t="s">
        <v>43</v>
      </c>
      <c r="AE345">
        <v>63</v>
      </c>
      <c r="AF345" t="s">
        <v>37</v>
      </c>
      <c r="AG345" t="s">
        <v>47</v>
      </c>
      <c r="AH345">
        <v>8</v>
      </c>
      <c r="AI345" t="s">
        <v>13</v>
      </c>
      <c r="AJ345" s="13" t="s">
        <v>176</v>
      </c>
      <c r="AK345" s="13" t="s">
        <v>135</v>
      </c>
      <c r="AL345" t="s">
        <v>136</v>
      </c>
      <c r="AM345" t="str">
        <f>EmployeeData[[#This Row],[EMPLOYEEID]]</f>
        <v>E249456</v>
      </c>
    </row>
    <row r="346" spans="1:39" ht="15" x14ac:dyDescent="0.25">
      <c r="A346" s="13" t="s">
        <v>960</v>
      </c>
      <c r="B346" s="13" t="str">
        <f>EmployeeData[[#This Row],[FULLNAME]]</f>
        <v>Marc Laborde</v>
      </c>
      <c r="C346" s="13" t="s">
        <v>203</v>
      </c>
      <c r="D346" s="13" t="s">
        <v>952</v>
      </c>
      <c r="E346">
        <v>443</v>
      </c>
      <c r="F346" s="13" t="s">
        <v>157</v>
      </c>
      <c r="G346" s="13" t="s">
        <v>204</v>
      </c>
      <c r="J346">
        <v>42806</v>
      </c>
      <c r="L346">
        <v>1</v>
      </c>
      <c r="M346">
        <v>40</v>
      </c>
      <c r="N346">
        <v>5</v>
      </c>
      <c r="O346">
        <v>77623</v>
      </c>
      <c r="P346" t="s">
        <v>2</v>
      </c>
      <c r="Q346" s="13" t="s">
        <v>55</v>
      </c>
      <c r="R346" s="13" t="s">
        <v>953</v>
      </c>
      <c r="S346" s="13" t="s">
        <v>140</v>
      </c>
      <c r="T346" t="b">
        <v>1</v>
      </c>
      <c r="U346" s="13" t="s">
        <v>7</v>
      </c>
      <c r="V346" s="13" t="s">
        <v>961</v>
      </c>
      <c r="W346" t="s">
        <v>5</v>
      </c>
      <c r="X346" s="13" t="s">
        <v>10</v>
      </c>
      <c r="Y346" s="13" t="s">
        <v>131</v>
      </c>
      <c r="Z346">
        <v>1999</v>
      </c>
      <c r="AA346" s="13" t="s">
        <v>33</v>
      </c>
      <c r="AB346" s="13" t="s">
        <v>206</v>
      </c>
      <c r="AC346" s="13" t="s">
        <v>162</v>
      </c>
      <c r="AD346" s="13" t="s">
        <v>43</v>
      </c>
      <c r="AE346">
        <v>26</v>
      </c>
      <c r="AF346" t="s">
        <v>6</v>
      </c>
      <c r="AG346" t="s">
        <v>12</v>
      </c>
      <c r="AH346">
        <v>8</v>
      </c>
      <c r="AI346" t="s">
        <v>13</v>
      </c>
      <c r="AJ346" s="13" t="s">
        <v>134</v>
      </c>
      <c r="AK346" s="13" t="s">
        <v>135</v>
      </c>
      <c r="AL346" t="s">
        <v>136</v>
      </c>
      <c r="AM346" t="str">
        <f>EmployeeData[[#This Row],[EMPLOYEEID]]</f>
        <v>E249554</v>
      </c>
    </row>
    <row r="347" spans="1:39" ht="15" x14ac:dyDescent="0.25">
      <c r="A347" s="13" t="s">
        <v>962</v>
      </c>
      <c r="B347" s="13" t="str">
        <f>EmployeeData[[#This Row],[FULLNAME]]</f>
        <v>Marc Kumar</v>
      </c>
      <c r="C347" s="13" t="s">
        <v>125</v>
      </c>
      <c r="D347" s="13" t="s">
        <v>963</v>
      </c>
      <c r="E347">
        <v>461</v>
      </c>
      <c r="F347" s="13" t="s">
        <v>221</v>
      </c>
      <c r="G347" s="13" t="s">
        <v>128</v>
      </c>
      <c r="J347">
        <v>42806</v>
      </c>
      <c r="L347">
        <v>1</v>
      </c>
      <c r="M347">
        <v>40</v>
      </c>
      <c r="N347">
        <v>5</v>
      </c>
      <c r="O347">
        <v>280149</v>
      </c>
      <c r="P347" t="s">
        <v>2</v>
      </c>
      <c r="Q347" s="13" t="s">
        <v>54</v>
      </c>
      <c r="R347" s="13" t="s">
        <v>964</v>
      </c>
      <c r="S347" s="13" t="s">
        <v>211</v>
      </c>
      <c r="T347" t="b">
        <v>1</v>
      </c>
      <c r="U347" s="13" t="s">
        <v>8</v>
      </c>
      <c r="V347" s="13" t="s">
        <v>965</v>
      </c>
      <c r="W347" t="s">
        <v>5</v>
      </c>
      <c r="X347" s="13" t="s">
        <v>10</v>
      </c>
      <c r="Y347" s="13" t="s">
        <v>146</v>
      </c>
      <c r="Z347">
        <v>1980</v>
      </c>
      <c r="AA347" s="13" t="s">
        <v>33</v>
      </c>
      <c r="AB347" s="13" t="s">
        <v>132</v>
      </c>
      <c r="AC347" s="13" t="s">
        <v>223</v>
      </c>
      <c r="AD347" s="13" t="s">
        <v>9</v>
      </c>
      <c r="AE347">
        <v>45</v>
      </c>
      <c r="AF347" t="s">
        <v>36</v>
      </c>
      <c r="AG347" t="s">
        <v>47</v>
      </c>
      <c r="AH347">
        <v>8</v>
      </c>
      <c r="AI347" t="s">
        <v>13</v>
      </c>
      <c r="AJ347" s="13" t="s">
        <v>154</v>
      </c>
      <c r="AK347" s="13" t="s">
        <v>135</v>
      </c>
      <c r="AL347" t="s">
        <v>136</v>
      </c>
      <c r="AM347" t="str">
        <f>EmployeeData[[#This Row],[EMPLOYEEID]]</f>
        <v>E249630</v>
      </c>
    </row>
    <row r="348" spans="1:39" ht="15" x14ac:dyDescent="0.25">
      <c r="A348" s="13" t="s">
        <v>966</v>
      </c>
      <c r="B348" s="13" t="str">
        <f>EmployeeData[[#This Row],[FULLNAME]]</f>
        <v>Marc Koochakzadeh</v>
      </c>
      <c r="C348" s="13" t="s">
        <v>338</v>
      </c>
      <c r="D348" s="13" t="s">
        <v>963</v>
      </c>
      <c r="E348">
        <v>453</v>
      </c>
      <c r="F348" s="13" t="s">
        <v>127</v>
      </c>
      <c r="G348" s="13" t="s">
        <v>339</v>
      </c>
      <c r="J348">
        <v>42806</v>
      </c>
      <c r="L348">
        <v>1</v>
      </c>
      <c r="M348">
        <v>40</v>
      </c>
      <c r="N348">
        <v>5</v>
      </c>
      <c r="O348">
        <v>46351</v>
      </c>
      <c r="P348" t="s">
        <v>2</v>
      </c>
      <c r="Q348" s="13" t="s">
        <v>4</v>
      </c>
      <c r="R348" s="13" t="s">
        <v>964</v>
      </c>
      <c r="S348" s="13" t="s">
        <v>129</v>
      </c>
      <c r="T348" t="b">
        <v>1</v>
      </c>
      <c r="U348" s="13" t="s">
        <v>38</v>
      </c>
      <c r="V348" s="13" t="s">
        <v>967</v>
      </c>
      <c r="W348" t="s">
        <v>5</v>
      </c>
      <c r="X348" s="13" t="s">
        <v>10</v>
      </c>
      <c r="Y348" s="13" t="s">
        <v>131</v>
      </c>
      <c r="Z348">
        <v>1967</v>
      </c>
      <c r="AA348" s="13" t="s">
        <v>33</v>
      </c>
      <c r="AB348" s="13" t="s">
        <v>341</v>
      </c>
      <c r="AC348" s="13" t="s">
        <v>320</v>
      </c>
      <c r="AD348" s="13" t="s">
        <v>40</v>
      </c>
      <c r="AE348">
        <v>58</v>
      </c>
      <c r="AF348" t="s">
        <v>37</v>
      </c>
      <c r="AG348" t="s">
        <v>11</v>
      </c>
      <c r="AH348">
        <v>8</v>
      </c>
      <c r="AI348" t="s">
        <v>13</v>
      </c>
      <c r="AJ348" s="13" t="s">
        <v>154</v>
      </c>
      <c r="AK348" s="13" t="s">
        <v>135</v>
      </c>
      <c r="AL348" t="b">
        <v>0</v>
      </c>
      <c r="AM348" t="str">
        <f>EmployeeData[[#This Row],[EMPLOYEEID]]</f>
        <v>E250035</v>
      </c>
    </row>
    <row r="349" spans="1:39" ht="15" x14ac:dyDescent="0.25">
      <c r="A349" s="13" t="s">
        <v>968</v>
      </c>
      <c r="B349" s="13" t="str">
        <f>EmployeeData[[#This Row],[FULLNAME]]</f>
        <v>Marc Klassen</v>
      </c>
      <c r="C349" s="13" t="s">
        <v>125</v>
      </c>
      <c r="D349" s="13" t="s">
        <v>963</v>
      </c>
      <c r="E349">
        <v>452</v>
      </c>
      <c r="F349" s="13" t="s">
        <v>157</v>
      </c>
      <c r="G349" s="13" t="s">
        <v>128</v>
      </c>
      <c r="J349">
        <v>42806</v>
      </c>
      <c r="L349">
        <v>1</v>
      </c>
      <c r="M349">
        <v>40</v>
      </c>
      <c r="N349">
        <v>5</v>
      </c>
      <c r="O349">
        <v>207251</v>
      </c>
      <c r="P349" t="s">
        <v>2</v>
      </c>
      <c r="Q349" s="13" t="s">
        <v>54</v>
      </c>
      <c r="R349" s="13" t="s">
        <v>964</v>
      </c>
      <c r="S349" s="13" t="s">
        <v>140</v>
      </c>
      <c r="T349" t="b">
        <v>1</v>
      </c>
      <c r="U349" s="13" t="s">
        <v>7</v>
      </c>
      <c r="V349" s="13" t="s">
        <v>969</v>
      </c>
      <c r="W349" t="s">
        <v>35</v>
      </c>
      <c r="X349" s="13" t="s">
        <v>10</v>
      </c>
      <c r="Y349" s="13" t="s">
        <v>131</v>
      </c>
      <c r="Z349">
        <v>1963</v>
      </c>
      <c r="AA349" s="13" t="s">
        <v>15</v>
      </c>
      <c r="AB349" s="13" t="s">
        <v>132</v>
      </c>
      <c r="AC349" s="13" t="s">
        <v>199</v>
      </c>
      <c r="AD349" s="13" t="s">
        <v>43</v>
      </c>
      <c r="AE349">
        <v>62</v>
      </c>
      <c r="AF349" t="s">
        <v>37</v>
      </c>
      <c r="AG349" t="s">
        <v>47</v>
      </c>
      <c r="AH349">
        <v>8</v>
      </c>
      <c r="AI349" t="s">
        <v>13</v>
      </c>
      <c r="AJ349" s="13" t="s">
        <v>134</v>
      </c>
      <c r="AK349" s="13" t="s">
        <v>135</v>
      </c>
      <c r="AL349" t="s">
        <v>136</v>
      </c>
      <c r="AM349" t="str">
        <f>EmployeeData[[#This Row],[EMPLOYEEID]]</f>
        <v>E250289</v>
      </c>
    </row>
    <row r="350" spans="1:39" ht="15" x14ac:dyDescent="0.25">
      <c r="A350" s="13" t="s">
        <v>970</v>
      </c>
      <c r="B350" s="13" t="str">
        <f>EmployeeData[[#This Row],[FULLNAME]]</f>
        <v>Marc Kaur</v>
      </c>
      <c r="C350" s="13" t="s">
        <v>156</v>
      </c>
      <c r="D350" s="13" t="s">
        <v>963</v>
      </c>
      <c r="E350">
        <v>402</v>
      </c>
      <c r="F350" s="13" t="s">
        <v>143</v>
      </c>
      <c r="G350" s="13" t="s">
        <v>158</v>
      </c>
      <c r="J350">
        <v>42806</v>
      </c>
      <c r="L350">
        <v>1</v>
      </c>
      <c r="M350">
        <v>40</v>
      </c>
      <c r="N350">
        <v>5</v>
      </c>
      <c r="O350">
        <v>133725</v>
      </c>
      <c r="P350" t="s">
        <v>2</v>
      </c>
      <c r="Q350" s="13" t="s">
        <v>56</v>
      </c>
      <c r="R350" s="13" t="s">
        <v>964</v>
      </c>
      <c r="S350" s="13" t="s">
        <v>225</v>
      </c>
      <c r="T350" t="b">
        <v>1</v>
      </c>
      <c r="U350" s="13" t="s">
        <v>7</v>
      </c>
      <c r="V350" s="13" t="s">
        <v>971</v>
      </c>
      <c r="W350" t="s">
        <v>35</v>
      </c>
      <c r="X350" s="13" t="s">
        <v>10</v>
      </c>
      <c r="Y350" s="13" t="s">
        <v>146</v>
      </c>
      <c r="Z350">
        <v>1970</v>
      </c>
      <c r="AA350" s="13" t="s">
        <v>15</v>
      </c>
      <c r="AB350" s="13" t="s">
        <v>161</v>
      </c>
      <c r="AC350" s="13" t="s">
        <v>230</v>
      </c>
      <c r="AD350" s="13" t="s">
        <v>44</v>
      </c>
      <c r="AE350">
        <v>55</v>
      </c>
      <c r="AF350" t="s">
        <v>37</v>
      </c>
      <c r="AG350" t="s">
        <v>46</v>
      </c>
      <c r="AH350">
        <v>8</v>
      </c>
      <c r="AI350" t="s">
        <v>13</v>
      </c>
      <c r="AJ350" s="13" t="s">
        <v>149</v>
      </c>
      <c r="AK350" s="13" t="s">
        <v>184</v>
      </c>
      <c r="AL350" t="s">
        <v>136</v>
      </c>
      <c r="AM350" t="str">
        <f>EmployeeData[[#This Row],[EMPLOYEEID]]</f>
        <v>E250764</v>
      </c>
    </row>
    <row r="351" spans="1:39" ht="15" x14ac:dyDescent="0.25">
      <c r="A351" s="13" t="s">
        <v>972</v>
      </c>
      <c r="B351" s="13" t="str">
        <f>EmployeeData[[#This Row],[FULLNAME]]</f>
        <v>Mala Maalerud</v>
      </c>
      <c r="C351" s="13" t="s">
        <v>125</v>
      </c>
      <c r="D351" s="13" t="s">
        <v>963</v>
      </c>
      <c r="E351">
        <v>452</v>
      </c>
      <c r="F351" s="13" t="s">
        <v>157</v>
      </c>
      <c r="G351" s="13" t="s">
        <v>128</v>
      </c>
      <c r="J351">
        <v>42806</v>
      </c>
      <c r="L351">
        <v>1</v>
      </c>
      <c r="M351">
        <v>40</v>
      </c>
      <c r="N351">
        <v>5</v>
      </c>
      <c r="O351">
        <v>44163</v>
      </c>
      <c r="P351" t="s">
        <v>2</v>
      </c>
      <c r="Q351" s="13" t="s">
        <v>54</v>
      </c>
      <c r="R351" s="13" t="s">
        <v>964</v>
      </c>
      <c r="S351" s="13" t="s">
        <v>129</v>
      </c>
      <c r="T351" t="b">
        <v>1</v>
      </c>
      <c r="U351" s="13" t="s">
        <v>38</v>
      </c>
      <c r="V351" s="13" t="s">
        <v>973</v>
      </c>
      <c r="W351" t="s">
        <v>35</v>
      </c>
      <c r="X351" s="13" t="s">
        <v>45</v>
      </c>
      <c r="Y351" s="13" t="s">
        <v>229</v>
      </c>
      <c r="Z351">
        <v>1997</v>
      </c>
      <c r="AA351" s="13" t="s">
        <v>15</v>
      </c>
      <c r="AB351" s="13" t="s">
        <v>132</v>
      </c>
      <c r="AC351" s="13" t="s">
        <v>199</v>
      </c>
      <c r="AD351" s="13" t="s">
        <v>43</v>
      </c>
      <c r="AE351">
        <v>28</v>
      </c>
      <c r="AF351" t="s">
        <v>6</v>
      </c>
      <c r="AG351" t="s">
        <v>11</v>
      </c>
      <c r="AH351">
        <v>8</v>
      </c>
      <c r="AI351" t="s">
        <v>13</v>
      </c>
      <c r="AJ351" s="13" t="s">
        <v>239</v>
      </c>
      <c r="AK351" s="13" t="s">
        <v>135</v>
      </c>
      <c r="AL351" t="s">
        <v>136</v>
      </c>
      <c r="AM351" t="str">
        <f>EmployeeData[[#This Row],[EMPLOYEEID]]</f>
        <v>E248763</v>
      </c>
    </row>
    <row r="352" spans="1:39" ht="15" x14ac:dyDescent="0.25">
      <c r="A352" s="13" t="s">
        <v>974</v>
      </c>
      <c r="B352" s="13" t="str">
        <f>EmployeeData[[#This Row],[FULLNAME]]</f>
        <v>Mamoon Liang</v>
      </c>
      <c r="C352" s="13" t="s">
        <v>125</v>
      </c>
      <c r="D352" s="13" t="s">
        <v>963</v>
      </c>
      <c r="E352">
        <v>444</v>
      </c>
      <c r="F352" s="13" t="s">
        <v>127</v>
      </c>
      <c r="G352" s="13" t="s">
        <v>128</v>
      </c>
      <c r="J352">
        <v>42806</v>
      </c>
      <c r="L352">
        <v>1</v>
      </c>
      <c r="M352">
        <v>40</v>
      </c>
      <c r="N352">
        <v>5</v>
      </c>
      <c r="O352">
        <v>60973</v>
      </c>
      <c r="P352" t="s">
        <v>2</v>
      </c>
      <c r="Q352" s="13" t="s">
        <v>54</v>
      </c>
      <c r="R352" s="13" t="s">
        <v>964</v>
      </c>
      <c r="S352" s="13" t="s">
        <v>159</v>
      </c>
      <c r="T352" t="b">
        <v>1</v>
      </c>
      <c r="U352" s="13" t="s">
        <v>8</v>
      </c>
      <c r="V352" s="13" t="s">
        <v>975</v>
      </c>
      <c r="W352" t="s">
        <v>35</v>
      </c>
      <c r="X352" s="13" t="s">
        <v>10</v>
      </c>
      <c r="Y352" s="13" t="s">
        <v>146</v>
      </c>
      <c r="Z352">
        <v>1968</v>
      </c>
      <c r="AA352" s="13" t="s">
        <v>15</v>
      </c>
      <c r="AB352" s="13" t="s">
        <v>132</v>
      </c>
      <c r="AC352" s="13" t="s">
        <v>133</v>
      </c>
      <c r="AD352" s="13" t="s">
        <v>40</v>
      </c>
      <c r="AE352">
        <v>57</v>
      </c>
      <c r="AF352" t="s">
        <v>37</v>
      </c>
      <c r="AG352" t="s">
        <v>12</v>
      </c>
      <c r="AH352">
        <v>8</v>
      </c>
      <c r="AI352" t="s">
        <v>13</v>
      </c>
      <c r="AJ352" s="13" t="s">
        <v>134</v>
      </c>
      <c r="AK352" s="13" t="s">
        <v>150</v>
      </c>
      <c r="AL352" t="s">
        <v>136</v>
      </c>
      <c r="AM352" t="str">
        <f>EmployeeData[[#This Row],[EMPLOYEEID]]</f>
        <v>E248961</v>
      </c>
    </row>
    <row r="353" spans="1:39" ht="15" x14ac:dyDescent="0.25">
      <c r="A353" s="13" t="s">
        <v>976</v>
      </c>
      <c r="B353" s="13" t="str">
        <f>EmployeeData[[#This Row],[FULLNAME]]</f>
        <v>Mariam Jin</v>
      </c>
      <c r="C353" s="13" t="s">
        <v>125</v>
      </c>
      <c r="D353" s="13" t="s">
        <v>963</v>
      </c>
      <c r="E353">
        <v>443</v>
      </c>
      <c r="F353" s="13" t="s">
        <v>157</v>
      </c>
      <c r="G353" s="13" t="s">
        <v>128</v>
      </c>
      <c r="J353">
        <v>42806</v>
      </c>
      <c r="L353">
        <v>1</v>
      </c>
      <c r="M353">
        <v>40</v>
      </c>
      <c r="N353">
        <v>5</v>
      </c>
      <c r="O353">
        <v>129965</v>
      </c>
      <c r="P353" t="s">
        <v>2</v>
      </c>
      <c r="Q353" s="13" t="s">
        <v>54</v>
      </c>
      <c r="R353" s="13" t="s">
        <v>964</v>
      </c>
      <c r="S353" s="13" t="s">
        <v>159</v>
      </c>
      <c r="T353" t="b">
        <v>1</v>
      </c>
      <c r="U353" s="13" t="s">
        <v>7</v>
      </c>
      <c r="V353" s="13" t="s">
        <v>977</v>
      </c>
      <c r="W353" t="s">
        <v>5</v>
      </c>
      <c r="X353" s="13" t="s">
        <v>10</v>
      </c>
      <c r="Y353" s="13" t="s">
        <v>146</v>
      </c>
      <c r="Z353">
        <v>1974</v>
      </c>
      <c r="AA353" s="13" t="s">
        <v>33</v>
      </c>
      <c r="AB353" s="13" t="s">
        <v>132</v>
      </c>
      <c r="AC353" s="13" t="s">
        <v>162</v>
      </c>
      <c r="AD353" s="13" t="s">
        <v>43</v>
      </c>
      <c r="AE353">
        <v>51</v>
      </c>
      <c r="AF353" t="s">
        <v>37</v>
      </c>
      <c r="AG353" t="s">
        <v>46</v>
      </c>
      <c r="AH353">
        <v>8</v>
      </c>
      <c r="AI353" t="s">
        <v>13</v>
      </c>
      <c r="AJ353" s="13" t="s">
        <v>176</v>
      </c>
      <c r="AK353" s="13" t="s">
        <v>184</v>
      </c>
      <c r="AL353" t="b">
        <v>1</v>
      </c>
      <c r="AM353" t="str">
        <f>EmployeeData[[#This Row],[EMPLOYEEID]]</f>
        <v>E251108</v>
      </c>
    </row>
    <row r="354" spans="1:39" ht="15" x14ac:dyDescent="0.25">
      <c r="A354" s="13" t="s">
        <v>978</v>
      </c>
      <c r="B354" s="13" t="str">
        <f>EmployeeData[[#This Row],[FULLNAME]]</f>
        <v>Marjolein Jain</v>
      </c>
      <c r="C354" s="13" t="s">
        <v>203</v>
      </c>
      <c r="D354" s="13" t="s">
        <v>963</v>
      </c>
      <c r="E354">
        <v>444</v>
      </c>
      <c r="F354" s="13" t="s">
        <v>127</v>
      </c>
      <c r="G354" s="13" t="s">
        <v>204</v>
      </c>
      <c r="J354">
        <v>42806</v>
      </c>
      <c r="L354">
        <v>1</v>
      </c>
      <c r="M354">
        <v>40</v>
      </c>
      <c r="N354">
        <v>5</v>
      </c>
      <c r="O354">
        <v>247673</v>
      </c>
      <c r="P354" t="s">
        <v>2</v>
      </c>
      <c r="Q354" s="13" t="s">
        <v>55</v>
      </c>
      <c r="R354" s="13" t="s">
        <v>964</v>
      </c>
      <c r="S354" s="13" t="s">
        <v>129</v>
      </c>
      <c r="T354" t="b">
        <v>1</v>
      </c>
      <c r="U354" s="13" t="s">
        <v>38</v>
      </c>
      <c r="V354" s="13" t="s">
        <v>979</v>
      </c>
      <c r="W354" t="s">
        <v>35</v>
      </c>
      <c r="X354" s="13" t="s">
        <v>10</v>
      </c>
      <c r="Y354" s="13" t="s">
        <v>131</v>
      </c>
      <c r="Z354">
        <v>1973</v>
      </c>
      <c r="AA354" s="13" t="s">
        <v>33</v>
      </c>
      <c r="AB354" s="13" t="s">
        <v>206</v>
      </c>
      <c r="AC354" s="13" t="s">
        <v>133</v>
      </c>
      <c r="AD354" s="13" t="s">
        <v>40</v>
      </c>
      <c r="AE354">
        <v>52</v>
      </c>
      <c r="AF354" t="s">
        <v>37</v>
      </c>
      <c r="AG354" t="s">
        <v>47</v>
      </c>
      <c r="AH354">
        <v>8</v>
      </c>
      <c r="AI354" t="s">
        <v>13</v>
      </c>
      <c r="AJ354" s="13" t="s">
        <v>176</v>
      </c>
      <c r="AK354" s="13" t="s">
        <v>135</v>
      </c>
      <c r="AL354" t="b">
        <v>0</v>
      </c>
      <c r="AM354" t="str">
        <f>EmployeeData[[#This Row],[EMPLOYEEID]]</f>
        <v>E251178</v>
      </c>
    </row>
    <row r="355" spans="1:39" ht="15" x14ac:dyDescent="0.25">
      <c r="A355" s="13" t="s">
        <v>980</v>
      </c>
      <c r="B355" s="13" t="str">
        <f>EmployeeData[[#This Row],[FULLNAME]]</f>
        <v>Marjolein Huhn</v>
      </c>
      <c r="C355" s="13" t="s">
        <v>203</v>
      </c>
      <c r="D355" s="13" t="s">
        <v>981</v>
      </c>
      <c r="E355">
        <v>454</v>
      </c>
      <c r="F355" s="13" t="s">
        <v>169</v>
      </c>
      <c r="G355" s="13" t="s">
        <v>204</v>
      </c>
      <c r="J355">
        <v>42806</v>
      </c>
      <c r="L355">
        <v>1</v>
      </c>
      <c r="M355">
        <v>40</v>
      </c>
      <c r="N355">
        <v>5</v>
      </c>
      <c r="O355">
        <v>72228</v>
      </c>
      <c r="P355" t="s">
        <v>2</v>
      </c>
      <c r="Q355" s="13" t="s">
        <v>55</v>
      </c>
      <c r="R355" s="13" t="s">
        <v>982</v>
      </c>
      <c r="S355" s="13" t="s">
        <v>211</v>
      </c>
      <c r="T355" t="b">
        <v>1</v>
      </c>
      <c r="U355" s="13" t="s">
        <v>38</v>
      </c>
      <c r="V355" s="13" t="s">
        <v>983</v>
      </c>
      <c r="W355" t="s">
        <v>35</v>
      </c>
      <c r="X355" s="13" t="s">
        <v>10</v>
      </c>
      <c r="Y355" s="13" t="s">
        <v>146</v>
      </c>
      <c r="Z355">
        <v>1987</v>
      </c>
      <c r="AA355" s="13" t="s">
        <v>33</v>
      </c>
      <c r="AB355" s="13" t="s">
        <v>206</v>
      </c>
      <c r="AC355" s="13" t="s">
        <v>293</v>
      </c>
      <c r="AD355" s="13" t="s">
        <v>41</v>
      </c>
      <c r="AE355">
        <v>38</v>
      </c>
      <c r="AF355" t="s">
        <v>36</v>
      </c>
      <c r="AG355" t="s">
        <v>12</v>
      </c>
      <c r="AH355">
        <v>8</v>
      </c>
      <c r="AI355" t="s">
        <v>13</v>
      </c>
      <c r="AJ355" s="13" t="s">
        <v>154</v>
      </c>
      <c r="AK355" s="13" t="s">
        <v>135</v>
      </c>
      <c r="AL355" t="b">
        <v>1</v>
      </c>
      <c r="AM355" t="str">
        <f>EmployeeData[[#This Row],[EMPLOYEEID]]</f>
        <v>E252283</v>
      </c>
    </row>
    <row r="356" spans="1:39" ht="15" x14ac:dyDescent="0.25">
      <c r="A356" s="13" t="s">
        <v>984</v>
      </c>
      <c r="B356" s="13" t="str">
        <f>EmployeeData[[#This Row],[FULLNAME]]</f>
        <v>Marko Hu</v>
      </c>
      <c r="C356" s="13" t="s">
        <v>303</v>
      </c>
      <c r="D356" s="13" t="s">
        <v>981</v>
      </c>
      <c r="E356">
        <v>442</v>
      </c>
      <c r="F356" s="13" t="s">
        <v>143</v>
      </c>
      <c r="G356" s="13" t="s">
        <v>304</v>
      </c>
      <c r="J356">
        <v>42806</v>
      </c>
      <c r="L356">
        <v>1</v>
      </c>
      <c r="M356">
        <v>40</v>
      </c>
      <c r="N356">
        <v>5</v>
      </c>
      <c r="O356">
        <v>85746</v>
      </c>
      <c r="P356" t="s">
        <v>2</v>
      </c>
      <c r="Q356" s="13" t="s">
        <v>57</v>
      </c>
      <c r="R356" s="13" t="s">
        <v>982</v>
      </c>
      <c r="S356" s="13" t="s">
        <v>159</v>
      </c>
      <c r="T356" t="b">
        <v>1</v>
      </c>
      <c r="U356" s="13" t="s">
        <v>7</v>
      </c>
      <c r="V356" s="13" t="s">
        <v>985</v>
      </c>
      <c r="W356" t="s">
        <v>35</v>
      </c>
      <c r="X356" s="13" t="s">
        <v>45</v>
      </c>
      <c r="Y356" s="13" t="s">
        <v>146</v>
      </c>
      <c r="Z356">
        <v>1992</v>
      </c>
      <c r="AA356" s="13" t="s">
        <v>33</v>
      </c>
      <c r="AB356" s="13" t="s">
        <v>306</v>
      </c>
      <c r="AC356" s="13" t="s">
        <v>179</v>
      </c>
      <c r="AD356" s="13" t="s">
        <v>44</v>
      </c>
      <c r="AE356">
        <v>33</v>
      </c>
      <c r="AF356" t="s">
        <v>36</v>
      </c>
      <c r="AG356" t="s">
        <v>12</v>
      </c>
      <c r="AH356">
        <v>8</v>
      </c>
      <c r="AI356" t="s">
        <v>13</v>
      </c>
      <c r="AJ356" s="13" t="s">
        <v>149</v>
      </c>
      <c r="AK356" s="13" t="s">
        <v>135</v>
      </c>
      <c r="AL356" t="b">
        <v>1</v>
      </c>
      <c r="AM356" t="str">
        <f>EmployeeData[[#This Row],[EMPLOYEEID]]</f>
        <v>E252718</v>
      </c>
    </row>
    <row r="357" spans="1:39" ht="15" x14ac:dyDescent="0.25">
      <c r="A357" s="13" t="s">
        <v>204</v>
      </c>
      <c r="B357" s="13" t="str">
        <f>EmployeeData[[#This Row],[FULLNAME]]</f>
        <v>Marko Henkes</v>
      </c>
      <c r="C357" s="13" t="s">
        <v>203</v>
      </c>
      <c r="D357" s="13" t="s">
        <v>981</v>
      </c>
      <c r="E357">
        <v>457</v>
      </c>
      <c r="F357" s="13" t="s">
        <v>867</v>
      </c>
      <c r="G357" s="13" t="s">
        <v>204</v>
      </c>
      <c r="J357">
        <v>42806</v>
      </c>
      <c r="L357">
        <v>1</v>
      </c>
      <c r="M357">
        <v>40</v>
      </c>
      <c r="N357">
        <v>5</v>
      </c>
      <c r="O357">
        <v>984105</v>
      </c>
      <c r="P357" t="s">
        <v>2</v>
      </c>
      <c r="Q357" s="13" t="s">
        <v>55</v>
      </c>
      <c r="R357" s="13" t="s">
        <v>982</v>
      </c>
      <c r="S357" s="13" t="s">
        <v>237</v>
      </c>
      <c r="T357" t="b">
        <v>1</v>
      </c>
      <c r="U357" s="13" t="s">
        <v>38</v>
      </c>
      <c r="V357" s="13" t="s">
        <v>206</v>
      </c>
      <c r="W357" t="s">
        <v>5</v>
      </c>
      <c r="X357" s="13" t="s">
        <v>10</v>
      </c>
      <c r="Y357" s="13" t="s">
        <v>146</v>
      </c>
      <c r="Z357">
        <v>1978</v>
      </c>
      <c r="AA357" s="13" t="s">
        <v>33</v>
      </c>
      <c r="AB357" s="13" t="s">
        <v>206</v>
      </c>
      <c r="AC357" s="13" t="s">
        <v>986</v>
      </c>
      <c r="AD357" s="13" t="s">
        <v>42</v>
      </c>
      <c r="AE357">
        <v>47</v>
      </c>
      <c r="AF357" t="s">
        <v>37</v>
      </c>
      <c r="AG357" t="s">
        <v>48</v>
      </c>
      <c r="AH357">
        <v>8</v>
      </c>
      <c r="AI357" t="s">
        <v>13</v>
      </c>
      <c r="AJ357" s="13" t="s">
        <v>134</v>
      </c>
      <c r="AK357" s="13" t="s">
        <v>135</v>
      </c>
      <c r="AL357" t="b">
        <v>0</v>
      </c>
      <c r="AM357" t="str">
        <f>EmployeeData[[#This Row],[EMPLOYEEID]]</f>
        <v>M252825</v>
      </c>
    </row>
    <row r="358" spans="1:39" ht="15" x14ac:dyDescent="0.25">
      <c r="A358" s="13" t="s">
        <v>987</v>
      </c>
      <c r="B358" s="13" t="str">
        <f>EmployeeData[[#This Row],[FULLNAME]]</f>
        <v>Maryna Han</v>
      </c>
      <c r="C358" s="13" t="s">
        <v>203</v>
      </c>
      <c r="D358" s="13" t="s">
        <v>988</v>
      </c>
      <c r="E358">
        <v>453</v>
      </c>
      <c r="F358" s="13" t="s">
        <v>127</v>
      </c>
      <c r="G358" s="13" t="s">
        <v>204</v>
      </c>
      <c r="J358">
        <v>42806</v>
      </c>
      <c r="L358">
        <v>1</v>
      </c>
      <c r="M358">
        <v>40</v>
      </c>
      <c r="N358">
        <v>5</v>
      </c>
      <c r="O358">
        <v>395449</v>
      </c>
      <c r="P358" t="s">
        <v>2</v>
      </c>
      <c r="Q358" s="13" t="s">
        <v>55</v>
      </c>
      <c r="R358" s="13" t="s">
        <v>989</v>
      </c>
      <c r="S358" s="13" t="s">
        <v>140</v>
      </c>
      <c r="T358" t="b">
        <v>1</v>
      </c>
      <c r="U358" s="13" t="s">
        <v>7</v>
      </c>
      <c r="V358" s="13" t="s">
        <v>990</v>
      </c>
      <c r="W358" t="s">
        <v>5</v>
      </c>
      <c r="X358" s="13" t="s">
        <v>10</v>
      </c>
      <c r="Y358" s="13" t="s">
        <v>131</v>
      </c>
      <c r="Z358">
        <v>1970</v>
      </c>
      <c r="AA358" s="13" t="s">
        <v>33</v>
      </c>
      <c r="AB358" s="13" t="s">
        <v>206</v>
      </c>
      <c r="AC358" s="13" t="s">
        <v>320</v>
      </c>
      <c r="AD358" s="13" t="s">
        <v>40</v>
      </c>
      <c r="AE358">
        <v>55</v>
      </c>
      <c r="AF358" t="s">
        <v>37</v>
      </c>
      <c r="AG358" t="s">
        <v>65</v>
      </c>
      <c r="AH358">
        <v>8</v>
      </c>
      <c r="AI358" t="s">
        <v>13</v>
      </c>
      <c r="AJ358" s="13" t="s">
        <v>134</v>
      </c>
      <c r="AK358" s="13" t="s">
        <v>135</v>
      </c>
      <c r="AL358" t="s">
        <v>136</v>
      </c>
      <c r="AM358" t="str">
        <f>EmployeeData[[#This Row],[EMPLOYEEID]]</f>
        <v>E253918</v>
      </c>
    </row>
    <row r="359" spans="1:39" ht="15" x14ac:dyDescent="0.25">
      <c r="A359" s="13" t="s">
        <v>991</v>
      </c>
      <c r="B359" s="13" t="str">
        <f>EmployeeData[[#This Row],[FULLNAME]]</f>
        <v>Maryna Gumba</v>
      </c>
      <c r="C359" s="13" t="s">
        <v>125</v>
      </c>
      <c r="D359" s="13" t="s">
        <v>988</v>
      </c>
      <c r="E359">
        <v>461</v>
      </c>
      <c r="F359" s="13" t="s">
        <v>221</v>
      </c>
      <c r="G359" s="13" t="s">
        <v>128</v>
      </c>
      <c r="J359">
        <v>42806</v>
      </c>
      <c r="L359">
        <v>1</v>
      </c>
      <c r="M359">
        <v>40</v>
      </c>
      <c r="N359">
        <v>5</v>
      </c>
      <c r="O359">
        <v>263095</v>
      </c>
      <c r="P359" t="s">
        <v>2</v>
      </c>
      <c r="Q359" s="13" t="s">
        <v>54</v>
      </c>
      <c r="R359" s="13" t="s">
        <v>989</v>
      </c>
      <c r="S359" s="13" t="s">
        <v>159</v>
      </c>
      <c r="T359" t="b">
        <v>1</v>
      </c>
      <c r="U359" s="13" t="s">
        <v>7</v>
      </c>
      <c r="V359" s="13" t="s">
        <v>992</v>
      </c>
      <c r="W359" t="s">
        <v>35</v>
      </c>
      <c r="X359" s="13" t="s">
        <v>10</v>
      </c>
      <c r="Y359" s="13" t="s">
        <v>146</v>
      </c>
      <c r="Z359">
        <v>1971</v>
      </c>
      <c r="AA359" s="13" t="s">
        <v>33</v>
      </c>
      <c r="AB359" s="13" t="s">
        <v>132</v>
      </c>
      <c r="AC359" s="13" t="s">
        <v>223</v>
      </c>
      <c r="AD359" s="13" t="s">
        <v>9</v>
      </c>
      <c r="AE359">
        <v>54</v>
      </c>
      <c r="AF359" t="s">
        <v>37</v>
      </c>
      <c r="AG359" t="s">
        <v>47</v>
      </c>
      <c r="AH359">
        <v>8</v>
      </c>
      <c r="AI359" t="s">
        <v>13</v>
      </c>
      <c r="AJ359" s="13" t="s">
        <v>134</v>
      </c>
      <c r="AK359" s="13" t="s">
        <v>135</v>
      </c>
      <c r="AL359" t="b">
        <v>1</v>
      </c>
      <c r="AM359" t="str">
        <f>EmployeeData[[#This Row],[EMPLOYEEID]]</f>
        <v>E254237</v>
      </c>
    </row>
    <row r="360" spans="1:39" ht="15" x14ac:dyDescent="0.25">
      <c r="A360" s="13" t="s">
        <v>993</v>
      </c>
      <c r="B360" s="13" t="str">
        <f>EmployeeData[[#This Row],[FULLNAME]]</f>
        <v>Matthew Gong</v>
      </c>
      <c r="C360" s="13" t="s">
        <v>125</v>
      </c>
      <c r="D360" s="13" t="s">
        <v>988</v>
      </c>
      <c r="E360">
        <v>361</v>
      </c>
      <c r="F360" s="13" t="s">
        <v>221</v>
      </c>
      <c r="G360" s="13" t="s">
        <v>128</v>
      </c>
      <c r="J360">
        <v>42806</v>
      </c>
      <c r="L360">
        <v>1</v>
      </c>
      <c r="M360">
        <v>40</v>
      </c>
      <c r="N360">
        <v>5</v>
      </c>
      <c r="O360">
        <v>300985</v>
      </c>
      <c r="P360" t="s">
        <v>2</v>
      </c>
      <c r="Q360" s="13" t="s">
        <v>54</v>
      </c>
      <c r="R360" s="13" t="s">
        <v>989</v>
      </c>
      <c r="S360" s="13" t="s">
        <v>129</v>
      </c>
      <c r="T360" t="b">
        <v>1</v>
      </c>
      <c r="U360" s="13" t="s">
        <v>38</v>
      </c>
      <c r="V360" s="13" t="s">
        <v>994</v>
      </c>
      <c r="W360" t="s">
        <v>5</v>
      </c>
      <c r="X360" s="13" t="s">
        <v>10</v>
      </c>
      <c r="Y360" s="13" t="s">
        <v>131</v>
      </c>
      <c r="Z360">
        <v>1973</v>
      </c>
      <c r="AA360" s="13" t="s">
        <v>33</v>
      </c>
      <c r="AB360" s="13" t="s">
        <v>132</v>
      </c>
      <c r="AC360" s="13" t="s">
        <v>373</v>
      </c>
      <c r="AD360" s="13" t="s">
        <v>9</v>
      </c>
      <c r="AE360">
        <v>52</v>
      </c>
      <c r="AF360" t="s">
        <v>37</v>
      </c>
      <c r="AG360" t="s">
        <v>65</v>
      </c>
      <c r="AH360">
        <v>8</v>
      </c>
      <c r="AI360" t="s">
        <v>13</v>
      </c>
      <c r="AJ360" s="13" t="s">
        <v>134</v>
      </c>
      <c r="AK360" s="13" t="s">
        <v>135</v>
      </c>
      <c r="AL360" t="b">
        <v>0</v>
      </c>
      <c r="AM360" t="str">
        <f>EmployeeData[[#This Row],[EMPLOYEEID]]</f>
        <v>E254387</v>
      </c>
    </row>
    <row r="361" spans="1:39" ht="15" x14ac:dyDescent="0.25">
      <c r="A361" s="13" t="s">
        <v>995</v>
      </c>
      <c r="B361" s="13" t="str">
        <f>EmployeeData[[#This Row],[FULLNAME]]</f>
        <v>Matthew Gholami</v>
      </c>
      <c r="C361" s="13" t="s">
        <v>125</v>
      </c>
      <c r="D361" s="13" t="s">
        <v>988</v>
      </c>
      <c r="E361">
        <v>252</v>
      </c>
      <c r="F361" s="13" t="s">
        <v>143</v>
      </c>
      <c r="G361" s="13" t="s">
        <v>128</v>
      </c>
      <c r="J361">
        <v>42806</v>
      </c>
      <c r="L361">
        <v>1</v>
      </c>
      <c r="M361">
        <v>40</v>
      </c>
      <c r="N361">
        <v>5</v>
      </c>
      <c r="O361">
        <v>95551</v>
      </c>
      <c r="P361" t="s">
        <v>2</v>
      </c>
      <c r="Q361" s="13" t="s">
        <v>54</v>
      </c>
      <c r="R361" s="13" t="s">
        <v>989</v>
      </c>
      <c r="S361" s="13" t="s">
        <v>129</v>
      </c>
      <c r="T361" t="b">
        <v>1</v>
      </c>
      <c r="U361" s="13" t="s">
        <v>38</v>
      </c>
      <c r="V361" s="13" t="s">
        <v>996</v>
      </c>
      <c r="W361" t="s">
        <v>5</v>
      </c>
      <c r="X361" s="13" t="s">
        <v>45</v>
      </c>
      <c r="Y361" s="13" t="s">
        <v>275</v>
      </c>
      <c r="Z361">
        <v>1989</v>
      </c>
      <c r="AA361" s="13" t="s">
        <v>33</v>
      </c>
      <c r="AB361" s="13" t="s">
        <v>132</v>
      </c>
      <c r="AC361" s="13" t="s">
        <v>148</v>
      </c>
      <c r="AD361" s="13" t="s">
        <v>44</v>
      </c>
      <c r="AE361">
        <v>36</v>
      </c>
      <c r="AF361" t="s">
        <v>36</v>
      </c>
      <c r="AG361" t="s">
        <v>12</v>
      </c>
      <c r="AH361">
        <v>8</v>
      </c>
      <c r="AI361" t="s">
        <v>13</v>
      </c>
      <c r="AJ361" s="13" t="s">
        <v>154</v>
      </c>
      <c r="AK361" s="13" t="s">
        <v>135</v>
      </c>
      <c r="AL361" t="s">
        <v>136</v>
      </c>
      <c r="AM361" t="str">
        <f>EmployeeData[[#This Row],[EMPLOYEEID]]</f>
        <v>E254473</v>
      </c>
    </row>
    <row r="362" spans="1:39" ht="15" x14ac:dyDescent="0.25">
      <c r="A362" s="13" t="s">
        <v>997</v>
      </c>
      <c r="B362" s="13" t="str">
        <f>EmployeeData[[#This Row],[FULLNAME]]</f>
        <v>Matthias Fancois</v>
      </c>
      <c r="C362" s="13" t="s">
        <v>203</v>
      </c>
      <c r="D362" s="13" t="s">
        <v>988</v>
      </c>
      <c r="E362">
        <v>454</v>
      </c>
      <c r="F362" s="13" t="s">
        <v>169</v>
      </c>
      <c r="G362" s="13" t="s">
        <v>204</v>
      </c>
      <c r="J362">
        <v>42837</v>
      </c>
      <c r="L362">
        <v>1</v>
      </c>
      <c r="M362">
        <v>40</v>
      </c>
      <c r="N362">
        <v>5</v>
      </c>
      <c r="O362">
        <v>98780</v>
      </c>
      <c r="P362" t="s">
        <v>2</v>
      </c>
      <c r="Q362" s="13" t="s">
        <v>55</v>
      </c>
      <c r="R362" s="13" t="s">
        <v>989</v>
      </c>
      <c r="S362" s="13" t="s">
        <v>225</v>
      </c>
      <c r="T362" t="b">
        <v>1</v>
      </c>
      <c r="U362" s="13" t="s">
        <v>7</v>
      </c>
      <c r="V362" s="13" t="s">
        <v>998</v>
      </c>
      <c r="W362" t="s">
        <v>5</v>
      </c>
      <c r="X362" s="13" t="s">
        <v>10</v>
      </c>
      <c r="Y362" s="13" t="s">
        <v>146</v>
      </c>
      <c r="Z362">
        <v>1998</v>
      </c>
      <c r="AA362" s="13" t="s">
        <v>33</v>
      </c>
      <c r="AB362" s="13" t="s">
        <v>206</v>
      </c>
      <c r="AC362" s="13" t="s">
        <v>293</v>
      </c>
      <c r="AD362" s="13" t="s">
        <v>41</v>
      </c>
      <c r="AE362">
        <v>27</v>
      </c>
      <c r="AF362" t="s">
        <v>6</v>
      </c>
      <c r="AG362" t="s">
        <v>12</v>
      </c>
      <c r="AH362">
        <v>8</v>
      </c>
      <c r="AI362" t="s">
        <v>13</v>
      </c>
      <c r="AJ362" s="13" t="s">
        <v>149</v>
      </c>
      <c r="AK362" s="13" t="s">
        <v>184</v>
      </c>
      <c r="AL362" t="s">
        <v>136</v>
      </c>
      <c r="AM362" t="str">
        <f>EmployeeData[[#This Row],[EMPLOYEEID]]</f>
        <v>E255984</v>
      </c>
    </row>
    <row r="363" spans="1:39" ht="15" x14ac:dyDescent="0.25">
      <c r="A363" s="13" t="s">
        <v>999</v>
      </c>
      <c r="B363" s="13" t="str">
        <f>EmployeeData[[#This Row],[FULLNAME]]</f>
        <v>Matthias Fenollosa</v>
      </c>
      <c r="C363" s="13" t="s">
        <v>203</v>
      </c>
      <c r="D363" s="13" t="s">
        <v>988</v>
      </c>
      <c r="E363">
        <v>453</v>
      </c>
      <c r="F363" s="13" t="s">
        <v>127</v>
      </c>
      <c r="G363" s="13" t="s">
        <v>204</v>
      </c>
      <c r="J363">
        <v>42837</v>
      </c>
      <c r="L363">
        <v>1</v>
      </c>
      <c r="M363">
        <v>40</v>
      </c>
      <c r="N363">
        <v>5</v>
      </c>
      <c r="O363">
        <v>254302</v>
      </c>
      <c r="P363" t="s">
        <v>2</v>
      </c>
      <c r="Q363" s="13" t="s">
        <v>55</v>
      </c>
      <c r="R363" s="13" t="s">
        <v>989</v>
      </c>
      <c r="S363" s="13" t="s">
        <v>140</v>
      </c>
      <c r="T363" t="b">
        <v>1</v>
      </c>
      <c r="U363" s="13" t="s">
        <v>8</v>
      </c>
      <c r="V363" s="13" t="s">
        <v>1000</v>
      </c>
      <c r="W363" t="s">
        <v>5</v>
      </c>
      <c r="X363" s="13" t="s">
        <v>45</v>
      </c>
      <c r="Y363" s="13" t="s">
        <v>153</v>
      </c>
      <c r="Z363">
        <v>1998</v>
      </c>
      <c r="AA363" s="13" t="s">
        <v>33</v>
      </c>
      <c r="AB363" s="13" t="s">
        <v>206</v>
      </c>
      <c r="AC363" s="13" t="s">
        <v>320</v>
      </c>
      <c r="AD363" s="13" t="s">
        <v>40</v>
      </c>
      <c r="AE363">
        <v>27</v>
      </c>
      <c r="AF363" t="s">
        <v>6</v>
      </c>
      <c r="AG363" t="s">
        <v>47</v>
      </c>
      <c r="AH363">
        <v>8</v>
      </c>
      <c r="AI363" t="s">
        <v>13</v>
      </c>
      <c r="AJ363" s="13" t="s">
        <v>176</v>
      </c>
      <c r="AK363" s="13" t="s">
        <v>135</v>
      </c>
      <c r="AL363" t="s">
        <v>136</v>
      </c>
      <c r="AM363" t="str">
        <f>EmployeeData[[#This Row],[EMPLOYEEID]]</f>
        <v>E256138</v>
      </c>
    </row>
    <row r="364" spans="1:39" ht="15" x14ac:dyDescent="0.25">
      <c r="A364" s="13" t="s">
        <v>1001</v>
      </c>
      <c r="B364" s="13" t="str">
        <f>EmployeeData[[#This Row],[FULLNAME]]</f>
        <v>Mariam Kandagatla</v>
      </c>
      <c r="C364" s="13" t="s">
        <v>125</v>
      </c>
      <c r="D364" s="13" t="s">
        <v>988</v>
      </c>
      <c r="E364">
        <v>454</v>
      </c>
      <c r="F364" s="13" t="s">
        <v>169</v>
      </c>
      <c r="G364" s="13" t="s">
        <v>128</v>
      </c>
      <c r="J364">
        <v>43717</v>
      </c>
      <c r="L364">
        <v>1</v>
      </c>
      <c r="M364">
        <v>40</v>
      </c>
      <c r="N364">
        <v>5</v>
      </c>
      <c r="O364">
        <v>91535</v>
      </c>
      <c r="P364" t="s">
        <v>2</v>
      </c>
      <c r="Q364" s="13" t="s">
        <v>54</v>
      </c>
      <c r="R364" s="13" t="s">
        <v>989</v>
      </c>
      <c r="S364" s="13" t="s">
        <v>140</v>
      </c>
      <c r="T364" t="b">
        <v>1</v>
      </c>
      <c r="U364" s="13" t="s">
        <v>7</v>
      </c>
      <c r="V364" s="13" t="s">
        <v>1002</v>
      </c>
      <c r="W364" t="s">
        <v>35</v>
      </c>
      <c r="X364" s="13" t="s">
        <v>10</v>
      </c>
      <c r="Y364" s="13" t="s">
        <v>131</v>
      </c>
      <c r="Z364">
        <v>1964</v>
      </c>
      <c r="AA364" s="13" t="s">
        <v>15</v>
      </c>
      <c r="AB364" s="13" t="s">
        <v>132</v>
      </c>
      <c r="AC364" s="13" t="s">
        <v>293</v>
      </c>
      <c r="AD364" s="13" t="s">
        <v>41</v>
      </c>
      <c r="AE364">
        <v>61</v>
      </c>
      <c r="AF364" t="s">
        <v>37</v>
      </c>
      <c r="AG364" t="s">
        <v>12</v>
      </c>
      <c r="AH364">
        <v>6</v>
      </c>
      <c r="AI364" t="s">
        <v>13</v>
      </c>
      <c r="AJ364" s="13" t="s">
        <v>134</v>
      </c>
      <c r="AK364" s="13" t="s">
        <v>135</v>
      </c>
      <c r="AL364" t="s">
        <v>136</v>
      </c>
      <c r="AM364" t="str">
        <f>EmployeeData[[#This Row],[EMPLOYEEID]]</f>
        <v>E250915</v>
      </c>
    </row>
    <row r="365" spans="1:39" ht="15" x14ac:dyDescent="0.25">
      <c r="A365" s="13" t="s">
        <v>1003</v>
      </c>
      <c r="B365" s="13" t="str">
        <f>EmployeeData[[#This Row],[FULLNAME]]</f>
        <v>Matthias Eastmond</v>
      </c>
      <c r="C365" s="13" t="s">
        <v>125</v>
      </c>
      <c r="D365" s="13" t="s">
        <v>988</v>
      </c>
      <c r="E365">
        <v>461</v>
      </c>
      <c r="F365" s="13" t="s">
        <v>221</v>
      </c>
      <c r="G365" s="13" t="s">
        <v>128</v>
      </c>
      <c r="J365">
        <v>42837</v>
      </c>
      <c r="L365">
        <v>1</v>
      </c>
      <c r="M365">
        <v>40</v>
      </c>
      <c r="N365">
        <v>5</v>
      </c>
      <c r="O365">
        <v>284257</v>
      </c>
      <c r="P365" t="s">
        <v>2</v>
      </c>
      <c r="Q365" s="13" t="s">
        <v>54</v>
      </c>
      <c r="R365" s="13" t="s">
        <v>989</v>
      </c>
      <c r="S365" s="13" t="s">
        <v>159</v>
      </c>
      <c r="T365" t="b">
        <v>1</v>
      </c>
      <c r="U365" s="13" t="s">
        <v>38</v>
      </c>
      <c r="V365" s="13" t="s">
        <v>1004</v>
      </c>
      <c r="W365" t="s">
        <v>5</v>
      </c>
      <c r="X365" s="13" t="s">
        <v>10</v>
      </c>
      <c r="Y365" s="13" t="s">
        <v>229</v>
      </c>
      <c r="Z365">
        <v>1962</v>
      </c>
      <c r="AA365" s="13" t="s">
        <v>15</v>
      </c>
      <c r="AB365" s="13" t="s">
        <v>132</v>
      </c>
      <c r="AC365" s="13" t="s">
        <v>223</v>
      </c>
      <c r="AD365" s="13" t="s">
        <v>9</v>
      </c>
      <c r="AE365">
        <v>63</v>
      </c>
      <c r="AF365" t="s">
        <v>37</v>
      </c>
      <c r="AG365" t="s">
        <v>47</v>
      </c>
      <c r="AH365">
        <v>8</v>
      </c>
      <c r="AI365" t="s">
        <v>13</v>
      </c>
      <c r="AJ365" s="13" t="s">
        <v>176</v>
      </c>
      <c r="AK365" s="13" t="s">
        <v>135</v>
      </c>
      <c r="AL365" t="b">
        <v>0</v>
      </c>
      <c r="AM365" t="str">
        <f>EmployeeData[[#This Row],[EMPLOYEEID]]</f>
        <v>E256443</v>
      </c>
    </row>
    <row r="366" spans="1:39" ht="15" x14ac:dyDescent="0.25">
      <c r="A366" s="13" t="s">
        <v>1005</v>
      </c>
      <c r="B366" s="13" t="str">
        <f>EmployeeData[[#This Row],[FULLNAME]]</f>
        <v>Matthias Doerr</v>
      </c>
      <c r="C366" s="13" t="s">
        <v>338</v>
      </c>
      <c r="D366" s="13" t="s">
        <v>988</v>
      </c>
      <c r="E366">
        <v>442</v>
      </c>
      <c r="F366" s="13" t="s">
        <v>143</v>
      </c>
      <c r="G366" s="13" t="s">
        <v>339</v>
      </c>
      <c r="J366">
        <v>42837</v>
      </c>
      <c r="L366">
        <v>1</v>
      </c>
      <c r="M366">
        <v>40</v>
      </c>
      <c r="N366">
        <v>5</v>
      </c>
      <c r="O366">
        <v>90539</v>
      </c>
      <c r="P366" t="s">
        <v>2</v>
      </c>
      <c r="Q366" s="13" t="s">
        <v>4</v>
      </c>
      <c r="R366" s="13" t="s">
        <v>989</v>
      </c>
      <c r="S366" s="13" t="s">
        <v>159</v>
      </c>
      <c r="T366" t="b">
        <v>1</v>
      </c>
      <c r="U366" s="13" t="s">
        <v>7</v>
      </c>
      <c r="V366" s="13" t="s">
        <v>1006</v>
      </c>
      <c r="W366" t="s">
        <v>5</v>
      </c>
      <c r="X366" s="13" t="s">
        <v>10</v>
      </c>
      <c r="Y366" s="13" t="s">
        <v>146</v>
      </c>
      <c r="Z366">
        <v>1964</v>
      </c>
      <c r="AA366" s="13" t="s">
        <v>15</v>
      </c>
      <c r="AB366" s="13" t="s">
        <v>341</v>
      </c>
      <c r="AC366" s="13" t="s">
        <v>179</v>
      </c>
      <c r="AD366" s="13" t="s">
        <v>44</v>
      </c>
      <c r="AE366">
        <v>61</v>
      </c>
      <c r="AF366" t="s">
        <v>37</v>
      </c>
      <c r="AG366" t="s">
        <v>12</v>
      </c>
      <c r="AH366">
        <v>8</v>
      </c>
      <c r="AI366" t="s">
        <v>13</v>
      </c>
      <c r="AJ366" s="13" t="s">
        <v>134</v>
      </c>
      <c r="AK366" s="13" t="s">
        <v>135</v>
      </c>
      <c r="AL366" t="b">
        <v>1</v>
      </c>
      <c r="AM366" t="str">
        <f>EmployeeData[[#This Row],[EMPLOYEEID]]</f>
        <v>E256505</v>
      </c>
    </row>
    <row r="367" spans="1:39" ht="15" x14ac:dyDescent="0.25">
      <c r="A367" s="13" t="s">
        <v>1007</v>
      </c>
      <c r="B367" s="13" t="str">
        <f>EmployeeData[[#This Row],[FULLNAME]]</f>
        <v>Matthias Deng</v>
      </c>
      <c r="C367" s="13" t="s">
        <v>125</v>
      </c>
      <c r="D367" s="13" t="s">
        <v>988</v>
      </c>
      <c r="E367">
        <v>461</v>
      </c>
      <c r="F367" s="13" t="s">
        <v>221</v>
      </c>
      <c r="G367" s="13" t="s">
        <v>128</v>
      </c>
      <c r="J367">
        <v>42837</v>
      </c>
      <c r="L367">
        <v>1</v>
      </c>
      <c r="M367">
        <v>40</v>
      </c>
      <c r="N367">
        <v>5</v>
      </c>
      <c r="O367">
        <v>221353</v>
      </c>
      <c r="P367" t="s">
        <v>2</v>
      </c>
      <c r="Q367" s="13" t="s">
        <v>54</v>
      </c>
      <c r="R367" s="13" t="s">
        <v>989</v>
      </c>
      <c r="S367" s="13" t="s">
        <v>159</v>
      </c>
      <c r="T367" t="b">
        <v>1</v>
      </c>
      <c r="U367" s="13" t="s">
        <v>7</v>
      </c>
      <c r="V367" s="13" t="s">
        <v>1008</v>
      </c>
      <c r="W367" t="s">
        <v>35</v>
      </c>
      <c r="X367" s="13" t="s">
        <v>45</v>
      </c>
      <c r="Y367" s="13" t="s">
        <v>153</v>
      </c>
      <c r="Z367">
        <v>1988</v>
      </c>
      <c r="AA367" s="13" t="s">
        <v>15</v>
      </c>
      <c r="AB367" s="13" t="s">
        <v>132</v>
      </c>
      <c r="AC367" s="13" t="s">
        <v>223</v>
      </c>
      <c r="AD367" s="13" t="s">
        <v>9</v>
      </c>
      <c r="AE367">
        <v>37</v>
      </c>
      <c r="AF367" t="s">
        <v>36</v>
      </c>
      <c r="AG367" t="s">
        <v>47</v>
      </c>
      <c r="AH367">
        <v>8</v>
      </c>
      <c r="AI367" t="s">
        <v>13</v>
      </c>
      <c r="AJ367" s="13" t="s">
        <v>134</v>
      </c>
      <c r="AK367" s="13" t="s">
        <v>135</v>
      </c>
      <c r="AL367" t="b">
        <v>1</v>
      </c>
      <c r="AM367" t="str">
        <f>EmployeeData[[#This Row],[EMPLOYEEID]]</f>
        <v>E257047</v>
      </c>
    </row>
    <row r="368" spans="1:39" ht="15" x14ac:dyDescent="0.25">
      <c r="A368" s="13" t="s">
        <v>1009</v>
      </c>
      <c r="B368" s="13" t="str">
        <f>EmployeeData[[#This Row],[FULLNAME]]</f>
        <v>Matthias Dea</v>
      </c>
      <c r="C368" s="13" t="s">
        <v>125</v>
      </c>
      <c r="D368" s="13" t="s">
        <v>988</v>
      </c>
      <c r="E368">
        <v>442</v>
      </c>
      <c r="F368" s="13" t="s">
        <v>143</v>
      </c>
      <c r="G368" s="13" t="s">
        <v>128</v>
      </c>
      <c r="J368">
        <v>42837</v>
      </c>
      <c r="L368">
        <v>1</v>
      </c>
      <c r="M368">
        <v>40</v>
      </c>
      <c r="N368">
        <v>5</v>
      </c>
      <c r="O368">
        <v>267734</v>
      </c>
      <c r="P368" t="s">
        <v>2</v>
      </c>
      <c r="Q368" s="13" t="s">
        <v>54</v>
      </c>
      <c r="R368" s="13" t="s">
        <v>989</v>
      </c>
      <c r="S368" s="13" t="s">
        <v>159</v>
      </c>
      <c r="T368" t="b">
        <v>1</v>
      </c>
      <c r="U368" s="13" t="s">
        <v>7</v>
      </c>
      <c r="V368" s="13" t="s">
        <v>1010</v>
      </c>
      <c r="W368" t="s">
        <v>5</v>
      </c>
      <c r="X368" s="13" t="s">
        <v>10</v>
      </c>
      <c r="Y368" s="13" t="s">
        <v>146</v>
      </c>
      <c r="Z368">
        <v>1997</v>
      </c>
      <c r="AA368" s="13" t="s">
        <v>15</v>
      </c>
      <c r="AB368" s="13" t="s">
        <v>132</v>
      </c>
      <c r="AC368" s="13" t="s">
        <v>179</v>
      </c>
      <c r="AD368" s="13" t="s">
        <v>44</v>
      </c>
      <c r="AE368">
        <v>28</v>
      </c>
      <c r="AF368" t="s">
        <v>6</v>
      </c>
      <c r="AG368" t="s">
        <v>47</v>
      </c>
      <c r="AH368">
        <v>8</v>
      </c>
      <c r="AI368" t="s">
        <v>13</v>
      </c>
      <c r="AJ368" s="13" t="s">
        <v>154</v>
      </c>
      <c r="AK368" s="13" t="s">
        <v>184</v>
      </c>
      <c r="AL368" t="b">
        <v>1</v>
      </c>
      <c r="AM368" t="str">
        <f>EmployeeData[[#This Row],[EMPLOYEEID]]</f>
        <v>E257215</v>
      </c>
    </row>
    <row r="369" spans="1:39" ht="15" x14ac:dyDescent="0.25">
      <c r="A369" s="13" t="s">
        <v>1011</v>
      </c>
      <c r="B369" s="13" t="str">
        <f>EmployeeData[[#This Row],[FULLNAME]]</f>
        <v>Brian Li</v>
      </c>
      <c r="C369" s="13" t="s">
        <v>193</v>
      </c>
      <c r="D369" s="13" t="s">
        <v>988</v>
      </c>
      <c r="E369">
        <v>432</v>
      </c>
      <c r="F369" s="13" t="s">
        <v>143</v>
      </c>
      <c r="G369" s="13" t="s">
        <v>248</v>
      </c>
      <c r="J369">
        <v>44155</v>
      </c>
      <c r="L369">
        <v>1</v>
      </c>
      <c r="M369">
        <v>40</v>
      </c>
      <c r="N369">
        <v>5</v>
      </c>
      <c r="O369">
        <v>34399</v>
      </c>
      <c r="P369" t="s">
        <v>2</v>
      </c>
      <c r="Q369" s="13" t="s">
        <v>58</v>
      </c>
      <c r="R369" s="13" t="s">
        <v>989</v>
      </c>
      <c r="S369" s="13" t="s">
        <v>159</v>
      </c>
      <c r="T369" t="b">
        <v>1</v>
      </c>
      <c r="U369" s="13" t="s">
        <v>8</v>
      </c>
      <c r="V369" s="13" t="s">
        <v>1012</v>
      </c>
      <c r="W369" t="s">
        <v>5</v>
      </c>
      <c r="X369" s="13" t="s">
        <v>10</v>
      </c>
      <c r="Y369" s="13" t="s">
        <v>146</v>
      </c>
      <c r="Z369">
        <v>1997</v>
      </c>
      <c r="AA369" s="13" t="s">
        <v>32</v>
      </c>
      <c r="AB369" s="13" t="s">
        <v>250</v>
      </c>
      <c r="AC369" s="13" t="s">
        <v>1013</v>
      </c>
      <c r="AD369" s="13" t="s">
        <v>44</v>
      </c>
      <c r="AE369">
        <v>28</v>
      </c>
      <c r="AF369" t="s">
        <v>6</v>
      </c>
      <c r="AG369" t="s">
        <v>11</v>
      </c>
      <c r="AH369">
        <v>5</v>
      </c>
      <c r="AI369" t="s">
        <v>30</v>
      </c>
      <c r="AJ369" s="13" t="s">
        <v>134</v>
      </c>
      <c r="AK369" s="13" t="s">
        <v>150</v>
      </c>
      <c r="AL369" t="s">
        <v>136</v>
      </c>
      <c r="AM369" t="str">
        <f>EmployeeData[[#This Row],[EMPLOYEEID]]</f>
        <v>E051849</v>
      </c>
    </row>
    <row r="370" spans="1:39" ht="15" x14ac:dyDescent="0.25">
      <c r="A370" s="13" t="s">
        <v>1014</v>
      </c>
      <c r="B370" s="13" t="str">
        <f>EmployeeData[[#This Row],[FULLNAME]]</f>
        <v>Mauricio Chou</v>
      </c>
      <c r="C370" s="13" t="s">
        <v>125</v>
      </c>
      <c r="D370" s="13" t="s">
        <v>988</v>
      </c>
      <c r="E370">
        <v>371</v>
      </c>
      <c r="F370" s="13" t="s">
        <v>221</v>
      </c>
      <c r="G370" s="13" t="s">
        <v>128</v>
      </c>
      <c r="J370">
        <v>42837</v>
      </c>
      <c r="L370">
        <v>1</v>
      </c>
      <c r="M370">
        <v>40</v>
      </c>
      <c r="N370">
        <v>5</v>
      </c>
      <c r="O370">
        <v>130758</v>
      </c>
      <c r="P370" t="s">
        <v>2</v>
      </c>
      <c r="Q370" s="13" t="s">
        <v>54</v>
      </c>
      <c r="R370" s="13" t="s">
        <v>989</v>
      </c>
      <c r="S370" s="13" t="s">
        <v>159</v>
      </c>
      <c r="T370" t="b">
        <v>1</v>
      </c>
      <c r="U370" s="13" t="s">
        <v>7</v>
      </c>
      <c r="V370" s="13" t="s">
        <v>1015</v>
      </c>
      <c r="W370" t="s">
        <v>5</v>
      </c>
      <c r="X370" s="13" t="s">
        <v>45</v>
      </c>
      <c r="Y370" s="13" t="s">
        <v>153</v>
      </c>
      <c r="Z370">
        <v>1979</v>
      </c>
      <c r="AA370" s="13" t="s">
        <v>15</v>
      </c>
      <c r="AB370" s="13" t="s">
        <v>132</v>
      </c>
      <c r="AC370" s="13" t="s">
        <v>376</v>
      </c>
      <c r="AD370" s="13" t="s">
        <v>9</v>
      </c>
      <c r="AE370">
        <v>46</v>
      </c>
      <c r="AF370" t="s">
        <v>37</v>
      </c>
      <c r="AG370" t="s">
        <v>46</v>
      </c>
      <c r="AH370">
        <v>8</v>
      </c>
      <c r="AI370" t="s">
        <v>13</v>
      </c>
      <c r="AJ370" s="13" t="s">
        <v>134</v>
      </c>
      <c r="AK370" s="13" t="s">
        <v>184</v>
      </c>
      <c r="AL370" t="b">
        <v>1</v>
      </c>
      <c r="AM370" t="str">
        <f>EmployeeData[[#This Row],[EMPLOYEEID]]</f>
        <v>E258590</v>
      </c>
    </row>
    <row r="371" spans="1:39" ht="15" x14ac:dyDescent="0.25">
      <c r="A371" s="13" t="s">
        <v>1016</v>
      </c>
      <c r="B371" s="13" t="str">
        <f>EmployeeData[[#This Row],[FULLNAME]]</f>
        <v>Mehrnoosh Cheng</v>
      </c>
      <c r="C371" s="13" t="s">
        <v>203</v>
      </c>
      <c r="D371" s="13" t="s">
        <v>988</v>
      </c>
      <c r="E371">
        <v>444</v>
      </c>
      <c r="F371" s="13" t="s">
        <v>127</v>
      </c>
      <c r="G371" s="13" t="s">
        <v>204</v>
      </c>
      <c r="J371">
        <v>42837</v>
      </c>
      <c r="L371">
        <v>1</v>
      </c>
      <c r="M371">
        <v>40</v>
      </c>
      <c r="N371">
        <v>5</v>
      </c>
      <c r="O371">
        <v>389415</v>
      </c>
      <c r="P371" t="s">
        <v>2</v>
      </c>
      <c r="Q371" s="13" t="s">
        <v>55</v>
      </c>
      <c r="R371" s="13" t="s">
        <v>989</v>
      </c>
      <c r="S371" s="13" t="s">
        <v>225</v>
      </c>
      <c r="T371" t="b">
        <v>1</v>
      </c>
      <c r="U371" s="13" t="s">
        <v>8</v>
      </c>
      <c r="V371" s="13" t="s">
        <v>1017</v>
      </c>
      <c r="W371" t="s">
        <v>5</v>
      </c>
      <c r="X371" s="13" t="s">
        <v>10</v>
      </c>
      <c r="Y371" s="13" t="s">
        <v>146</v>
      </c>
      <c r="Z371">
        <v>1964</v>
      </c>
      <c r="AA371" s="13" t="s">
        <v>15</v>
      </c>
      <c r="AB371" s="13" t="s">
        <v>206</v>
      </c>
      <c r="AC371" s="13" t="s">
        <v>133</v>
      </c>
      <c r="AD371" s="13" t="s">
        <v>40</v>
      </c>
      <c r="AE371">
        <v>61</v>
      </c>
      <c r="AF371" t="s">
        <v>37</v>
      </c>
      <c r="AG371" t="s">
        <v>65</v>
      </c>
      <c r="AH371">
        <v>8</v>
      </c>
      <c r="AI371" t="s">
        <v>13</v>
      </c>
      <c r="AJ371" s="13" t="s">
        <v>134</v>
      </c>
      <c r="AK371" s="13" t="s">
        <v>135</v>
      </c>
      <c r="AL371" t="s">
        <v>136</v>
      </c>
      <c r="AM371" t="str">
        <f>EmployeeData[[#This Row],[EMPLOYEEID]]</f>
        <v>E258670</v>
      </c>
    </row>
    <row r="372" spans="1:39" ht="15" x14ac:dyDescent="0.25">
      <c r="A372" s="13" t="s">
        <v>1018</v>
      </c>
      <c r="B372" s="13" t="str">
        <f>EmployeeData[[#This Row],[FULLNAME]]</f>
        <v>Mehrnoosh Chen</v>
      </c>
      <c r="C372" s="13" t="s">
        <v>203</v>
      </c>
      <c r="D372" s="13" t="s">
        <v>988</v>
      </c>
      <c r="E372">
        <v>444</v>
      </c>
      <c r="F372" s="13" t="s">
        <v>127</v>
      </c>
      <c r="G372" s="13" t="s">
        <v>204</v>
      </c>
      <c r="J372">
        <v>42837</v>
      </c>
      <c r="L372">
        <v>1</v>
      </c>
      <c r="M372">
        <v>40</v>
      </c>
      <c r="N372">
        <v>5</v>
      </c>
      <c r="O372">
        <v>74443</v>
      </c>
      <c r="P372" t="s">
        <v>2</v>
      </c>
      <c r="Q372" s="13" t="s">
        <v>55</v>
      </c>
      <c r="R372" s="13" t="s">
        <v>989</v>
      </c>
      <c r="S372" s="13" t="s">
        <v>140</v>
      </c>
      <c r="T372" t="b">
        <v>1</v>
      </c>
      <c r="U372" s="13" t="s">
        <v>8</v>
      </c>
      <c r="V372" s="13" t="s">
        <v>1019</v>
      </c>
      <c r="W372" t="s">
        <v>35</v>
      </c>
      <c r="X372" s="13" t="s">
        <v>10</v>
      </c>
      <c r="Y372" s="13" t="s">
        <v>153</v>
      </c>
      <c r="Z372">
        <v>1991</v>
      </c>
      <c r="AA372" s="13" t="s">
        <v>15</v>
      </c>
      <c r="AB372" s="13" t="s">
        <v>206</v>
      </c>
      <c r="AC372" s="13" t="s">
        <v>133</v>
      </c>
      <c r="AD372" s="13" t="s">
        <v>40</v>
      </c>
      <c r="AE372">
        <v>34</v>
      </c>
      <c r="AF372" t="s">
        <v>36</v>
      </c>
      <c r="AG372" t="s">
        <v>12</v>
      </c>
      <c r="AH372">
        <v>8</v>
      </c>
      <c r="AI372" t="s">
        <v>13</v>
      </c>
      <c r="AJ372" s="13" t="s">
        <v>149</v>
      </c>
      <c r="AK372" s="13" t="s">
        <v>135</v>
      </c>
      <c r="AL372" t="s">
        <v>136</v>
      </c>
      <c r="AM372" t="str">
        <f>EmployeeData[[#This Row],[EMPLOYEEID]]</f>
        <v>E258697</v>
      </c>
    </row>
    <row r="373" spans="1:39" ht="15" x14ac:dyDescent="0.25">
      <c r="A373" s="13" t="s">
        <v>1020</v>
      </c>
      <c r="B373" s="13" t="str">
        <f>EmployeeData[[#This Row],[FULLNAME]]</f>
        <v>Mehrnoosh Chaudhary</v>
      </c>
      <c r="C373" s="13" t="s">
        <v>203</v>
      </c>
      <c r="D373" s="13" t="s">
        <v>988</v>
      </c>
      <c r="E373">
        <v>402</v>
      </c>
      <c r="F373" s="13" t="s">
        <v>143</v>
      </c>
      <c r="G373" s="13" t="s">
        <v>204</v>
      </c>
      <c r="J373">
        <v>43704</v>
      </c>
      <c r="L373">
        <v>1</v>
      </c>
      <c r="M373">
        <v>40</v>
      </c>
      <c r="N373">
        <v>5</v>
      </c>
      <c r="O373">
        <v>134306</v>
      </c>
      <c r="P373" t="s">
        <v>2</v>
      </c>
      <c r="Q373" s="13" t="s">
        <v>55</v>
      </c>
      <c r="R373" s="13" t="s">
        <v>989</v>
      </c>
      <c r="S373" s="13" t="s">
        <v>140</v>
      </c>
      <c r="T373" t="b">
        <v>1</v>
      </c>
      <c r="U373" s="13" t="s">
        <v>8</v>
      </c>
      <c r="V373" s="13" t="s">
        <v>1021</v>
      </c>
      <c r="W373" t="s">
        <v>5</v>
      </c>
      <c r="X373" s="13" t="s">
        <v>45</v>
      </c>
      <c r="Y373" s="13" t="s">
        <v>153</v>
      </c>
      <c r="Z373">
        <v>1968</v>
      </c>
      <c r="AA373" s="13" t="s">
        <v>15</v>
      </c>
      <c r="AB373" s="13" t="s">
        <v>206</v>
      </c>
      <c r="AC373" s="13" t="s">
        <v>230</v>
      </c>
      <c r="AD373" s="13" t="s">
        <v>44</v>
      </c>
      <c r="AE373">
        <v>57</v>
      </c>
      <c r="AF373" t="s">
        <v>37</v>
      </c>
      <c r="AG373" t="s">
        <v>46</v>
      </c>
      <c r="AH373">
        <v>6</v>
      </c>
      <c r="AI373" t="s">
        <v>13</v>
      </c>
      <c r="AJ373" s="13" t="s">
        <v>154</v>
      </c>
      <c r="AK373" s="13" t="s">
        <v>135</v>
      </c>
      <c r="AL373" t="s">
        <v>136</v>
      </c>
      <c r="AM373" t="str">
        <f>EmployeeData[[#This Row],[EMPLOYEEID]]</f>
        <v>E258739</v>
      </c>
    </row>
    <row r="374" spans="1:39" ht="15" x14ac:dyDescent="0.25">
      <c r="A374" s="13" t="s">
        <v>1022</v>
      </c>
      <c r="B374" s="13" t="str">
        <f>EmployeeData[[#This Row],[FULLNAME]]</f>
        <v>Melissa Chan</v>
      </c>
      <c r="C374" s="13" t="s">
        <v>125</v>
      </c>
      <c r="D374" s="13" t="s">
        <v>988</v>
      </c>
      <c r="E374">
        <v>454</v>
      </c>
      <c r="F374" s="13" t="s">
        <v>169</v>
      </c>
      <c r="G374" s="13" t="s">
        <v>128</v>
      </c>
      <c r="J374">
        <v>42837</v>
      </c>
      <c r="L374">
        <v>1</v>
      </c>
      <c r="M374">
        <v>40</v>
      </c>
      <c r="N374">
        <v>5</v>
      </c>
      <c r="O374">
        <v>138808</v>
      </c>
      <c r="P374" t="s">
        <v>2</v>
      </c>
      <c r="Q374" s="13" t="s">
        <v>54</v>
      </c>
      <c r="R374" s="13" t="s">
        <v>989</v>
      </c>
      <c r="S374" s="13" t="s">
        <v>159</v>
      </c>
      <c r="T374" t="b">
        <v>1</v>
      </c>
      <c r="U374" s="13" t="s">
        <v>7</v>
      </c>
      <c r="V374" s="13" t="s">
        <v>1023</v>
      </c>
      <c r="W374" t="s">
        <v>5</v>
      </c>
      <c r="X374" s="13" t="s">
        <v>10</v>
      </c>
      <c r="Y374" s="13" t="s">
        <v>146</v>
      </c>
      <c r="Z374">
        <v>1994</v>
      </c>
      <c r="AA374" s="13" t="s">
        <v>15</v>
      </c>
      <c r="AB374" s="13" t="s">
        <v>132</v>
      </c>
      <c r="AC374" s="13" t="s">
        <v>293</v>
      </c>
      <c r="AD374" s="13" t="s">
        <v>41</v>
      </c>
      <c r="AE374">
        <v>31</v>
      </c>
      <c r="AF374" t="s">
        <v>6</v>
      </c>
      <c r="AG374" t="s">
        <v>46</v>
      </c>
      <c r="AH374">
        <v>8</v>
      </c>
      <c r="AI374" t="s">
        <v>13</v>
      </c>
      <c r="AJ374" s="13" t="s">
        <v>134</v>
      </c>
      <c r="AK374" s="13" t="s">
        <v>135</v>
      </c>
      <c r="AL374" t="b">
        <v>1</v>
      </c>
      <c r="AM374" t="str">
        <f>EmployeeData[[#This Row],[EMPLOYEEID]]</f>
        <v>E258937</v>
      </c>
    </row>
    <row r="375" spans="1:39" ht="15" x14ac:dyDescent="0.25">
      <c r="A375" s="13" t="s">
        <v>1024</v>
      </c>
      <c r="B375" s="13" t="str">
        <f>EmployeeData[[#This Row],[FULLNAME]]</f>
        <v>Melissa BURNIER</v>
      </c>
      <c r="C375" s="13" t="s">
        <v>125</v>
      </c>
      <c r="D375" s="13" t="s">
        <v>988</v>
      </c>
      <c r="E375">
        <v>452</v>
      </c>
      <c r="F375" s="13" t="s">
        <v>157</v>
      </c>
      <c r="G375" s="13" t="s">
        <v>128</v>
      </c>
      <c r="J375">
        <v>42837</v>
      </c>
      <c r="L375">
        <v>1</v>
      </c>
      <c r="M375">
        <v>40</v>
      </c>
      <c r="N375">
        <v>5</v>
      </c>
      <c r="O375">
        <v>260941</v>
      </c>
      <c r="P375" t="s">
        <v>2</v>
      </c>
      <c r="Q375" s="13" t="s">
        <v>54</v>
      </c>
      <c r="R375" s="13" t="s">
        <v>989</v>
      </c>
      <c r="S375" s="13" t="s">
        <v>344</v>
      </c>
      <c r="T375" t="b">
        <v>1</v>
      </c>
      <c r="U375" s="13" t="s">
        <v>7</v>
      </c>
      <c r="V375" s="13" t="s">
        <v>1025</v>
      </c>
      <c r="W375" t="s">
        <v>5</v>
      </c>
      <c r="X375" s="13" t="s">
        <v>10</v>
      </c>
      <c r="Y375" s="13" t="s">
        <v>146</v>
      </c>
      <c r="Z375">
        <v>2002</v>
      </c>
      <c r="AA375" s="13" t="s">
        <v>15</v>
      </c>
      <c r="AB375" s="13" t="s">
        <v>132</v>
      </c>
      <c r="AC375" s="13" t="s">
        <v>199</v>
      </c>
      <c r="AD375" s="13" t="s">
        <v>43</v>
      </c>
      <c r="AE375">
        <v>23</v>
      </c>
      <c r="AF375" t="s">
        <v>63</v>
      </c>
      <c r="AG375" t="s">
        <v>47</v>
      </c>
      <c r="AH375">
        <v>8</v>
      </c>
      <c r="AI375" t="s">
        <v>13</v>
      </c>
      <c r="AJ375" s="13" t="s">
        <v>167</v>
      </c>
      <c r="AK375" s="13" t="s">
        <v>150</v>
      </c>
      <c r="AL375" t="s">
        <v>136</v>
      </c>
      <c r="AM375" t="str">
        <f>EmployeeData[[#This Row],[EMPLOYEEID]]</f>
        <v>E259511</v>
      </c>
    </row>
    <row r="376" spans="1:39" ht="15" x14ac:dyDescent="0.25">
      <c r="A376" s="13" t="s">
        <v>1026</v>
      </c>
      <c r="B376" s="13" t="str">
        <f>EmployeeData[[#This Row],[FULLNAME]]</f>
        <v>Merlijn Bolognese</v>
      </c>
      <c r="C376" s="13" t="s">
        <v>203</v>
      </c>
      <c r="D376" s="13" t="s">
        <v>988</v>
      </c>
      <c r="E376">
        <v>452</v>
      </c>
      <c r="F376" s="13" t="s">
        <v>157</v>
      </c>
      <c r="G376" s="13" t="s">
        <v>204</v>
      </c>
      <c r="J376">
        <v>42837</v>
      </c>
      <c r="L376">
        <v>1</v>
      </c>
      <c r="M376">
        <v>40</v>
      </c>
      <c r="N376">
        <v>5</v>
      </c>
      <c r="O376">
        <v>277886</v>
      </c>
      <c r="P376" t="s">
        <v>2</v>
      </c>
      <c r="Q376" s="13" t="s">
        <v>55</v>
      </c>
      <c r="R376" s="13" t="s">
        <v>989</v>
      </c>
      <c r="S376" s="13" t="s">
        <v>159</v>
      </c>
      <c r="T376" t="b">
        <v>1</v>
      </c>
      <c r="U376" s="13" t="s">
        <v>7</v>
      </c>
      <c r="V376" s="13" t="s">
        <v>1027</v>
      </c>
      <c r="W376" t="s">
        <v>5</v>
      </c>
      <c r="X376" s="13" t="s">
        <v>10</v>
      </c>
      <c r="Y376" s="13" t="s">
        <v>153</v>
      </c>
      <c r="Z376">
        <v>1962</v>
      </c>
      <c r="AA376" s="13" t="s">
        <v>15</v>
      </c>
      <c r="AB376" s="13" t="s">
        <v>206</v>
      </c>
      <c r="AC376" s="13" t="s">
        <v>199</v>
      </c>
      <c r="AD376" s="13" t="s">
        <v>43</v>
      </c>
      <c r="AE376">
        <v>63</v>
      </c>
      <c r="AF376" t="s">
        <v>37</v>
      </c>
      <c r="AG376" t="s">
        <v>47</v>
      </c>
      <c r="AH376">
        <v>8</v>
      </c>
      <c r="AI376" t="s">
        <v>13</v>
      </c>
      <c r="AJ376" s="13" t="s">
        <v>176</v>
      </c>
      <c r="AK376" s="13" t="s">
        <v>135</v>
      </c>
      <c r="AL376" t="b">
        <v>1</v>
      </c>
      <c r="AM376" t="str">
        <f>EmployeeData[[#This Row],[EMPLOYEEID]]</f>
        <v>E260466</v>
      </c>
    </row>
    <row r="377" spans="1:39" ht="15" x14ac:dyDescent="0.25">
      <c r="A377" s="13" t="s">
        <v>1028</v>
      </c>
      <c r="B377" s="13" t="str">
        <f>EmployeeData[[#This Row],[FULLNAME]]</f>
        <v>Merlijn Bergman</v>
      </c>
      <c r="C377" s="13" t="s">
        <v>203</v>
      </c>
      <c r="D377" s="13" t="s">
        <v>988</v>
      </c>
      <c r="E377">
        <v>292</v>
      </c>
      <c r="F377" s="13" t="s">
        <v>143</v>
      </c>
      <c r="G377" s="13" t="s">
        <v>204</v>
      </c>
      <c r="J377">
        <v>42837</v>
      </c>
      <c r="L377">
        <v>1</v>
      </c>
      <c r="M377">
        <v>40</v>
      </c>
      <c r="N377">
        <v>5</v>
      </c>
      <c r="O377">
        <v>292821</v>
      </c>
      <c r="P377" t="s">
        <v>2</v>
      </c>
      <c r="Q377" s="13" t="s">
        <v>55</v>
      </c>
      <c r="R377" s="13" t="s">
        <v>989</v>
      </c>
      <c r="S377" s="13" t="s">
        <v>344</v>
      </c>
      <c r="T377" t="b">
        <v>1</v>
      </c>
      <c r="U377" s="13" t="s">
        <v>7</v>
      </c>
      <c r="V377" s="13" t="s">
        <v>1029</v>
      </c>
      <c r="W377" t="s">
        <v>5</v>
      </c>
      <c r="X377" s="13" t="s">
        <v>10</v>
      </c>
      <c r="Y377" s="13" t="s">
        <v>146</v>
      </c>
      <c r="Z377">
        <v>1974</v>
      </c>
      <c r="AA377" s="13" t="s">
        <v>15</v>
      </c>
      <c r="AB377" s="13" t="s">
        <v>206</v>
      </c>
      <c r="AC377" s="13" t="s">
        <v>553</v>
      </c>
      <c r="AD377" s="13" t="s">
        <v>44</v>
      </c>
      <c r="AE377">
        <v>51</v>
      </c>
      <c r="AF377" t="s">
        <v>37</v>
      </c>
      <c r="AG377" t="s">
        <v>47</v>
      </c>
      <c r="AH377">
        <v>8</v>
      </c>
      <c r="AI377" t="s">
        <v>13</v>
      </c>
      <c r="AJ377" s="13" t="s">
        <v>176</v>
      </c>
      <c r="AK377" s="13" t="s">
        <v>150</v>
      </c>
      <c r="AL377" t="s">
        <v>136</v>
      </c>
      <c r="AM377" t="str">
        <f>EmployeeData[[#This Row],[EMPLOYEEID]]</f>
        <v>E260474</v>
      </c>
    </row>
    <row r="378" spans="1:39" ht="15" x14ac:dyDescent="0.25">
      <c r="A378" s="13" t="s">
        <v>1030</v>
      </c>
      <c r="B378" s="13" t="str">
        <f>EmployeeData[[#This Row],[FULLNAME]]</f>
        <v>Michael Barton</v>
      </c>
      <c r="C378" s="13" t="s">
        <v>203</v>
      </c>
      <c r="D378" s="13" t="s">
        <v>988</v>
      </c>
      <c r="E378">
        <v>444</v>
      </c>
      <c r="F378" s="13" t="s">
        <v>127</v>
      </c>
      <c r="G378" s="13" t="s">
        <v>204</v>
      </c>
      <c r="J378">
        <v>42837</v>
      </c>
      <c r="L378">
        <v>1</v>
      </c>
      <c r="M378">
        <v>40</v>
      </c>
      <c r="N378">
        <v>5</v>
      </c>
      <c r="O378">
        <v>244954</v>
      </c>
      <c r="P378" t="s">
        <v>2</v>
      </c>
      <c r="Q378" s="13" t="s">
        <v>55</v>
      </c>
      <c r="R378" s="13" t="s">
        <v>989</v>
      </c>
      <c r="S378" s="13" t="s">
        <v>159</v>
      </c>
      <c r="T378" t="b">
        <v>1</v>
      </c>
      <c r="U378" s="13" t="s">
        <v>38</v>
      </c>
      <c r="V378" s="13" t="s">
        <v>1031</v>
      </c>
      <c r="W378" t="s">
        <v>35</v>
      </c>
      <c r="X378" s="13" t="s">
        <v>10</v>
      </c>
      <c r="Y378" s="13" t="s">
        <v>146</v>
      </c>
      <c r="Z378">
        <v>1989</v>
      </c>
      <c r="AA378" s="13" t="s">
        <v>15</v>
      </c>
      <c r="AB378" s="13" t="s">
        <v>206</v>
      </c>
      <c r="AC378" s="13" t="s">
        <v>133</v>
      </c>
      <c r="AD378" s="13" t="s">
        <v>40</v>
      </c>
      <c r="AE378">
        <v>36</v>
      </c>
      <c r="AF378" t="s">
        <v>36</v>
      </c>
      <c r="AG378" t="s">
        <v>47</v>
      </c>
      <c r="AH378">
        <v>8</v>
      </c>
      <c r="AI378" t="s">
        <v>13</v>
      </c>
      <c r="AJ378" s="13" t="s">
        <v>134</v>
      </c>
      <c r="AK378" s="13" t="s">
        <v>135</v>
      </c>
      <c r="AL378" t="b">
        <v>1</v>
      </c>
      <c r="AM378" t="str">
        <f>EmployeeData[[#This Row],[EMPLOYEEID]]</f>
        <v>E260750</v>
      </c>
    </row>
    <row r="379" spans="1:39" ht="15" x14ac:dyDescent="0.25">
      <c r="A379" s="13" t="s">
        <v>1032</v>
      </c>
      <c r="B379" s="13" t="str">
        <f>EmployeeData[[#This Row],[FULLNAME]]</f>
        <v>Michael Arriola</v>
      </c>
      <c r="C379" s="13" t="s">
        <v>125</v>
      </c>
      <c r="D379" s="13" t="s">
        <v>988</v>
      </c>
      <c r="E379">
        <v>444</v>
      </c>
      <c r="F379" s="13" t="s">
        <v>127</v>
      </c>
      <c r="G379" s="13" t="s">
        <v>128</v>
      </c>
      <c r="J379">
        <v>42837</v>
      </c>
      <c r="L379">
        <v>1</v>
      </c>
      <c r="M379">
        <v>40</v>
      </c>
      <c r="N379">
        <v>5</v>
      </c>
      <c r="O379">
        <v>236015</v>
      </c>
      <c r="P379" t="s">
        <v>2</v>
      </c>
      <c r="Q379" s="13" t="s">
        <v>54</v>
      </c>
      <c r="R379" s="13" t="s">
        <v>989</v>
      </c>
      <c r="S379" s="13" t="s">
        <v>190</v>
      </c>
      <c r="T379" t="b">
        <v>1</v>
      </c>
      <c r="U379" s="13" t="s">
        <v>38</v>
      </c>
      <c r="V379" s="13" t="s">
        <v>1033</v>
      </c>
      <c r="W379" t="s">
        <v>35</v>
      </c>
      <c r="X379" s="13" t="s">
        <v>10</v>
      </c>
      <c r="Y379" s="13" t="s">
        <v>146</v>
      </c>
      <c r="Z379">
        <v>1970</v>
      </c>
      <c r="AA379" s="13" t="s">
        <v>15</v>
      </c>
      <c r="AB379" s="13" t="s">
        <v>132</v>
      </c>
      <c r="AC379" s="13" t="s">
        <v>133</v>
      </c>
      <c r="AD379" s="13" t="s">
        <v>40</v>
      </c>
      <c r="AE379">
        <v>55</v>
      </c>
      <c r="AF379" t="s">
        <v>37</v>
      </c>
      <c r="AG379" t="s">
        <v>47</v>
      </c>
      <c r="AH379">
        <v>8</v>
      </c>
      <c r="AI379" t="s">
        <v>13</v>
      </c>
      <c r="AJ379" s="13" t="s">
        <v>239</v>
      </c>
      <c r="AK379" s="13" t="s">
        <v>135</v>
      </c>
      <c r="AL379" t="b">
        <v>1</v>
      </c>
      <c r="AM379" t="str">
        <f>EmployeeData[[#This Row],[EMPLOYEEID]]</f>
        <v>E261042</v>
      </c>
    </row>
    <row r="380" spans="1:39" ht="15" x14ac:dyDescent="0.25">
      <c r="A380" s="13" t="s">
        <v>1034</v>
      </c>
      <c r="B380" s="13" t="str">
        <f>EmployeeData[[#This Row],[FULLNAME]]</f>
        <v>Michael Ancelin</v>
      </c>
      <c r="C380" s="13" t="s">
        <v>203</v>
      </c>
      <c r="D380" s="13" t="s">
        <v>988</v>
      </c>
      <c r="E380">
        <v>442</v>
      </c>
      <c r="F380" s="13" t="s">
        <v>143</v>
      </c>
      <c r="G380" s="13" t="s">
        <v>204</v>
      </c>
      <c r="J380">
        <v>42837</v>
      </c>
      <c r="L380">
        <v>1</v>
      </c>
      <c r="M380">
        <v>40</v>
      </c>
      <c r="N380">
        <v>5</v>
      </c>
      <c r="O380">
        <v>250954</v>
      </c>
      <c r="P380" t="s">
        <v>2</v>
      </c>
      <c r="Q380" s="13" t="s">
        <v>55</v>
      </c>
      <c r="R380" s="13" t="s">
        <v>989</v>
      </c>
      <c r="S380" s="13" t="s">
        <v>159</v>
      </c>
      <c r="T380" t="b">
        <v>1</v>
      </c>
      <c r="U380" s="13" t="s">
        <v>8</v>
      </c>
      <c r="V380" s="13" t="s">
        <v>1035</v>
      </c>
      <c r="W380" t="s">
        <v>5</v>
      </c>
      <c r="X380" s="13" t="s">
        <v>10</v>
      </c>
      <c r="Y380" s="13" t="s">
        <v>146</v>
      </c>
      <c r="Z380">
        <v>1971</v>
      </c>
      <c r="AA380" s="13" t="s">
        <v>15</v>
      </c>
      <c r="AB380" s="13" t="s">
        <v>206</v>
      </c>
      <c r="AC380" s="13" t="s">
        <v>179</v>
      </c>
      <c r="AD380" s="13" t="s">
        <v>44</v>
      </c>
      <c r="AE380">
        <v>54</v>
      </c>
      <c r="AF380" t="s">
        <v>37</v>
      </c>
      <c r="AG380" t="s">
        <v>47</v>
      </c>
      <c r="AH380">
        <v>8</v>
      </c>
      <c r="AI380" t="s">
        <v>13</v>
      </c>
      <c r="AJ380" s="13" t="s">
        <v>176</v>
      </c>
      <c r="AK380" s="13" t="s">
        <v>135</v>
      </c>
      <c r="AL380" t="b">
        <v>0</v>
      </c>
      <c r="AM380" t="str">
        <f>EmployeeData[[#This Row],[EMPLOYEEID]]</f>
        <v>E261405</v>
      </c>
    </row>
    <row r="381" spans="1:39" ht="15" x14ac:dyDescent="0.25">
      <c r="A381" s="13" t="s">
        <v>1036</v>
      </c>
      <c r="B381" s="13" t="str">
        <f>EmployeeData[[#This Row],[FULLNAME]]</f>
        <v>Michael Alas</v>
      </c>
      <c r="C381" s="13" t="s">
        <v>338</v>
      </c>
      <c r="D381" s="13" t="s">
        <v>988</v>
      </c>
      <c r="E381">
        <v>402</v>
      </c>
      <c r="F381" s="13" t="s">
        <v>143</v>
      </c>
      <c r="G381" s="13" t="s">
        <v>339</v>
      </c>
      <c r="J381">
        <v>43635</v>
      </c>
      <c r="L381">
        <v>1</v>
      </c>
      <c r="M381">
        <v>40</v>
      </c>
      <c r="N381">
        <v>5</v>
      </c>
      <c r="O381">
        <v>72594</v>
      </c>
      <c r="P381" t="s">
        <v>2</v>
      </c>
      <c r="Q381" s="13" t="s">
        <v>4</v>
      </c>
      <c r="R381" s="13" t="s">
        <v>989</v>
      </c>
      <c r="S381" s="13" t="s">
        <v>159</v>
      </c>
      <c r="T381" t="b">
        <v>1</v>
      </c>
      <c r="U381" s="13" t="s">
        <v>7</v>
      </c>
      <c r="V381" s="13" t="s">
        <v>1037</v>
      </c>
      <c r="W381" t="s">
        <v>5</v>
      </c>
      <c r="X381" s="13" t="s">
        <v>10</v>
      </c>
      <c r="Y381" s="13" t="s">
        <v>153</v>
      </c>
      <c r="Z381">
        <v>1987</v>
      </c>
      <c r="AA381" s="13" t="s">
        <v>15</v>
      </c>
      <c r="AB381" s="13" t="s">
        <v>341</v>
      </c>
      <c r="AC381" s="13" t="s">
        <v>230</v>
      </c>
      <c r="AD381" s="13" t="s">
        <v>44</v>
      </c>
      <c r="AE381">
        <v>38</v>
      </c>
      <c r="AF381" t="s">
        <v>36</v>
      </c>
      <c r="AG381" t="s">
        <v>12</v>
      </c>
      <c r="AH381">
        <v>6</v>
      </c>
      <c r="AI381" t="s">
        <v>13</v>
      </c>
      <c r="AJ381" s="13" t="s">
        <v>149</v>
      </c>
      <c r="AK381" s="13" t="s">
        <v>135</v>
      </c>
      <c r="AL381" t="b">
        <v>1</v>
      </c>
      <c r="AM381" t="str">
        <f>EmployeeData[[#This Row],[EMPLOYEEID]]</f>
        <v>E261551</v>
      </c>
    </row>
    <row r="382" spans="1:39" ht="15" x14ac:dyDescent="0.25">
      <c r="A382" s="13" t="s">
        <v>1038</v>
      </c>
      <c r="B382" s="13" t="str">
        <f>EmployeeData[[#This Row],[FULLNAME]]</f>
        <v>Michael Zhou</v>
      </c>
      <c r="C382" s="13" t="s">
        <v>125</v>
      </c>
      <c r="D382" s="13" t="s">
        <v>988</v>
      </c>
      <c r="E382">
        <v>454</v>
      </c>
      <c r="F382" s="13" t="s">
        <v>169</v>
      </c>
      <c r="G382" s="13" t="s">
        <v>128</v>
      </c>
      <c r="J382">
        <v>43753</v>
      </c>
      <c r="L382">
        <v>1</v>
      </c>
      <c r="M382">
        <v>40</v>
      </c>
      <c r="N382">
        <v>5</v>
      </c>
      <c r="O382">
        <v>225930</v>
      </c>
      <c r="P382" t="s">
        <v>2</v>
      </c>
      <c r="Q382" s="13" t="s">
        <v>54</v>
      </c>
      <c r="R382" s="13" t="s">
        <v>989</v>
      </c>
      <c r="S382" s="13" t="s">
        <v>159</v>
      </c>
      <c r="T382" t="b">
        <v>1</v>
      </c>
      <c r="U382" s="13" t="s">
        <v>8</v>
      </c>
      <c r="V382" s="13" t="s">
        <v>1039</v>
      </c>
      <c r="W382" t="s">
        <v>35</v>
      </c>
      <c r="X382" s="13" t="s">
        <v>10</v>
      </c>
      <c r="Y382" s="13" t="s">
        <v>146</v>
      </c>
      <c r="Z382">
        <v>1992</v>
      </c>
      <c r="AA382" s="13" t="s">
        <v>15</v>
      </c>
      <c r="AB382" s="13" t="s">
        <v>132</v>
      </c>
      <c r="AC382" s="13" t="s">
        <v>293</v>
      </c>
      <c r="AD382" s="13" t="s">
        <v>41</v>
      </c>
      <c r="AE382">
        <v>33</v>
      </c>
      <c r="AF382" t="s">
        <v>36</v>
      </c>
      <c r="AG382" t="s">
        <v>47</v>
      </c>
      <c r="AH382">
        <v>6</v>
      </c>
      <c r="AI382" t="s">
        <v>13</v>
      </c>
      <c r="AJ382" s="13" t="s">
        <v>134</v>
      </c>
      <c r="AK382" s="13" t="s">
        <v>135</v>
      </c>
      <c r="AL382" t="b">
        <v>1</v>
      </c>
      <c r="AM382" t="str">
        <f>EmployeeData[[#This Row],[EMPLOYEEID]]</f>
        <v>E261619</v>
      </c>
    </row>
    <row r="383" spans="1:39" ht="15" x14ac:dyDescent="0.25">
      <c r="A383" s="13" t="s">
        <v>1040</v>
      </c>
      <c r="B383" s="13" t="str">
        <f>EmployeeData[[#This Row],[FULLNAME]]</f>
        <v>Michael Zhao</v>
      </c>
      <c r="C383" s="13" t="s">
        <v>203</v>
      </c>
      <c r="D383" s="13" t="s">
        <v>988</v>
      </c>
      <c r="E383">
        <v>461</v>
      </c>
      <c r="F383" s="13" t="s">
        <v>221</v>
      </c>
      <c r="G383" s="13" t="s">
        <v>204</v>
      </c>
      <c r="J383">
        <v>42837</v>
      </c>
      <c r="L383">
        <v>1</v>
      </c>
      <c r="M383">
        <v>40</v>
      </c>
      <c r="N383">
        <v>5</v>
      </c>
      <c r="O383">
        <v>137035</v>
      </c>
      <c r="P383" t="s">
        <v>2</v>
      </c>
      <c r="Q383" s="13" t="s">
        <v>55</v>
      </c>
      <c r="R383" s="13" t="s">
        <v>989</v>
      </c>
      <c r="S383" s="13" t="s">
        <v>129</v>
      </c>
      <c r="T383" t="b">
        <v>1</v>
      </c>
      <c r="U383" s="13" t="s">
        <v>38</v>
      </c>
      <c r="V383" s="13" t="s">
        <v>1041</v>
      </c>
      <c r="W383" t="s">
        <v>5</v>
      </c>
      <c r="X383" s="13" t="s">
        <v>10</v>
      </c>
      <c r="Y383" s="13" t="s">
        <v>131</v>
      </c>
      <c r="Z383">
        <v>1999</v>
      </c>
      <c r="AA383" s="13" t="s">
        <v>15</v>
      </c>
      <c r="AB383" s="13" t="s">
        <v>206</v>
      </c>
      <c r="AC383" s="13" t="s">
        <v>223</v>
      </c>
      <c r="AD383" s="13" t="s">
        <v>9</v>
      </c>
      <c r="AE383">
        <v>26</v>
      </c>
      <c r="AF383" t="s">
        <v>6</v>
      </c>
      <c r="AG383" t="s">
        <v>46</v>
      </c>
      <c r="AH383">
        <v>8</v>
      </c>
      <c r="AI383" t="s">
        <v>13</v>
      </c>
      <c r="AJ383" s="13" t="s">
        <v>134</v>
      </c>
      <c r="AK383" s="13" t="s">
        <v>135</v>
      </c>
      <c r="AL383" t="b">
        <v>0</v>
      </c>
      <c r="AM383" t="str">
        <f>EmployeeData[[#This Row],[EMPLOYEEID]]</f>
        <v>E261658</v>
      </c>
    </row>
    <row r="384" spans="1:39" ht="15" x14ac:dyDescent="0.25">
      <c r="A384" s="13" t="s">
        <v>1042</v>
      </c>
      <c r="B384" s="13" t="str">
        <f>EmployeeData[[#This Row],[FULLNAME]]</f>
        <v>Michael Zhan</v>
      </c>
      <c r="C384" s="13" t="s">
        <v>203</v>
      </c>
      <c r="D384" s="13" t="s">
        <v>988</v>
      </c>
      <c r="E384">
        <v>454</v>
      </c>
      <c r="F384" s="13" t="s">
        <v>169</v>
      </c>
      <c r="G384" s="13" t="s">
        <v>204</v>
      </c>
      <c r="J384">
        <v>42837</v>
      </c>
      <c r="L384">
        <v>1</v>
      </c>
      <c r="M384">
        <v>40</v>
      </c>
      <c r="N384">
        <v>5</v>
      </c>
      <c r="O384">
        <v>187679</v>
      </c>
      <c r="P384" t="s">
        <v>2</v>
      </c>
      <c r="Q384" s="13" t="s">
        <v>55</v>
      </c>
      <c r="R384" s="13" t="s">
        <v>989</v>
      </c>
      <c r="S384" s="13" t="s">
        <v>159</v>
      </c>
      <c r="T384" t="b">
        <v>1</v>
      </c>
      <c r="U384" s="13" t="s">
        <v>7</v>
      </c>
      <c r="V384" s="13" t="s">
        <v>1043</v>
      </c>
      <c r="W384" t="s">
        <v>35</v>
      </c>
      <c r="X384" s="13" t="s">
        <v>10</v>
      </c>
      <c r="Y384" s="13" t="s">
        <v>146</v>
      </c>
      <c r="Z384">
        <v>1979</v>
      </c>
      <c r="AA384" s="13" t="s">
        <v>15</v>
      </c>
      <c r="AB384" s="13" t="s">
        <v>206</v>
      </c>
      <c r="AC384" s="13" t="s">
        <v>293</v>
      </c>
      <c r="AD384" s="13" t="s">
        <v>41</v>
      </c>
      <c r="AE384">
        <v>46</v>
      </c>
      <c r="AF384" t="s">
        <v>37</v>
      </c>
      <c r="AG384" t="s">
        <v>46</v>
      </c>
      <c r="AH384">
        <v>8</v>
      </c>
      <c r="AI384" t="s">
        <v>13</v>
      </c>
      <c r="AJ384" s="13" t="s">
        <v>176</v>
      </c>
      <c r="AK384" s="13" t="s">
        <v>135</v>
      </c>
      <c r="AL384" t="b">
        <v>1</v>
      </c>
      <c r="AM384" t="str">
        <f>EmployeeData[[#This Row],[EMPLOYEEID]]</f>
        <v>E262940</v>
      </c>
    </row>
    <row r="385" spans="1:39" ht="15" x14ac:dyDescent="0.25">
      <c r="A385" s="13" t="s">
        <v>1044</v>
      </c>
      <c r="B385" s="13" t="str">
        <f>EmployeeData[[#This Row],[FULLNAME]]</f>
        <v>Michael Yew</v>
      </c>
      <c r="C385" s="13" t="s">
        <v>156</v>
      </c>
      <c r="D385" s="13" t="s">
        <v>988</v>
      </c>
      <c r="E385">
        <v>444</v>
      </c>
      <c r="F385" s="13" t="s">
        <v>127</v>
      </c>
      <c r="G385" s="13" t="s">
        <v>158</v>
      </c>
      <c r="J385">
        <v>42851</v>
      </c>
      <c r="L385">
        <v>1</v>
      </c>
      <c r="M385">
        <v>40</v>
      </c>
      <c r="N385">
        <v>5</v>
      </c>
      <c r="O385">
        <v>66567</v>
      </c>
      <c r="P385" t="s">
        <v>2</v>
      </c>
      <c r="Q385" s="13" t="s">
        <v>56</v>
      </c>
      <c r="R385" s="13" t="s">
        <v>989</v>
      </c>
      <c r="S385" s="13" t="s">
        <v>140</v>
      </c>
      <c r="T385" t="b">
        <v>1</v>
      </c>
      <c r="U385" s="13" t="s">
        <v>8</v>
      </c>
      <c r="V385" s="13" t="s">
        <v>1045</v>
      </c>
      <c r="W385" t="s">
        <v>35</v>
      </c>
      <c r="X385" s="13" t="s">
        <v>10</v>
      </c>
      <c r="Y385" s="13" t="s">
        <v>146</v>
      </c>
      <c r="Z385">
        <v>1970</v>
      </c>
      <c r="AA385" s="13" t="s">
        <v>15</v>
      </c>
      <c r="AB385" s="13" t="s">
        <v>161</v>
      </c>
      <c r="AC385" s="13" t="s">
        <v>133</v>
      </c>
      <c r="AD385" s="13" t="s">
        <v>40</v>
      </c>
      <c r="AE385">
        <v>55</v>
      </c>
      <c r="AF385" t="s">
        <v>37</v>
      </c>
      <c r="AG385" t="s">
        <v>12</v>
      </c>
      <c r="AH385">
        <v>8</v>
      </c>
      <c r="AI385" t="s">
        <v>13</v>
      </c>
      <c r="AJ385" s="13" t="s">
        <v>154</v>
      </c>
      <c r="AK385" s="13" t="s">
        <v>135</v>
      </c>
      <c r="AL385" t="s">
        <v>136</v>
      </c>
      <c r="AM385" t="str">
        <f>EmployeeData[[#This Row],[EMPLOYEEID]]</f>
        <v>E263151</v>
      </c>
    </row>
    <row r="386" spans="1:39" ht="15" x14ac:dyDescent="0.25">
      <c r="A386" s="13" t="s">
        <v>1046</v>
      </c>
      <c r="B386" s="13" t="str">
        <f>EmployeeData[[#This Row],[FULLNAME]]</f>
        <v>Michael Xu</v>
      </c>
      <c r="C386" s="13" t="s">
        <v>203</v>
      </c>
      <c r="D386" s="13" t="s">
        <v>988</v>
      </c>
      <c r="E386">
        <v>361</v>
      </c>
      <c r="F386" s="13" t="s">
        <v>221</v>
      </c>
      <c r="G386" s="13" t="s">
        <v>204</v>
      </c>
      <c r="J386">
        <v>42851</v>
      </c>
      <c r="L386">
        <v>1</v>
      </c>
      <c r="M386">
        <v>40</v>
      </c>
      <c r="N386">
        <v>5</v>
      </c>
      <c r="O386">
        <v>89896</v>
      </c>
      <c r="P386" t="s">
        <v>2</v>
      </c>
      <c r="Q386" s="13" t="s">
        <v>55</v>
      </c>
      <c r="R386" s="13" t="s">
        <v>989</v>
      </c>
      <c r="S386" s="13" t="s">
        <v>159</v>
      </c>
      <c r="T386" t="b">
        <v>1</v>
      </c>
      <c r="U386" s="13" t="s">
        <v>8</v>
      </c>
      <c r="V386" s="13" t="s">
        <v>1047</v>
      </c>
      <c r="W386" t="s">
        <v>5</v>
      </c>
      <c r="X386" s="13" t="s">
        <v>10</v>
      </c>
      <c r="Y386" s="13" t="s">
        <v>233</v>
      </c>
      <c r="Z386">
        <v>1999</v>
      </c>
      <c r="AA386" s="13" t="s">
        <v>15</v>
      </c>
      <c r="AB386" s="13" t="s">
        <v>206</v>
      </c>
      <c r="AC386" s="13" t="s">
        <v>373</v>
      </c>
      <c r="AD386" s="13" t="s">
        <v>9</v>
      </c>
      <c r="AE386">
        <v>26</v>
      </c>
      <c r="AF386" t="s">
        <v>6</v>
      </c>
      <c r="AG386" t="s">
        <v>12</v>
      </c>
      <c r="AH386">
        <v>8</v>
      </c>
      <c r="AI386" t="s">
        <v>13</v>
      </c>
      <c r="AJ386" s="13" t="s">
        <v>134</v>
      </c>
      <c r="AK386" s="13" t="s">
        <v>135</v>
      </c>
      <c r="AL386" t="s">
        <v>136</v>
      </c>
      <c r="AM386" t="str">
        <f>EmployeeData[[#This Row],[EMPLOYEEID]]</f>
        <v>E263253</v>
      </c>
    </row>
    <row r="387" spans="1:39" ht="15" x14ac:dyDescent="0.25">
      <c r="A387" s="13" t="s">
        <v>1048</v>
      </c>
      <c r="B387" s="13" t="str">
        <f>EmployeeData[[#This Row],[FULLNAME]]</f>
        <v>Michael Woodhouse</v>
      </c>
      <c r="C387" s="13" t="s">
        <v>203</v>
      </c>
      <c r="D387" s="13" t="s">
        <v>988</v>
      </c>
      <c r="E387">
        <v>452</v>
      </c>
      <c r="F387" s="13" t="s">
        <v>157</v>
      </c>
      <c r="G387" s="13" t="s">
        <v>204</v>
      </c>
      <c r="J387">
        <v>42851</v>
      </c>
      <c r="L387">
        <v>1</v>
      </c>
      <c r="M387">
        <v>40</v>
      </c>
      <c r="N387">
        <v>5</v>
      </c>
      <c r="O387">
        <v>47840</v>
      </c>
      <c r="P387" t="s">
        <v>2</v>
      </c>
      <c r="Q387" s="13" t="s">
        <v>55</v>
      </c>
      <c r="R387" s="13" t="s">
        <v>989</v>
      </c>
      <c r="S387" s="13" t="s">
        <v>386</v>
      </c>
      <c r="T387" t="b">
        <v>1</v>
      </c>
      <c r="U387" s="13" t="s">
        <v>7</v>
      </c>
      <c r="V387" s="13" t="s">
        <v>1049</v>
      </c>
      <c r="W387" t="s">
        <v>5</v>
      </c>
      <c r="X387" s="13" t="s">
        <v>10</v>
      </c>
      <c r="Y387" s="13" t="s">
        <v>146</v>
      </c>
      <c r="Z387">
        <v>1989</v>
      </c>
      <c r="AA387" s="13" t="s">
        <v>15</v>
      </c>
      <c r="AB387" s="13" t="s">
        <v>206</v>
      </c>
      <c r="AC387" s="13" t="s">
        <v>199</v>
      </c>
      <c r="AD387" s="13" t="s">
        <v>43</v>
      </c>
      <c r="AE387">
        <v>36</v>
      </c>
      <c r="AF387" t="s">
        <v>36</v>
      </c>
      <c r="AG387" t="s">
        <v>11</v>
      </c>
      <c r="AH387">
        <v>8</v>
      </c>
      <c r="AI387" t="s">
        <v>13</v>
      </c>
      <c r="AJ387" s="13" t="s">
        <v>149</v>
      </c>
      <c r="AK387" s="13" t="s">
        <v>184</v>
      </c>
      <c r="AL387" t="s">
        <v>136</v>
      </c>
      <c r="AM387" t="str">
        <f>EmployeeData[[#This Row],[EMPLOYEEID]]</f>
        <v>E263395</v>
      </c>
    </row>
    <row r="388" spans="1:39" ht="15" x14ac:dyDescent="0.25">
      <c r="A388" s="13" t="s">
        <v>1050</v>
      </c>
      <c r="B388" s="13" t="str">
        <f>EmployeeData[[#This Row],[FULLNAME]]</f>
        <v>Michael Wong</v>
      </c>
      <c r="C388" s="13" t="s">
        <v>125</v>
      </c>
      <c r="D388" s="13" t="s">
        <v>988</v>
      </c>
      <c r="E388">
        <v>452</v>
      </c>
      <c r="F388" s="13" t="s">
        <v>157</v>
      </c>
      <c r="G388" s="13" t="s">
        <v>128</v>
      </c>
      <c r="J388">
        <v>42851</v>
      </c>
      <c r="L388">
        <v>1</v>
      </c>
      <c r="M388">
        <v>40</v>
      </c>
      <c r="N388">
        <v>5</v>
      </c>
      <c r="O388">
        <v>185713</v>
      </c>
      <c r="P388" t="s">
        <v>2</v>
      </c>
      <c r="Q388" s="13" t="s">
        <v>54</v>
      </c>
      <c r="R388" s="13" t="s">
        <v>989</v>
      </c>
      <c r="S388" s="13" t="s">
        <v>159</v>
      </c>
      <c r="T388" t="b">
        <v>1</v>
      </c>
      <c r="U388" s="13" t="s">
        <v>7</v>
      </c>
      <c r="V388" s="13" t="s">
        <v>1051</v>
      </c>
      <c r="W388" t="s">
        <v>35</v>
      </c>
      <c r="X388" s="13" t="s">
        <v>45</v>
      </c>
      <c r="Y388" s="13" t="s">
        <v>146</v>
      </c>
      <c r="Z388">
        <v>1962</v>
      </c>
      <c r="AA388" s="13" t="s">
        <v>15</v>
      </c>
      <c r="AB388" s="13" t="s">
        <v>132</v>
      </c>
      <c r="AC388" s="13" t="s">
        <v>199</v>
      </c>
      <c r="AD388" s="13" t="s">
        <v>43</v>
      </c>
      <c r="AE388">
        <v>63</v>
      </c>
      <c r="AF388" t="s">
        <v>37</v>
      </c>
      <c r="AG388" t="s">
        <v>46</v>
      </c>
      <c r="AH388">
        <v>8</v>
      </c>
      <c r="AI388" t="s">
        <v>13</v>
      </c>
      <c r="AJ388" s="13" t="s">
        <v>154</v>
      </c>
      <c r="AK388" s="13" t="s">
        <v>135</v>
      </c>
      <c r="AL388" t="b">
        <v>1</v>
      </c>
      <c r="AM388" t="str">
        <f>EmployeeData[[#This Row],[EMPLOYEEID]]</f>
        <v>E263686</v>
      </c>
    </row>
    <row r="389" spans="1:39" ht="15" x14ac:dyDescent="0.25">
      <c r="A389" s="13" t="s">
        <v>1052</v>
      </c>
      <c r="B389" s="13" t="str">
        <f>EmployeeData[[#This Row],[FULLNAME]]</f>
        <v>Michael Wang</v>
      </c>
      <c r="C389" s="13" t="s">
        <v>125</v>
      </c>
      <c r="D389" s="13" t="s">
        <v>988</v>
      </c>
      <c r="E389">
        <v>301</v>
      </c>
      <c r="F389" s="13" t="s">
        <v>221</v>
      </c>
      <c r="G389" s="13" t="s">
        <v>128</v>
      </c>
      <c r="J389">
        <v>43631</v>
      </c>
      <c r="L389">
        <v>1</v>
      </c>
      <c r="M389">
        <v>40</v>
      </c>
      <c r="N389">
        <v>5</v>
      </c>
      <c r="O389">
        <v>124225</v>
      </c>
      <c r="P389" t="s">
        <v>2</v>
      </c>
      <c r="Q389" s="13" t="s">
        <v>54</v>
      </c>
      <c r="R389" s="13" t="s">
        <v>989</v>
      </c>
      <c r="S389" s="13" t="s">
        <v>129</v>
      </c>
      <c r="T389" t="b">
        <v>1</v>
      </c>
      <c r="U389" s="13" t="s">
        <v>38</v>
      </c>
      <c r="V389" s="13" t="s">
        <v>1053</v>
      </c>
      <c r="W389" t="s">
        <v>5</v>
      </c>
      <c r="X389" s="13" t="s">
        <v>45</v>
      </c>
      <c r="Y389" s="13" t="s">
        <v>131</v>
      </c>
      <c r="Z389">
        <v>1999</v>
      </c>
      <c r="AA389" s="13" t="s">
        <v>15</v>
      </c>
      <c r="AB389" s="13" t="s">
        <v>132</v>
      </c>
      <c r="AC389" s="13" t="s">
        <v>1054</v>
      </c>
      <c r="AD389" s="13" t="s">
        <v>9</v>
      </c>
      <c r="AE389">
        <v>26</v>
      </c>
      <c r="AF389" t="s">
        <v>6</v>
      </c>
      <c r="AG389" t="s">
        <v>46</v>
      </c>
      <c r="AH389">
        <v>6</v>
      </c>
      <c r="AI389" t="s">
        <v>13</v>
      </c>
      <c r="AJ389" s="13" t="s">
        <v>134</v>
      </c>
      <c r="AK389" s="13" t="s">
        <v>135</v>
      </c>
      <c r="AL389" t="s">
        <v>136</v>
      </c>
      <c r="AM389" t="str">
        <f>EmployeeData[[#This Row],[EMPLOYEEID]]</f>
        <v>E264178</v>
      </c>
    </row>
    <row r="390" spans="1:39" ht="15" x14ac:dyDescent="0.25">
      <c r="A390" s="13" t="s">
        <v>1055</v>
      </c>
      <c r="B390" s="13" t="str">
        <f>EmployeeData[[#This Row],[FULLNAME]]</f>
        <v>Matthias Esfandiar</v>
      </c>
      <c r="C390" s="13" t="s">
        <v>125</v>
      </c>
      <c r="D390" s="13" t="s">
        <v>988</v>
      </c>
      <c r="E390">
        <v>401</v>
      </c>
      <c r="F390" s="13" t="s">
        <v>221</v>
      </c>
      <c r="G390" s="13" t="s">
        <v>128</v>
      </c>
      <c r="J390">
        <v>42851</v>
      </c>
      <c r="L390">
        <v>1</v>
      </c>
      <c r="M390">
        <v>40</v>
      </c>
      <c r="N390">
        <v>5</v>
      </c>
      <c r="O390">
        <v>222475</v>
      </c>
      <c r="P390" t="s">
        <v>2</v>
      </c>
      <c r="Q390" s="13" t="s">
        <v>54</v>
      </c>
      <c r="R390" s="13" t="s">
        <v>989</v>
      </c>
      <c r="S390" s="13" t="s">
        <v>159</v>
      </c>
      <c r="T390" t="b">
        <v>1</v>
      </c>
      <c r="U390" s="13" t="s">
        <v>38</v>
      </c>
      <c r="V390" s="13" t="s">
        <v>1056</v>
      </c>
      <c r="W390" t="s">
        <v>35</v>
      </c>
      <c r="X390" s="13" t="s">
        <v>10</v>
      </c>
      <c r="Y390" s="13" t="s">
        <v>146</v>
      </c>
      <c r="Z390">
        <v>1963</v>
      </c>
      <c r="AA390" s="13" t="s">
        <v>15</v>
      </c>
      <c r="AB390" s="13" t="s">
        <v>132</v>
      </c>
      <c r="AC390" s="13" t="s">
        <v>381</v>
      </c>
      <c r="AD390" s="13" t="s">
        <v>9</v>
      </c>
      <c r="AE390">
        <v>62</v>
      </c>
      <c r="AF390" t="s">
        <v>37</v>
      </c>
      <c r="AG390" t="s">
        <v>47</v>
      </c>
      <c r="AH390">
        <v>8</v>
      </c>
      <c r="AI390" t="s">
        <v>13</v>
      </c>
      <c r="AJ390" s="13" t="s">
        <v>134</v>
      </c>
      <c r="AK390" s="13" t="s">
        <v>150</v>
      </c>
      <c r="AL390" t="b">
        <v>0</v>
      </c>
      <c r="AM390" t="str">
        <f>EmployeeData[[#This Row],[EMPLOYEEID]]</f>
        <v>E256376</v>
      </c>
    </row>
    <row r="391" spans="1:39" ht="15" x14ac:dyDescent="0.25">
      <c r="A391" s="13" t="s">
        <v>1057</v>
      </c>
      <c r="B391" s="13" t="str">
        <f>EmployeeData[[#This Row],[FULLNAME]]</f>
        <v>Michael Venditti</v>
      </c>
      <c r="C391" s="13" t="s">
        <v>125</v>
      </c>
      <c r="D391" s="13" t="s">
        <v>988</v>
      </c>
      <c r="E391">
        <v>441</v>
      </c>
      <c r="F391" s="13" t="s">
        <v>221</v>
      </c>
      <c r="G391" s="13" t="s">
        <v>128</v>
      </c>
      <c r="J391">
        <v>42851</v>
      </c>
      <c r="L391">
        <v>1</v>
      </c>
      <c r="M391">
        <v>40</v>
      </c>
      <c r="N391">
        <v>5</v>
      </c>
      <c r="O391">
        <v>96897</v>
      </c>
      <c r="P391" t="s">
        <v>2</v>
      </c>
      <c r="Q391" s="13" t="s">
        <v>54</v>
      </c>
      <c r="R391" s="13" t="s">
        <v>989</v>
      </c>
      <c r="S391" s="13" t="s">
        <v>140</v>
      </c>
      <c r="T391" t="b">
        <v>1</v>
      </c>
      <c r="U391" s="13" t="s">
        <v>7</v>
      </c>
      <c r="V391" s="13" t="s">
        <v>1058</v>
      </c>
      <c r="W391" t="s">
        <v>5</v>
      </c>
      <c r="X391" s="13" t="s">
        <v>10</v>
      </c>
      <c r="Y391" s="13" t="s">
        <v>229</v>
      </c>
      <c r="Z391">
        <v>1962</v>
      </c>
      <c r="AA391" s="13" t="s">
        <v>33</v>
      </c>
      <c r="AB391" s="13" t="s">
        <v>132</v>
      </c>
      <c r="AC391" s="13" t="s">
        <v>1059</v>
      </c>
      <c r="AD391" s="13" t="s">
        <v>9</v>
      </c>
      <c r="AE391">
        <v>63</v>
      </c>
      <c r="AF391" t="s">
        <v>37</v>
      </c>
      <c r="AG391" t="s">
        <v>12</v>
      </c>
      <c r="AH391">
        <v>8</v>
      </c>
      <c r="AI391" t="s">
        <v>13</v>
      </c>
      <c r="AJ391" s="13" t="s">
        <v>154</v>
      </c>
      <c r="AK391" s="13" t="s">
        <v>135</v>
      </c>
      <c r="AL391" t="s">
        <v>136</v>
      </c>
      <c r="AM391" t="str">
        <f>EmployeeData[[#This Row],[EMPLOYEEID]]</f>
        <v>E264544</v>
      </c>
    </row>
    <row r="392" spans="1:39" ht="15" x14ac:dyDescent="0.25">
      <c r="A392" s="13" t="s">
        <v>1060</v>
      </c>
      <c r="B392" s="13" t="str">
        <f>EmployeeData[[#This Row],[FULLNAME]]</f>
        <v>Michael Trentim</v>
      </c>
      <c r="C392" s="13" t="s">
        <v>125</v>
      </c>
      <c r="D392" s="13" t="s">
        <v>988</v>
      </c>
      <c r="E392">
        <v>461</v>
      </c>
      <c r="F392" s="13" t="s">
        <v>221</v>
      </c>
      <c r="G392" s="13" t="s">
        <v>128</v>
      </c>
      <c r="J392">
        <v>42851</v>
      </c>
      <c r="L392">
        <v>1</v>
      </c>
      <c r="M392">
        <v>40</v>
      </c>
      <c r="N392">
        <v>5</v>
      </c>
      <c r="O392">
        <v>84080</v>
      </c>
      <c r="P392" t="s">
        <v>2</v>
      </c>
      <c r="Q392" s="13" t="s">
        <v>54</v>
      </c>
      <c r="R392" s="13" t="s">
        <v>989</v>
      </c>
      <c r="S392" s="13" t="s">
        <v>215</v>
      </c>
      <c r="T392" t="b">
        <v>1</v>
      </c>
      <c r="U392" s="13" t="s">
        <v>7</v>
      </c>
      <c r="V392" s="13" t="s">
        <v>1061</v>
      </c>
      <c r="W392" t="s">
        <v>35</v>
      </c>
      <c r="X392" s="13" t="s">
        <v>10</v>
      </c>
      <c r="Y392" s="13" t="s">
        <v>146</v>
      </c>
      <c r="Z392">
        <v>1986</v>
      </c>
      <c r="AA392" s="13" t="s">
        <v>33</v>
      </c>
      <c r="AB392" s="13" t="s">
        <v>132</v>
      </c>
      <c r="AC392" s="13" t="s">
        <v>223</v>
      </c>
      <c r="AD392" s="13" t="s">
        <v>9</v>
      </c>
      <c r="AE392">
        <v>39</v>
      </c>
      <c r="AF392" t="s">
        <v>36</v>
      </c>
      <c r="AG392" t="s">
        <v>12</v>
      </c>
      <c r="AH392">
        <v>8</v>
      </c>
      <c r="AI392" t="s">
        <v>13</v>
      </c>
      <c r="AJ392" s="13" t="s">
        <v>239</v>
      </c>
      <c r="AK392" s="13" t="s">
        <v>184</v>
      </c>
      <c r="AL392" t="s">
        <v>136</v>
      </c>
      <c r="AM392" t="str">
        <f>EmployeeData[[#This Row],[EMPLOYEEID]]</f>
        <v>E264862</v>
      </c>
    </row>
    <row r="393" spans="1:39" ht="15" x14ac:dyDescent="0.25">
      <c r="A393" s="13" t="s">
        <v>1062</v>
      </c>
      <c r="B393" s="13" t="str">
        <f>EmployeeData[[#This Row],[FULLNAME]]</f>
        <v>Michael Tiwari</v>
      </c>
      <c r="C393" s="13" t="s">
        <v>125</v>
      </c>
      <c r="D393" s="13" t="s">
        <v>988</v>
      </c>
      <c r="E393">
        <v>433</v>
      </c>
      <c r="F393" s="13" t="s">
        <v>157</v>
      </c>
      <c r="G393" s="13" t="s">
        <v>128</v>
      </c>
      <c r="J393">
        <v>42851</v>
      </c>
      <c r="L393">
        <v>1</v>
      </c>
      <c r="M393">
        <v>40</v>
      </c>
      <c r="N393">
        <v>5</v>
      </c>
      <c r="O393">
        <v>128245</v>
      </c>
      <c r="P393" t="s">
        <v>2</v>
      </c>
      <c r="Q393" s="13" t="s">
        <v>54</v>
      </c>
      <c r="R393" s="13" t="s">
        <v>989</v>
      </c>
      <c r="S393" s="13" t="s">
        <v>159</v>
      </c>
      <c r="T393" t="b">
        <v>1</v>
      </c>
      <c r="U393" s="13" t="s">
        <v>7</v>
      </c>
      <c r="V393" s="13" t="s">
        <v>1063</v>
      </c>
      <c r="W393" t="s">
        <v>5</v>
      </c>
      <c r="X393" s="13" t="s">
        <v>10</v>
      </c>
      <c r="Y393" s="13" t="s">
        <v>153</v>
      </c>
      <c r="Z393">
        <v>1988</v>
      </c>
      <c r="AA393" s="13" t="s">
        <v>15</v>
      </c>
      <c r="AB393" s="13" t="s">
        <v>132</v>
      </c>
      <c r="AC393" s="13" t="s">
        <v>957</v>
      </c>
      <c r="AD393" s="13" t="s">
        <v>43</v>
      </c>
      <c r="AE393">
        <v>37</v>
      </c>
      <c r="AF393" t="s">
        <v>36</v>
      </c>
      <c r="AG393" t="s">
        <v>46</v>
      </c>
      <c r="AH393">
        <v>8</v>
      </c>
      <c r="AI393" t="s">
        <v>13</v>
      </c>
      <c r="AJ393" s="13" t="s">
        <v>134</v>
      </c>
      <c r="AK393" s="13" t="s">
        <v>135</v>
      </c>
      <c r="AL393" t="b">
        <v>1</v>
      </c>
      <c r="AM393" t="str">
        <f>EmployeeData[[#This Row],[EMPLOYEEID]]</f>
        <v>E264942</v>
      </c>
    </row>
    <row r="394" spans="1:39" ht="15" x14ac:dyDescent="0.25">
      <c r="A394" s="13" t="s">
        <v>1064</v>
      </c>
      <c r="B394" s="13" t="str">
        <f>EmployeeData[[#This Row],[FULLNAME]]</f>
        <v>Michael Teng</v>
      </c>
      <c r="C394" s="13" t="s">
        <v>203</v>
      </c>
      <c r="D394" s="13" t="s">
        <v>988</v>
      </c>
      <c r="E394">
        <v>500</v>
      </c>
      <c r="F394" s="13" t="s">
        <v>867</v>
      </c>
      <c r="G394" s="13" t="s">
        <v>204</v>
      </c>
      <c r="J394">
        <v>42851</v>
      </c>
      <c r="L394">
        <v>1</v>
      </c>
      <c r="M394">
        <v>40</v>
      </c>
      <c r="N394">
        <v>5</v>
      </c>
      <c r="O394">
        <v>244273</v>
      </c>
      <c r="P394" t="s">
        <v>2</v>
      </c>
      <c r="Q394" s="13" t="s">
        <v>55</v>
      </c>
      <c r="R394" s="13" t="s">
        <v>989</v>
      </c>
      <c r="S394" s="13" t="s">
        <v>159</v>
      </c>
      <c r="T394" t="b">
        <v>1</v>
      </c>
      <c r="U394" s="13" t="s">
        <v>8</v>
      </c>
      <c r="V394" s="13" t="s">
        <v>1065</v>
      </c>
      <c r="W394" t="s">
        <v>35</v>
      </c>
      <c r="X394" s="13" t="s">
        <v>10</v>
      </c>
      <c r="Y394" s="13" t="s">
        <v>146</v>
      </c>
      <c r="Z394">
        <v>2002</v>
      </c>
      <c r="AA394" s="13" t="s">
        <v>33</v>
      </c>
      <c r="AB394" s="13" t="s">
        <v>206</v>
      </c>
      <c r="AC394" s="13" t="s">
        <v>1066</v>
      </c>
      <c r="AD394" s="13" t="s">
        <v>42</v>
      </c>
      <c r="AE394">
        <v>23</v>
      </c>
      <c r="AF394" t="s">
        <v>63</v>
      </c>
      <c r="AG394" t="s">
        <v>47</v>
      </c>
      <c r="AH394">
        <v>8</v>
      </c>
      <c r="AI394" t="s">
        <v>13</v>
      </c>
      <c r="AJ394" s="13" t="s">
        <v>167</v>
      </c>
      <c r="AK394" s="13" t="s">
        <v>135</v>
      </c>
      <c r="AL394" t="b">
        <v>1</v>
      </c>
      <c r="AM394" t="str">
        <f>EmployeeData[[#This Row],[EMPLOYEEID]]</f>
        <v>E265621</v>
      </c>
    </row>
    <row r="395" spans="1:39" ht="15" x14ac:dyDescent="0.25">
      <c r="A395" s="13" t="s">
        <v>1067</v>
      </c>
      <c r="B395" s="13" t="str">
        <f>EmployeeData[[#This Row],[FULLNAME]]</f>
        <v>Michael Tailor</v>
      </c>
      <c r="C395" s="13" t="s">
        <v>203</v>
      </c>
      <c r="D395" s="13" t="s">
        <v>988</v>
      </c>
      <c r="E395">
        <v>212</v>
      </c>
      <c r="F395" s="13" t="s">
        <v>143</v>
      </c>
      <c r="G395" s="13" t="s">
        <v>204</v>
      </c>
      <c r="J395">
        <v>42851</v>
      </c>
      <c r="L395">
        <v>1</v>
      </c>
      <c r="M395">
        <v>40</v>
      </c>
      <c r="N395">
        <v>5</v>
      </c>
      <c r="O395">
        <v>83467</v>
      </c>
      <c r="P395" t="s">
        <v>2</v>
      </c>
      <c r="Q395" s="13" t="s">
        <v>55</v>
      </c>
      <c r="R395" s="13" t="s">
        <v>989</v>
      </c>
      <c r="S395" s="13" t="s">
        <v>140</v>
      </c>
      <c r="T395" t="b">
        <v>1</v>
      </c>
      <c r="U395" s="13" t="s">
        <v>7</v>
      </c>
      <c r="V395" s="13" t="s">
        <v>1068</v>
      </c>
      <c r="W395" t="s">
        <v>5</v>
      </c>
      <c r="X395" s="13" t="s">
        <v>10</v>
      </c>
      <c r="Y395" s="13" t="s">
        <v>275</v>
      </c>
      <c r="Z395">
        <v>1997</v>
      </c>
      <c r="AA395" s="13" t="s">
        <v>33</v>
      </c>
      <c r="AB395" s="13" t="s">
        <v>206</v>
      </c>
      <c r="AC395" s="13" t="s">
        <v>1069</v>
      </c>
      <c r="AD395" s="13" t="s">
        <v>44</v>
      </c>
      <c r="AE395">
        <v>28</v>
      </c>
      <c r="AF395" t="s">
        <v>6</v>
      </c>
      <c r="AG395" t="s">
        <v>12</v>
      </c>
      <c r="AH395">
        <v>8</v>
      </c>
      <c r="AI395" t="s">
        <v>13</v>
      </c>
      <c r="AJ395" s="13" t="s">
        <v>154</v>
      </c>
      <c r="AK395" s="13" t="s">
        <v>135</v>
      </c>
      <c r="AL395" t="s">
        <v>136</v>
      </c>
      <c r="AM395" t="str">
        <f>EmployeeData[[#This Row],[EMPLOYEEID]]</f>
        <v>E265658</v>
      </c>
    </row>
    <row r="396" spans="1:39" ht="15" x14ac:dyDescent="0.25">
      <c r="A396" s="13" t="s">
        <v>1070</v>
      </c>
      <c r="B396" s="13" t="str">
        <f>EmployeeData[[#This Row],[FULLNAME]]</f>
        <v>Michael Sun</v>
      </c>
      <c r="C396" s="13" t="s">
        <v>303</v>
      </c>
      <c r="D396" s="13" t="s">
        <v>988</v>
      </c>
      <c r="E396">
        <v>442</v>
      </c>
      <c r="F396" s="13" t="s">
        <v>143</v>
      </c>
      <c r="G396" s="13" t="s">
        <v>304</v>
      </c>
      <c r="J396">
        <v>42851</v>
      </c>
      <c r="L396">
        <v>1</v>
      </c>
      <c r="M396">
        <v>40</v>
      </c>
      <c r="N396">
        <v>5</v>
      </c>
      <c r="O396">
        <v>79181</v>
      </c>
      <c r="P396" t="s">
        <v>2</v>
      </c>
      <c r="Q396" s="13" t="s">
        <v>57</v>
      </c>
      <c r="R396" s="13" t="s">
        <v>989</v>
      </c>
      <c r="S396" s="13" t="s">
        <v>215</v>
      </c>
      <c r="T396" t="b">
        <v>1</v>
      </c>
      <c r="U396" s="13" t="s">
        <v>7</v>
      </c>
      <c r="V396" s="13" t="s">
        <v>1071</v>
      </c>
      <c r="W396" t="s">
        <v>5</v>
      </c>
      <c r="X396" s="13" t="s">
        <v>10</v>
      </c>
      <c r="Y396" s="13" t="s">
        <v>146</v>
      </c>
      <c r="Z396">
        <v>1979</v>
      </c>
      <c r="AA396" s="13" t="s">
        <v>33</v>
      </c>
      <c r="AB396" s="13" t="s">
        <v>306</v>
      </c>
      <c r="AC396" s="13" t="s">
        <v>179</v>
      </c>
      <c r="AD396" s="13" t="s">
        <v>44</v>
      </c>
      <c r="AE396">
        <v>46</v>
      </c>
      <c r="AF396" t="s">
        <v>37</v>
      </c>
      <c r="AG396" t="s">
        <v>12</v>
      </c>
      <c r="AH396">
        <v>8</v>
      </c>
      <c r="AI396" t="s">
        <v>13</v>
      </c>
      <c r="AJ396" s="13" t="s">
        <v>134</v>
      </c>
      <c r="AK396" s="13" t="s">
        <v>184</v>
      </c>
      <c r="AL396" t="s">
        <v>136</v>
      </c>
      <c r="AM396" t="str">
        <f>EmployeeData[[#This Row],[EMPLOYEEID]]</f>
        <v>E265767</v>
      </c>
    </row>
    <row r="397" spans="1:39" ht="15" x14ac:dyDescent="0.25">
      <c r="A397" s="13" t="s">
        <v>1072</v>
      </c>
      <c r="B397" s="13" t="str">
        <f>EmployeeData[[#This Row],[FULLNAME]]</f>
        <v>Michael Stergios</v>
      </c>
      <c r="C397" s="13" t="s">
        <v>203</v>
      </c>
      <c r="D397" s="13" t="s">
        <v>988</v>
      </c>
      <c r="E397">
        <v>432</v>
      </c>
      <c r="F397" s="13" t="s">
        <v>143</v>
      </c>
      <c r="G397" s="13" t="s">
        <v>204</v>
      </c>
      <c r="J397">
        <v>42851</v>
      </c>
      <c r="L397">
        <v>1</v>
      </c>
      <c r="M397">
        <v>40</v>
      </c>
      <c r="N397">
        <v>5</v>
      </c>
      <c r="O397">
        <v>105203</v>
      </c>
      <c r="P397" t="s">
        <v>2</v>
      </c>
      <c r="Q397" s="13" t="s">
        <v>55</v>
      </c>
      <c r="R397" s="13" t="s">
        <v>989</v>
      </c>
      <c r="S397" s="13" t="s">
        <v>159</v>
      </c>
      <c r="T397" t="b">
        <v>1</v>
      </c>
      <c r="U397" s="13" t="s">
        <v>7</v>
      </c>
      <c r="V397" s="13" t="s">
        <v>1073</v>
      </c>
      <c r="W397" t="s">
        <v>5</v>
      </c>
      <c r="X397" s="13" t="s">
        <v>10</v>
      </c>
      <c r="Y397" s="13" t="s">
        <v>153</v>
      </c>
      <c r="Z397">
        <v>1979</v>
      </c>
      <c r="AA397" s="13" t="s">
        <v>33</v>
      </c>
      <c r="AB397" s="13" t="s">
        <v>206</v>
      </c>
      <c r="AC397" s="13" t="s">
        <v>1013</v>
      </c>
      <c r="AD397" s="13" t="s">
        <v>44</v>
      </c>
      <c r="AE397">
        <v>46</v>
      </c>
      <c r="AF397" t="s">
        <v>37</v>
      </c>
      <c r="AG397" t="s">
        <v>46</v>
      </c>
      <c r="AH397">
        <v>8</v>
      </c>
      <c r="AI397" t="s">
        <v>13</v>
      </c>
      <c r="AJ397" s="13" t="s">
        <v>154</v>
      </c>
      <c r="AK397" s="13" t="s">
        <v>135</v>
      </c>
      <c r="AL397" t="b">
        <v>1</v>
      </c>
      <c r="AM397" t="str">
        <f>EmployeeData[[#This Row],[EMPLOYEEID]]</f>
        <v>E265901</v>
      </c>
    </row>
    <row r="398" spans="1:39" ht="15" x14ac:dyDescent="0.25">
      <c r="A398" s="13" t="s">
        <v>1074</v>
      </c>
      <c r="B398" s="13" t="str">
        <f>EmployeeData[[#This Row],[FULLNAME]]</f>
        <v>Michael Spehalski</v>
      </c>
      <c r="C398" s="13" t="s">
        <v>203</v>
      </c>
      <c r="D398" s="13" t="s">
        <v>988</v>
      </c>
      <c r="E398">
        <v>443</v>
      </c>
      <c r="F398" s="13" t="s">
        <v>157</v>
      </c>
      <c r="G398" s="13" t="s">
        <v>204</v>
      </c>
      <c r="J398">
        <v>42851</v>
      </c>
      <c r="L398">
        <v>1</v>
      </c>
      <c r="M398">
        <v>40</v>
      </c>
      <c r="N398">
        <v>5</v>
      </c>
      <c r="O398">
        <v>107825</v>
      </c>
      <c r="P398" t="s">
        <v>2</v>
      </c>
      <c r="Q398" s="13" t="s">
        <v>55</v>
      </c>
      <c r="R398" s="13" t="s">
        <v>989</v>
      </c>
      <c r="S398" s="13" t="s">
        <v>159</v>
      </c>
      <c r="T398" t="b">
        <v>1</v>
      </c>
      <c r="U398" s="13" t="s">
        <v>7</v>
      </c>
      <c r="V398" s="13" t="s">
        <v>1075</v>
      </c>
      <c r="W398" t="s">
        <v>5</v>
      </c>
      <c r="X398" s="13" t="s">
        <v>10</v>
      </c>
      <c r="Y398" s="13" t="s">
        <v>146</v>
      </c>
      <c r="Z398">
        <v>1979</v>
      </c>
      <c r="AA398" s="13" t="s">
        <v>33</v>
      </c>
      <c r="AB398" s="13" t="s">
        <v>206</v>
      </c>
      <c r="AC398" s="13" t="s">
        <v>162</v>
      </c>
      <c r="AD398" s="13" t="s">
        <v>43</v>
      </c>
      <c r="AE398">
        <v>46</v>
      </c>
      <c r="AF398" t="s">
        <v>37</v>
      </c>
      <c r="AG398" t="s">
        <v>46</v>
      </c>
      <c r="AH398">
        <v>8</v>
      </c>
      <c r="AI398" t="s">
        <v>13</v>
      </c>
      <c r="AJ398" s="13" t="s">
        <v>154</v>
      </c>
      <c r="AK398" s="13" t="s">
        <v>135</v>
      </c>
      <c r="AL398" t="b">
        <v>1</v>
      </c>
      <c r="AM398" t="str">
        <f>EmployeeData[[#This Row],[EMPLOYEEID]]</f>
        <v>E266311</v>
      </c>
    </row>
    <row r="399" spans="1:39" ht="15" x14ac:dyDescent="0.25">
      <c r="A399" s="13" t="s">
        <v>1076</v>
      </c>
      <c r="B399" s="13" t="str">
        <f>EmployeeData[[#This Row],[FULLNAME]]</f>
        <v>Michael Shi</v>
      </c>
      <c r="C399" s="13" t="s">
        <v>203</v>
      </c>
      <c r="D399" s="13" t="s">
        <v>988</v>
      </c>
      <c r="E399">
        <v>331</v>
      </c>
      <c r="F399" s="13" t="s">
        <v>143</v>
      </c>
      <c r="G399" s="13" t="s">
        <v>204</v>
      </c>
      <c r="J399">
        <v>42001</v>
      </c>
      <c r="L399">
        <v>1</v>
      </c>
      <c r="M399">
        <v>40</v>
      </c>
      <c r="N399">
        <v>5</v>
      </c>
      <c r="O399">
        <v>133377</v>
      </c>
      <c r="P399" t="s">
        <v>2</v>
      </c>
      <c r="Q399" s="13" t="s">
        <v>55</v>
      </c>
      <c r="R399" s="13" t="s">
        <v>989</v>
      </c>
      <c r="S399" s="13" t="s">
        <v>129</v>
      </c>
      <c r="T399" t="b">
        <v>1</v>
      </c>
      <c r="U399" s="13" t="s">
        <v>38</v>
      </c>
      <c r="V399" s="13" t="s">
        <v>1077</v>
      </c>
      <c r="W399" t="s">
        <v>5</v>
      </c>
      <c r="X399" s="13" t="s">
        <v>10</v>
      </c>
      <c r="Y399" s="13" t="s">
        <v>131</v>
      </c>
      <c r="Z399">
        <v>1979</v>
      </c>
      <c r="AA399" s="13" t="s">
        <v>33</v>
      </c>
      <c r="AB399" s="13" t="s">
        <v>206</v>
      </c>
      <c r="AC399" s="13" t="s">
        <v>342</v>
      </c>
      <c r="AD399" s="13" t="s">
        <v>44</v>
      </c>
      <c r="AE399">
        <v>46</v>
      </c>
      <c r="AF399" t="s">
        <v>37</v>
      </c>
      <c r="AG399" t="s">
        <v>46</v>
      </c>
      <c r="AH399">
        <v>11</v>
      </c>
      <c r="AI399" t="s">
        <v>14</v>
      </c>
      <c r="AJ399" s="13" t="s">
        <v>154</v>
      </c>
      <c r="AK399" s="13" t="s">
        <v>135</v>
      </c>
      <c r="AL399" t="s">
        <v>136</v>
      </c>
      <c r="AM399" t="str">
        <f>EmployeeData[[#This Row],[EMPLOYEEID]]</f>
        <v>E266545</v>
      </c>
    </row>
    <row r="400" spans="1:39" ht="15" x14ac:dyDescent="0.25">
      <c r="A400" s="13" t="s">
        <v>1078</v>
      </c>
      <c r="B400" s="13" t="str">
        <f>EmployeeData[[#This Row],[FULLNAME]]</f>
        <v>Michaela Roche</v>
      </c>
      <c r="C400" s="13" t="s">
        <v>203</v>
      </c>
      <c r="D400" s="13" t="s">
        <v>988</v>
      </c>
      <c r="E400">
        <v>452</v>
      </c>
      <c r="F400" s="13" t="s">
        <v>157</v>
      </c>
      <c r="G400" s="13" t="s">
        <v>204</v>
      </c>
      <c r="J400">
        <v>42365</v>
      </c>
      <c r="L400">
        <v>1</v>
      </c>
      <c r="M400">
        <v>40</v>
      </c>
      <c r="N400">
        <v>5</v>
      </c>
      <c r="O400">
        <v>118652</v>
      </c>
      <c r="P400" t="s">
        <v>2</v>
      </c>
      <c r="Q400" s="13" t="s">
        <v>55</v>
      </c>
      <c r="R400" s="13" t="s">
        <v>989</v>
      </c>
      <c r="S400" s="13" t="s">
        <v>159</v>
      </c>
      <c r="T400" t="b">
        <v>1</v>
      </c>
      <c r="U400" s="13" t="s">
        <v>38</v>
      </c>
      <c r="V400" s="13" t="s">
        <v>1079</v>
      </c>
      <c r="W400" t="s">
        <v>5</v>
      </c>
      <c r="X400" s="13" t="s">
        <v>45</v>
      </c>
      <c r="Y400" s="13" t="s">
        <v>131</v>
      </c>
      <c r="Z400">
        <v>1997</v>
      </c>
      <c r="AA400" s="13" t="s">
        <v>33</v>
      </c>
      <c r="AB400" s="13" t="s">
        <v>206</v>
      </c>
      <c r="AC400" s="13" t="s">
        <v>199</v>
      </c>
      <c r="AD400" s="13" t="s">
        <v>43</v>
      </c>
      <c r="AE400">
        <v>28</v>
      </c>
      <c r="AF400" t="s">
        <v>6</v>
      </c>
      <c r="AG400" t="s">
        <v>46</v>
      </c>
      <c r="AH400">
        <v>10</v>
      </c>
      <c r="AI400" t="s">
        <v>14</v>
      </c>
      <c r="AJ400" s="13" t="s">
        <v>134</v>
      </c>
      <c r="AK400" s="13" t="s">
        <v>135</v>
      </c>
      <c r="AL400" t="s">
        <v>136</v>
      </c>
      <c r="AM400" t="str">
        <f>EmployeeData[[#This Row],[EMPLOYEEID]]</f>
        <v>E267365</v>
      </c>
    </row>
    <row r="401" spans="1:39" ht="15" x14ac:dyDescent="0.25">
      <c r="A401" s="13" t="s">
        <v>1080</v>
      </c>
      <c r="B401" s="13" t="str">
        <f>EmployeeData[[#This Row],[FULLNAME]]</f>
        <v>Michaela Recalde</v>
      </c>
      <c r="C401" s="13" t="s">
        <v>1081</v>
      </c>
      <c r="D401" s="13" t="s">
        <v>988</v>
      </c>
      <c r="E401">
        <v>452</v>
      </c>
      <c r="F401" s="13" t="s">
        <v>157</v>
      </c>
      <c r="G401" s="13" t="s">
        <v>1082</v>
      </c>
      <c r="J401">
        <v>42365</v>
      </c>
      <c r="L401">
        <v>1</v>
      </c>
      <c r="M401">
        <v>40</v>
      </c>
      <c r="N401">
        <v>5</v>
      </c>
      <c r="O401">
        <v>125059</v>
      </c>
      <c r="P401" t="s">
        <v>2</v>
      </c>
      <c r="Q401" s="13" t="s">
        <v>60</v>
      </c>
      <c r="R401" s="13" t="s">
        <v>989</v>
      </c>
      <c r="S401" s="13" t="s">
        <v>159</v>
      </c>
      <c r="T401" t="b">
        <v>1</v>
      </c>
      <c r="U401" s="13" t="s">
        <v>7</v>
      </c>
      <c r="V401" s="13" t="s">
        <v>1083</v>
      </c>
      <c r="W401" t="s">
        <v>35</v>
      </c>
      <c r="X401" s="13" t="s">
        <v>45</v>
      </c>
      <c r="Y401" s="13" t="s">
        <v>146</v>
      </c>
      <c r="Z401">
        <v>1962</v>
      </c>
      <c r="AA401" s="13" t="s">
        <v>33</v>
      </c>
      <c r="AB401" s="13" t="s">
        <v>1084</v>
      </c>
      <c r="AC401" s="13" t="s">
        <v>199</v>
      </c>
      <c r="AD401" s="13" t="s">
        <v>43</v>
      </c>
      <c r="AE401">
        <v>63</v>
      </c>
      <c r="AF401" t="s">
        <v>37</v>
      </c>
      <c r="AG401" t="s">
        <v>46</v>
      </c>
      <c r="AH401">
        <v>10</v>
      </c>
      <c r="AI401" t="s">
        <v>14</v>
      </c>
      <c r="AJ401" s="13" t="s">
        <v>134</v>
      </c>
      <c r="AK401" s="13" t="s">
        <v>135</v>
      </c>
      <c r="AL401" t="b">
        <v>1</v>
      </c>
      <c r="AM401" t="str">
        <f>EmployeeData[[#This Row],[EMPLOYEEID]]</f>
        <v>E267514</v>
      </c>
    </row>
    <row r="402" spans="1:39" ht="15" x14ac:dyDescent="0.25">
      <c r="A402" s="13" t="s">
        <v>1085</v>
      </c>
      <c r="B402" s="13" t="str">
        <f>EmployeeData[[#This Row],[FULLNAME]]</f>
        <v>Michael Wakefield</v>
      </c>
      <c r="C402" s="13" t="s">
        <v>125</v>
      </c>
      <c r="D402" s="13" t="s">
        <v>988</v>
      </c>
      <c r="E402">
        <v>445</v>
      </c>
      <c r="F402" s="13" t="s">
        <v>169</v>
      </c>
      <c r="G402" s="13" t="s">
        <v>128</v>
      </c>
      <c r="J402">
        <v>42365</v>
      </c>
      <c r="L402">
        <v>1</v>
      </c>
      <c r="M402">
        <v>40</v>
      </c>
      <c r="N402">
        <v>5</v>
      </c>
      <c r="O402">
        <v>88840</v>
      </c>
      <c r="P402" t="s">
        <v>2</v>
      </c>
      <c r="Q402" s="13" t="s">
        <v>54</v>
      </c>
      <c r="R402" s="13" t="s">
        <v>989</v>
      </c>
      <c r="S402" s="13" t="s">
        <v>140</v>
      </c>
      <c r="T402" t="b">
        <v>1</v>
      </c>
      <c r="U402" s="13" t="s">
        <v>7</v>
      </c>
      <c r="V402" s="13" t="s">
        <v>1086</v>
      </c>
      <c r="W402" t="s">
        <v>35</v>
      </c>
      <c r="X402" s="13" t="s">
        <v>10</v>
      </c>
      <c r="Y402" s="13" t="s">
        <v>131</v>
      </c>
      <c r="Z402">
        <v>1963</v>
      </c>
      <c r="AA402" s="13" t="s">
        <v>15</v>
      </c>
      <c r="AB402" s="13" t="s">
        <v>132</v>
      </c>
      <c r="AC402" s="13" t="s">
        <v>171</v>
      </c>
      <c r="AD402" s="13" t="s">
        <v>41</v>
      </c>
      <c r="AE402">
        <v>62</v>
      </c>
      <c r="AF402" t="s">
        <v>37</v>
      </c>
      <c r="AG402" t="s">
        <v>12</v>
      </c>
      <c r="AH402">
        <v>10</v>
      </c>
      <c r="AI402" t="s">
        <v>14</v>
      </c>
      <c r="AJ402" s="13" t="s">
        <v>149</v>
      </c>
      <c r="AK402" s="13" t="s">
        <v>135</v>
      </c>
      <c r="AL402" t="s">
        <v>136</v>
      </c>
      <c r="AM402" t="str">
        <f>EmployeeData[[#This Row],[EMPLOYEEID]]</f>
        <v>E264415</v>
      </c>
    </row>
    <row r="403" spans="1:39" ht="15" x14ac:dyDescent="0.25">
      <c r="A403" s="13" t="s">
        <v>1087</v>
      </c>
      <c r="B403" s="13" t="str">
        <f>EmployeeData[[#This Row],[FULLNAME]]</f>
        <v>Michel Pruner</v>
      </c>
      <c r="C403" s="13" t="s">
        <v>203</v>
      </c>
      <c r="D403" s="13" t="s">
        <v>988</v>
      </c>
      <c r="E403">
        <v>446</v>
      </c>
      <c r="F403" s="13" t="s">
        <v>326</v>
      </c>
      <c r="G403" s="13" t="s">
        <v>204</v>
      </c>
      <c r="J403">
        <v>42365</v>
      </c>
      <c r="L403">
        <v>1</v>
      </c>
      <c r="M403">
        <v>40</v>
      </c>
      <c r="N403">
        <v>5</v>
      </c>
      <c r="O403">
        <v>73397</v>
      </c>
      <c r="P403" t="s">
        <v>2</v>
      </c>
      <c r="Q403" s="13" t="s">
        <v>55</v>
      </c>
      <c r="R403" s="13" t="s">
        <v>989</v>
      </c>
      <c r="S403" s="13" t="s">
        <v>159</v>
      </c>
      <c r="T403" t="b">
        <v>1</v>
      </c>
      <c r="U403" s="13" t="s">
        <v>7</v>
      </c>
      <c r="V403" s="13" t="s">
        <v>1088</v>
      </c>
      <c r="W403" t="s">
        <v>35</v>
      </c>
      <c r="X403" s="13" t="s">
        <v>10</v>
      </c>
      <c r="Y403" s="13" t="s">
        <v>146</v>
      </c>
      <c r="Z403">
        <v>1966</v>
      </c>
      <c r="AA403" s="13" t="s">
        <v>32</v>
      </c>
      <c r="AB403" s="13" t="s">
        <v>206</v>
      </c>
      <c r="AC403" s="13" t="s">
        <v>384</v>
      </c>
      <c r="AD403" s="13" t="s">
        <v>39</v>
      </c>
      <c r="AE403">
        <v>59</v>
      </c>
      <c r="AF403" t="s">
        <v>37</v>
      </c>
      <c r="AG403" t="s">
        <v>12</v>
      </c>
      <c r="AH403">
        <v>10</v>
      </c>
      <c r="AI403" t="s">
        <v>14</v>
      </c>
      <c r="AJ403" s="13" t="s">
        <v>167</v>
      </c>
      <c r="AK403" s="13" t="s">
        <v>135</v>
      </c>
      <c r="AL403" t="b">
        <v>1</v>
      </c>
      <c r="AM403" t="str">
        <f>EmployeeData[[#This Row],[EMPLOYEEID]]</f>
        <v>E268196</v>
      </c>
    </row>
    <row r="404" spans="1:39" ht="15" x14ac:dyDescent="0.25">
      <c r="A404" s="13" t="s">
        <v>1089</v>
      </c>
      <c r="B404" s="13" t="str">
        <f>EmployeeData[[#This Row],[FULLNAME]]</f>
        <v>Michelle Om</v>
      </c>
      <c r="C404" s="13" t="s">
        <v>203</v>
      </c>
      <c r="D404" s="13" t="s">
        <v>988</v>
      </c>
      <c r="E404">
        <v>411</v>
      </c>
      <c r="F404" s="13" t="s">
        <v>221</v>
      </c>
      <c r="G404" s="13" t="s">
        <v>204</v>
      </c>
      <c r="J404">
        <v>42365</v>
      </c>
      <c r="L404">
        <v>1</v>
      </c>
      <c r="M404">
        <v>40</v>
      </c>
      <c r="N404">
        <v>5</v>
      </c>
      <c r="O404">
        <v>80805</v>
      </c>
      <c r="P404" t="s">
        <v>2</v>
      </c>
      <c r="Q404" s="13" t="s">
        <v>55</v>
      </c>
      <c r="R404" s="13" t="s">
        <v>989</v>
      </c>
      <c r="S404" s="13" t="s">
        <v>140</v>
      </c>
      <c r="T404" t="b">
        <v>1</v>
      </c>
      <c r="U404" s="13" t="s">
        <v>8</v>
      </c>
      <c r="V404" s="13" t="s">
        <v>1090</v>
      </c>
      <c r="W404" t="s">
        <v>5</v>
      </c>
      <c r="X404" s="13" t="s">
        <v>10</v>
      </c>
      <c r="Y404" s="13" t="s">
        <v>146</v>
      </c>
      <c r="Z404">
        <v>1974</v>
      </c>
      <c r="AA404" s="13" t="s">
        <v>32</v>
      </c>
      <c r="AB404" s="13" t="s">
        <v>206</v>
      </c>
      <c r="AC404" s="13" t="s">
        <v>278</v>
      </c>
      <c r="AD404" s="13" t="s">
        <v>9</v>
      </c>
      <c r="AE404">
        <v>51</v>
      </c>
      <c r="AF404" t="s">
        <v>37</v>
      </c>
      <c r="AG404" t="s">
        <v>12</v>
      </c>
      <c r="AH404">
        <v>10</v>
      </c>
      <c r="AI404" t="s">
        <v>14</v>
      </c>
      <c r="AJ404" s="13" t="s">
        <v>176</v>
      </c>
      <c r="AK404" s="13" t="s">
        <v>150</v>
      </c>
      <c r="AL404" t="s">
        <v>136</v>
      </c>
      <c r="AM404" t="str">
        <f>EmployeeData[[#This Row],[EMPLOYEEID]]</f>
        <v>E269349</v>
      </c>
    </row>
    <row r="405" spans="1:39" ht="15" x14ac:dyDescent="0.25">
      <c r="A405" s="13" t="s">
        <v>1091</v>
      </c>
      <c r="B405" s="13" t="str">
        <f>EmployeeData[[#This Row],[FULLNAME]]</f>
        <v>Mickey Niekamp</v>
      </c>
      <c r="C405" s="13" t="s">
        <v>125</v>
      </c>
      <c r="D405" s="13" t="s">
        <v>988</v>
      </c>
      <c r="E405">
        <v>454</v>
      </c>
      <c r="F405" s="13" t="s">
        <v>169</v>
      </c>
      <c r="G405" s="13" t="s">
        <v>128</v>
      </c>
      <c r="J405">
        <v>42365</v>
      </c>
      <c r="L405">
        <v>1</v>
      </c>
      <c r="M405">
        <v>40</v>
      </c>
      <c r="N405">
        <v>5</v>
      </c>
      <c r="O405">
        <v>421143</v>
      </c>
      <c r="P405" t="s">
        <v>2</v>
      </c>
      <c r="Q405" s="13" t="s">
        <v>54</v>
      </c>
      <c r="R405" s="13" t="s">
        <v>989</v>
      </c>
      <c r="S405" s="13" t="s">
        <v>159</v>
      </c>
      <c r="T405" t="b">
        <v>1</v>
      </c>
      <c r="U405" s="13" t="s">
        <v>8</v>
      </c>
      <c r="V405" s="13" t="s">
        <v>1092</v>
      </c>
      <c r="W405" t="s">
        <v>5</v>
      </c>
      <c r="X405" s="13" t="s">
        <v>10</v>
      </c>
      <c r="Y405" s="13" t="s">
        <v>146</v>
      </c>
      <c r="Z405">
        <v>1988</v>
      </c>
      <c r="AA405" s="13" t="s">
        <v>33</v>
      </c>
      <c r="AB405" s="13" t="s">
        <v>132</v>
      </c>
      <c r="AC405" s="13" t="s">
        <v>293</v>
      </c>
      <c r="AD405" s="13" t="s">
        <v>41</v>
      </c>
      <c r="AE405">
        <v>37</v>
      </c>
      <c r="AF405" t="s">
        <v>36</v>
      </c>
      <c r="AG405" t="s">
        <v>48</v>
      </c>
      <c r="AH405">
        <v>10</v>
      </c>
      <c r="AI405" t="s">
        <v>14</v>
      </c>
      <c r="AJ405" s="13" t="s">
        <v>134</v>
      </c>
      <c r="AK405" s="13" t="s">
        <v>135</v>
      </c>
      <c r="AL405" t="b">
        <v>0</v>
      </c>
      <c r="AM405" t="str">
        <f>EmployeeData[[#This Row],[EMPLOYEEID]]</f>
        <v>E269436</v>
      </c>
    </row>
    <row r="406" spans="1:39" ht="15" x14ac:dyDescent="0.25">
      <c r="A406" s="13" t="s">
        <v>1093</v>
      </c>
      <c r="B406" s="13" t="str">
        <f>EmployeeData[[#This Row],[FULLNAME]]</f>
        <v>BrianC Jardine</v>
      </c>
      <c r="C406" s="13" t="s">
        <v>125</v>
      </c>
      <c r="D406" s="13" t="s">
        <v>988</v>
      </c>
      <c r="E406">
        <v>431</v>
      </c>
      <c r="F406" s="13" t="s">
        <v>221</v>
      </c>
      <c r="G406" s="13" t="s">
        <v>128</v>
      </c>
      <c r="J406">
        <v>43864</v>
      </c>
      <c r="L406">
        <v>1</v>
      </c>
      <c r="M406">
        <v>40</v>
      </c>
      <c r="N406">
        <v>5</v>
      </c>
      <c r="O406">
        <v>122585</v>
      </c>
      <c r="P406" t="s">
        <v>2</v>
      </c>
      <c r="Q406" s="13" t="s">
        <v>54</v>
      </c>
      <c r="R406" s="13" t="s">
        <v>989</v>
      </c>
      <c r="S406" s="13" t="s">
        <v>159</v>
      </c>
      <c r="T406" t="b">
        <v>1</v>
      </c>
      <c r="U406" s="13" t="s">
        <v>38</v>
      </c>
      <c r="V406" s="13" t="s">
        <v>1094</v>
      </c>
      <c r="W406" t="s">
        <v>5</v>
      </c>
      <c r="X406" s="13" t="s">
        <v>10</v>
      </c>
      <c r="Y406" s="13" t="s">
        <v>146</v>
      </c>
      <c r="Z406">
        <v>1962</v>
      </c>
      <c r="AA406" s="13" t="s">
        <v>33</v>
      </c>
      <c r="AB406" s="13" t="s">
        <v>132</v>
      </c>
      <c r="AC406" s="13" t="s">
        <v>1095</v>
      </c>
      <c r="AD406" s="13" t="s">
        <v>9</v>
      </c>
      <c r="AE406">
        <v>63</v>
      </c>
      <c r="AF406" t="s">
        <v>37</v>
      </c>
      <c r="AG406" t="s">
        <v>46</v>
      </c>
      <c r="AH406">
        <v>5</v>
      </c>
      <c r="AI406" t="s">
        <v>30</v>
      </c>
      <c r="AJ406" s="13" t="s">
        <v>134</v>
      </c>
      <c r="AK406" s="13" t="s">
        <v>135</v>
      </c>
      <c r="AL406" t="b">
        <v>1</v>
      </c>
      <c r="AM406" t="str">
        <f>EmployeeData[[#This Row],[EMPLOYEEID]]</f>
        <v>E054815</v>
      </c>
    </row>
    <row r="407" spans="1:39" ht="15" x14ac:dyDescent="0.25">
      <c r="A407" s="13" t="s">
        <v>1096</v>
      </c>
      <c r="B407" s="13" t="str">
        <f>EmployeeData[[#This Row],[FULLNAME]]</f>
        <v>Mihaela McGrath</v>
      </c>
      <c r="C407" s="13" t="s">
        <v>203</v>
      </c>
      <c r="D407" s="13" t="s">
        <v>988</v>
      </c>
      <c r="E407">
        <v>411</v>
      </c>
      <c r="F407" s="13" t="s">
        <v>221</v>
      </c>
      <c r="G407" s="13" t="s">
        <v>204</v>
      </c>
      <c r="J407">
        <v>42365</v>
      </c>
      <c r="L407">
        <v>1</v>
      </c>
      <c r="M407">
        <v>40</v>
      </c>
      <c r="N407">
        <v>5</v>
      </c>
      <c r="O407">
        <v>55656</v>
      </c>
      <c r="P407" t="s">
        <v>2</v>
      </c>
      <c r="Q407" s="13" t="s">
        <v>55</v>
      </c>
      <c r="R407" s="13" t="s">
        <v>989</v>
      </c>
      <c r="S407" s="13" t="s">
        <v>190</v>
      </c>
      <c r="T407" t="b">
        <v>1</v>
      </c>
      <c r="U407" s="13" t="s">
        <v>38</v>
      </c>
      <c r="V407" s="13" t="s">
        <v>1097</v>
      </c>
      <c r="W407" t="s">
        <v>35</v>
      </c>
      <c r="X407" s="13" t="s">
        <v>10</v>
      </c>
      <c r="Y407" s="13" t="s">
        <v>146</v>
      </c>
      <c r="Z407">
        <v>1976</v>
      </c>
      <c r="AA407" s="13" t="s">
        <v>33</v>
      </c>
      <c r="AB407" s="13" t="s">
        <v>206</v>
      </c>
      <c r="AC407" s="13" t="s">
        <v>278</v>
      </c>
      <c r="AD407" s="13" t="s">
        <v>9</v>
      </c>
      <c r="AE407">
        <v>49</v>
      </c>
      <c r="AF407" t="s">
        <v>37</v>
      </c>
      <c r="AG407" t="s">
        <v>12</v>
      </c>
      <c r="AH407">
        <v>10</v>
      </c>
      <c r="AI407" t="s">
        <v>14</v>
      </c>
      <c r="AJ407" s="13" t="s">
        <v>154</v>
      </c>
      <c r="AK407" s="13" t="s">
        <v>135</v>
      </c>
      <c r="AL407" t="b">
        <v>0</v>
      </c>
      <c r="AM407" t="str">
        <f>EmployeeData[[#This Row],[EMPLOYEEID]]</f>
        <v>E270356</v>
      </c>
    </row>
    <row r="408" spans="1:39" ht="15" x14ac:dyDescent="0.25">
      <c r="A408" s="13" t="s">
        <v>1098</v>
      </c>
      <c r="B408" s="13" t="str">
        <f>EmployeeData[[#This Row],[FULLNAME]]</f>
        <v>Mill Mantuano</v>
      </c>
      <c r="C408" s="13" t="s">
        <v>203</v>
      </c>
      <c r="D408" s="13" t="s">
        <v>988</v>
      </c>
      <c r="E408">
        <v>301</v>
      </c>
      <c r="F408" s="13" t="s">
        <v>221</v>
      </c>
      <c r="G408" s="13" t="s">
        <v>204</v>
      </c>
      <c r="J408">
        <v>42365</v>
      </c>
      <c r="L408">
        <v>1</v>
      </c>
      <c r="M408">
        <v>40</v>
      </c>
      <c r="N408">
        <v>5</v>
      </c>
      <c r="O408">
        <v>76882</v>
      </c>
      <c r="P408" t="s">
        <v>2</v>
      </c>
      <c r="Q408" s="13" t="s">
        <v>55</v>
      </c>
      <c r="R408" s="13" t="s">
        <v>989</v>
      </c>
      <c r="S408" s="13" t="s">
        <v>129</v>
      </c>
      <c r="T408" t="b">
        <v>1</v>
      </c>
      <c r="U408" s="13" t="s">
        <v>38</v>
      </c>
      <c r="V408" s="13" t="s">
        <v>1099</v>
      </c>
      <c r="W408" t="s">
        <v>5</v>
      </c>
      <c r="X408" s="13" t="s">
        <v>10</v>
      </c>
      <c r="Y408" s="13" t="s">
        <v>131</v>
      </c>
      <c r="Z408">
        <v>1989</v>
      </c>
      <c r="AA408" s="13" t="s">
        <v>33</v>
      </c>
      <c r="AB408" s="13" t="s">
        <v>206</v>
      </c>
      <c r="AC408" s="13" t="s">
        <v>1054</v>
      </c>
      <c r="AD408" s="13" t="s">
        <v>9</v>
      </c>
      <c r="AE408">
        <v>36</v>
      </c>
      <c r="AF408" t="s">
        <v>36</v>
      </c>
      <c r="AG408" t="s">
        <v>12</v>
      </c>
      <c r="AH408">
        <v>10</v>
      </c>
      <c r="AI408" t="s">
        <v>14</v>
      </c>
      <c r="AJ408" s="13" t="s">
        <v>149</v>
      </c>
      <c r="AK408" s="13" t="s">
        <v>135</v>
      </c>
      <c r="AL408" t="s">
        <v>136</v>
      </c>
      <c r="AM408" t="str">
        <f>EmployeeData[[#This Row],[EMPLOYEEID]]</f>
        <v>E270671</v>
      </c>
    </row>
    <row r="409" spans="1:39" ht="15" x14ac:dyDescent="0.25">
      <c r="A409" s="13" t="s">
        <v>1100</v>
      </c>
      <c r="B409" s="13" t="str">
        <f>EmployeeData[[#This Row],[FULLNAME]]</f>
        <v>Ming Liu</v>
      </c>
      <c r="C409" s="13" t="s">
        <v>203</v>
      </c>
      <c r="D409" s="13" t="s">
        <v>988</v>
      </c>
      <c r="E409">
        <v>442</v>
      </c>
      <c r="F409" s="13" t="s">
        <v>143</v>
      </c>
      <c r="G409" s="13" t="s">
        <v>204</v>
      </c>
      <c r="J409">
        <v>42365</v>
      </c>
      <c r="L409">
        <v>1</v>
      </c>
      <c r="M409">
        <v>40</v>
      </c>
      <c r="N409">
        <v>5</v>
      </c>
      <c r="O409">
        <v>84673</v>
      </c>
      <c r="P409" t="s">
        <v>2</v>
      </c>
      <c r="Q409" s="13" t="s">
        <v>55</v>
      </c>
      <c r="R409" s="13" t="s">
        <v>989</v>
      </c>
      <c r="S409" s="13" t="s">
        <v>159</v>
      </c>
      <c r="T409" t="b">
        <v>1</v>
      </c>
      <c r="U409" s="13" t="s">
        <v>7</v>
      </c>
      <c r="V409" s="13" t="s">
        <v>1101</v>
      </c>
      <c r="W409" t="s">
        <v>35</v>
      </c>
      <c r="X409" s="13" t="s">
        <v>10</v>
      </c>
      <c r="Y409" s="13" t="s">
        <v>146</v>
      </c>
      <c r="Z409">
        <v>1986</v>
      </c>
      <c r="AA409" s="13" t="s">
        <v>15</v>
      </c>
      <c r="AB409" s="13" t="s">
        <v>206</v>
      </c>
      <c r="AC409" s="13" t="s">
        <v>179</v>
      </c>
      <c r="AD409" s="13" t="s">
        <v>44</v>
      </c>
      <c r="AE409">
        <v>39</v>
      </c>
      <c r="AF409" t="s">
        <v>36</v>
      </c>
      <c r="AG409" t="s">
        <v>12</v>
      </c>
      <c r="AH409">
        <v>10</v>
      </c>
      <c r="AI409" t="s">
        <v>14</v>
      </c>
      <c r="AJ409" s="13" t="s">
        <v>239</v>
      </c>
      <c r="AK409" s="13" t="s">
        <v>184</v>
      </c>
      <c r="AL409" t="b">
        <v>1</v>
      </c>
      <c r="AM409" t="str">
        <f>EmployeeData[[#This Row],[EMPLOYEEID]]</f>
        <v>E271718</v>
      </c>
    </row>
    <row r="410" spans="1:39" ht="15" x14ac:dyDescent="0.25">
      <c r="A410" s="13" t="s">
        <v>1102</v>
      </c>
      <c r="B410" s="13" t="str">
        <f>EmployeeData[[#This Row],[FULLNAME]]</f>
        <v>Michael Sethy</v>
      </c>
      <c r="C410" s="13" t="s">
        <v>125</v>
      </c>
      <c r="D410" s="13" t="s">
        <v>988</v>
      </c>
      <c r="E410">
        <v>443</v>
      </c>
      <c r="F410" s="13" t="s">
        <v>157</v>
      </c>
      <c r="G410" s="13" t="s">
        <v>128</v>
      </c>
      <c r="J410">
        <v>42365</v>
      </c>
      <c r="L410">
        <v>1</v>
      </c>
      <c r="M410">
        <v>40</v>
      </c>
      <c r="N410">
        <v>5</v>
      </c>
      <c r="O410">
        <v>56229</v>
      </c>
      <c r="P410" t="s">
        <v>2</v>
      </c>
      <c r="Q410" s="13" t="s">
        <v>54</v>
      </c>
      <c r="R410" s="13" t="s">
        <v>989</v>
      </c>
      <c r="S410" s="13" t="s">
        <v>129</v>
      </c>
      <c r="T410" t="b">
        <v>1</v>
      </c>
      <c r="U410" s="13" t="s">
        <v>38</v>
      </c>
      <c r="V410" s="13" t="s">
        <v>1103</v>
      </c>
      <c r="W410" t="s">
        <v>35</v>
      </c>
      <c r="X410" s="13" t="s">
        <v>10</v>
      </c>
      <c r="Y410" s="13" t="s">
        <v>131</v>
      </c>
      <c r="Z410">
        <v>1968</v>
      </c>
      <c r="AA410" s="13" t="s">
        <v>15</v>
      </c>
      <c r="AB410" s="13" t="s">
        <v>132</v>
      </c>
      <c r="AC410" s="13" t="s">
        <v>162</v>
      </c>
      <c r="AD410" s="13" t="s">
        <v>43</v>
      </c>
      <c r="AE410">
        <v>57</v>
      </c>
      <c r="AF410" t="s">
        <v>37</v>
      </c>
      <c r="AG410" t="s">
        <v>12</v>
      </c>
      <c r="AH410">
        <v>10</v>
      </c>
      <c r="AI410" t="s">
        <v>14</v>
      </c>
      <c r="AJ410" s="13" t="s">
        <v>154</v>
      </c>
      <c r="AK410" s="13" t="s">
        <v>135</v>
      </c>
      <c r="AL410" t="b">
        <v>0</v>
      </c>
      <c r="AM410" t="str">
        <f>EmployeeData[[#This Row],[EMPLOYEEID]]</f>
        <v>E266648</v>
      </c>
    </row>
    <row r="411" spans="1:39" ht="15" x14ac:dyDescent="0.25">
      <c r="A411" s="13" t="s">
        <v>1104</v>
      </c>
      <c r="B411" s="13" t="str">
        <f>EmployeeData[[#This Row],[FULLNAME]]</f>
        <v>Ming Liao</v>
      </c>
      <c r="C411" s="13" t="s">
        <v>203</v>
      </c>
      <c r="D411" s="13" t="s">
        <v>988</v>
      </c>
      <c r="E411">
        <v>443</v>
      </c>
      <c r="F411" s="13" t="s">
        <v>157</v>
      </c>
      <c r="G411" s="13" t="s">
        <v>204</v>
      </c>
      <c r="J411">
        <v>42365</v>
      </c>
      <c r="L411">
        <v>1</v>
      </c>
      <c r="M411">
        <v>40</v>
      </c>
      <c r="N411">
        <v>5</v>
      </c>
      <c r="O411">
        <v>103396</v>
      </c>
      <c r="P411" t="s">
        <v>2</v>
      </c>
      <c r="Q411" s="13" t="s">
        <v>55</v>
      </c>
      <c r="R411" s="13" t="s">
        <v>989</v>
      </c>
      <c r="S411" s="13" t="s">
        <v>215</v>
      </c>
      <c r="T411" t="b">
        <v>1</v>
      </c>
      <c r="U411" s="13" t="s">
        <v>7</v>
      </c>
      <c r="V411" s="13" t="s">
        <v>1105</v>
      </c>
      <c r="W411" t="s">
        <v>5</v>
      </c>
      <c r="X411" s="13" t="s">
        <v>45</v>
      </c>
      <c r="Y411" s="13" t="s">
        <v>146</v>
      </c>
      <c r="Z411">
        <v>1980</v>
      </c>
      <c r="AA411" s="13" t="s">
        <v>33</v>
      </c>
      <c r="AB411" s="13" t="s">
        <v>206</v>
      </c>
      <c r="AC411" s="13" t="s">
        <v>162</v>
      </c>
      <c r="AD411" s="13" t="s">
        <v>43</v>
      </c>
      <c r="AE411">
        <v>45</v>
      </c>
      <c r="AF411" t="s">
        <v>36</v>
      </c>
      <c r="AG411" t="s">
        <v>46</v>
      </c>
      <c r="AH411">
        <v>10</v>
      </c>
      <c r="AI411" t="s">
        <v>14</v>
      </c>
      <c r="AJ411" s="13" t="s">
        <v>154</v>
      </c>
      <c r="AK411" s="13" t="s">
        <v>184</v>
      </c>
      <c r="AL411" t="s">
        <v>136</v>
      </c>
      <c r="AM411" t="str">
        <f>EmployeeData[[#This Row],[EMPLOYEEID]]</f>
        <v>E272194</v>
      </c>
    </row>
    <row r="412" spans="1:39" ht="15" x14ac:dyDescent="0.25">
      <c r="A412" s="13" t="s">
        <v>1106</v>
      </c>
      <c r="B412" s="13" t="str">
        <f>EmployeeData[[#This Row],[FULLNAME]]</f>
        <v>Mohsen Li</v>
      </c>
      <c r="C412" s="13" t="s">
        <v>338</v>
      </c>
      <c r="D412" s="13" t="s">
        <v>988</v>
      </c>
      <c r="E412">
        <v>452</v>
      </c>
      <c r="F412" s="13" t="s">
        <v>157</v>
      </c>
      <c r="G412" s="13" t="s">
        <v>339</v>
      </c>
      <c r="J412">
        <v>44195</v>
      </c>
      <c r="L412">
        <v>1</v>
      </c>
      <c r="M412">
        <v>40</v>
      </c>
      <c r="N412">
        <v>5</v>
      </c>
      <c r="O412">
        <v>84914</v>
      </c>
      <c r="P412" t="s">
        <v>2</v>
      </c>
      <c r="Q412" s="13" t="s">
        <v>4</v>
      </c>
      <c r="R412" s="13" t="s">
        <v>989</v>
      </c>
      <c r="S412" s="13" t="s">
        <v>129</v>
      </c>
      <c r="T412" t="b">
        <v>1</v>
      </c>
      <c r="U412" s="13" t="s">
        <v>38</v>
      </c>
      <c r="V412" s="13" t="s">
        <v>1107</v>
      </c>
      <c r="W412" t="s">
        <v>35</v>
      </c>
      <c r="X412" s="13" t="s">
        <v>10</v>
      </c>
      <c r="Y412" s="13" t="s">
        <v>131</v>
      </c>
      <c r="Z412">
        <v>1994</v>
      </c>
      <c r="AA412" s="13" t="s">
        <v>33</v>
      </c>
      <c r="AB412" s="13" t="s">
        <v>341</v>
      </c>
      <c r="AC412" s="13" t="s">
        <v>199</v>
      </c>
      <c r="AD412" s="13" t="s">
        <v>43</v>
      </c>
      <c r="AE412">
        <v>31</v>
      </c>
      <c r="AF412" t="s">
        <v>6</v>
      </c>
      <c r="AG412" t="s">
        <v>12</v>
      </c>
      <c r="AH412">
        <v>5</v>
      </c>
      <c r="AI412" t="s">
        <v>30</v>
      </c>
      <c r="AJ412" s="13" t="s">
        <v>149</v>
      </c>
      <c r="AK412" s="13" t="s">
        <v>135</v>
      </c>
      <c r="AL412" t="b">
        <v>0</v>
      </c>
      <c r="AM412" t="str">
        <f>EmployeeData[[#This Row],[EMPLOYEEID]]</f>
        <v>E272422</v>
      </c>
    </row>
    <row r="413" spans="1:39" ht="15" x14ac:dyDescent="0.25">
      <c r="A413" s="13" t="s">
        <v>1108</v>
      </c>
      <c r="B413" s="13" t="str">
        <f>EmployeeData[[#This Row],[FULLNAME]]</f>
        <v>Mohsen Leclercq</v>
      </c>
      <c r="C413" s="13" t="s">
        <v>125</v>
      </c>
      <c r="D413" s="13" t="s">
        <v>988</v>
      </c>
      <c r="E413">
        <v>443</v>
      </c>
      <c r="F413" s="13" t="s">
        <v>157</v>
      </c>
      <c r="G413" s="13" t="s">
        <v>128</v>
      </c>
      <c r="J413">
        <v>42365</v>
      </c>
      <c r="L413">
        <v>1</v>
      </c>
      <c r="M413">
        <v>40</v>
      </c>
      <c r="N413">
        <v>5</v>
      </c>
      <c r="O413">
        <v>65538</v>
      </c>
      <c r="P413" t="s">
        <v>2</v>
      </c>
      <c r="Q413" s="13" t="s">
        <v>54</v>
      </c>
      <c r="R413" s="13" t="s">
        <v>989</v>
      </c>
      <c r="S413" s="13" t="s">
        <v>211</v>
      </c>
      <c r="T413" t="b">
        <v>1</v>
      </c>
      <c r="U413" s="13" t="s">
        <v>8</v>
      </c>
      <c r="V413" s="13" t="s">
        <v>1109</v>
      </c>
      <c r="W413" t="s">
        <v>35</v>
      </c>
      <c r="X413" s="13" t="s">
        <v>45</v>
      </c>
      <c r="Y413" s="13" t="s">
        <v>229</v>
      </c>
      <c r="Z413">
        <v>1986</v>
      </c>
      <c r="AA413" s="13" t="s">
        <v>15</v>
      </c>
      <c r="AB413" s="13" t="s">
        <v>132</v>
      </c>
      <c r="AC413" s="13" t="s">
        <v>162</v>
      </c>
      <c r="AD413" s="13" t="s">
        <v>43</v>
      </c>
      <c r="AE413">
        <v>39</v>
      </c>
      <c r="AF413" t="s">
        <v>36</v>
      </c>
      <c r="AG413" t="s">
        <v>12</v>
      </c>
      <c r="AH413">
        <v>10</v>
      </c>
      <c r="AI413" t="s">
        <v>14</v>
      </c>
      <c r="AJ413" s="13" t="s">
        <v>149</v>
      </c>
      <c r="AK413" s="13" t="s">
        <v>135</v>
      </c>
      <c r="AL413" t="b">
        <v>1</v>
      </c>
      <c r="AM413" t="str">
        <f>EmployeeData[[#This Row],[EMPLOYEEID]]</f>
        <v>E272781</v>
      </c>
    </row>
    <row r="414" spans="1:39" ht="15" x14ac:dyDescent="0.25">
      <c r="A414" s="13" t="s">
        <v>1110</v>
      </c>
      <c r="B414" s="13" t="str">
        <f>EmployeeData[[#This Row],[FULLNAME]]</f>
        <v>Mohsen Lam</v>
      </c>
      <c r="C414" s="13" t="s">
        <v>125</v>
      </c>
      <c r="D414" s="13" t="s">
        <v>988</v>
      </c>
      <c r="E414">
        <v>452</v>
      </c>
      <c r="F414" s="13" t="s">
        <v>157</v>
      </c>
      <c r="G414" s="13" t="s">
        <v>128</v>
      </c>
      <c r="J414">
        <v>42365</v>
      </c>
      <c r="L414">
        <v>1</v>
      </c>
      <c r="M414">
        <v>40</v>
      </c>
      <c r="N414">
        <v>5</v>
      </c>
      <c r="O414">
        <v>95196</v>
      </c>
      <c r="P414" t="s">
        <v>2</v>
      </c>
      <c r="Q414" s="13" t="s">
        <v>54</v>
      </c>
      <c r="R414" s="13" t="s">
        <v>989</v>
      </c>
      <c r="S414" s="13" t="s">
        <v>237</v>
      </c>
      <c r="T414" t="b">
        <v>1</v>
      </c>
      <c r="U414" s="13" t="s">
        <v>8</v>
      </c>
      <c r="V414" s="13" t="s">
        <v>1111</v>
      </c>
      <c r="W414" t="s">
        <v>5</v>
      </c>
      <c r="X414" s="13" t="s">
        <v>45</v>
      </c>
      <c r="Y414" s="13" t="s">
        <v>229</v>
      </c>
      <c r="Z414">
        <v>1989</v>
      </c>
      <c r="AA414" s="13" t="s">
        <v>15</v>
      </c>
      <c r="AB414" s="13" t="s">
        <v>132</v>
      </c>
      <c r="AC414" s="13" t="s">
        <v>199</v>
      </c>
      <c r="AD414" s="13" t="s">
        <v>43</v>
      </c>
      <c r="AE414">
        <v>36</v>
      </c>
      <c r="AF414" t="s">
        <v>36</v>
      </c>
      <c r="AG414" t="s">
        <v>12</v>
      </c>
      <c r="AH414">
        <v>10</v>
      </c>
      <c r="AI414" t="s">
        <v>14</v>
      </c>
      <c r="AJ414" s="13" t="s">
        <v>167</v>
      </c>
      <c r="AK414" s="13" t="s">
        <v>150</v>
      </c>
      <c r="AL414" t="s">
        <v>136</v>
      </c>
      <c r="AM414" t="str">
        <f>EmployeeData[[#This Row],[EMPLOYEEID]]</f>
        <v>E272808</v>
      </c>
    </row>
    <row r="415" spans="1:39" ht="15" x14ac:dyDescent="0.25">
      <c r="A415" s="13" t="s">
        <v>1112</v>
      </c>
      <c r="B415" s="13" t="str">
        <f>EmployeeData[[#This Row],[FULLNAME]]</f>
        <v>Mongo Koochakzadeh</v>
      </c>
      <c r="C415" s="13" t="s">
        <v>125</v>
      </c>
      <c r="D415" s="13" t="s">
        <v>988</v>
      </c>
      <c r="E415">
        <v>453</v>
      </c>
      <c r="F415" s="13" t="s">
        <v>127</v>
      </c>
      <c r="G415" s="13" t="s">
        <v>128</v>
      </c>
      <c r="J415">
        <v>42365</v>
      </c>
      <c r="L415">
        <v>1</v>
      </c>
      <c r="M415">
        <v>40</v>
      </c>
      <c r="N415">
        <v>5</v>
      </c>
      <c r="O415">
        <v>96856</v>
      </c>
      <c r="P415" t="s">
        <v>2</v>
      </c>
      <c r="Q415" s="13" t="s">
        <v>54</v>
      </c>
      <c r="R415" s="13" t="s">
        <v>989</v>
      </c>
      <c r="S415" s="13" t="s">
        <v>190</v>
      </c>
      <c r="T415" t="b">
        <v>1</v>
      </c>
      <c r="U415" s="13" t="s">
        <v>8</v>
      </c>
      <c r="V415" s="13" t="s">
        <v>1113</v>
      </c>
      <c r="W415" t="s">
        <v>5</v>
      </c>
      <c r="X415" s="13" t="s">
        <v>10</v>
      </c>
      <c r="Y415" s="13" t="s">
        <v>229</v>
      </c>
      <c r="Z415">
        <v>1976</v>
      </c>
      <c r="AA415" s="13" t="s">
        <v>15</v>
      </c>
      <c r="AB415" s="13" t="s">
        <v>132</v>
      </c>
      <c r="AC415" s="13" t="s">
        <v>320</v>
      </c>
      <c r="AD415" s="13" t="s">
        <v>40</v>
      </c>
      <c r="AE415">
        <v>49</v>
      </c>
      <c r="AF415" t="s">
        <v>37</v>
      </c>
      <c r="AG415" t="s">
        <v>12</v>
      </c>
      <c r="AH415">
        <v>10</v>
      </c>
      <c r="AI415" t="s">
        <v>14</v>
      </c>
      <c r="AJ415" s="13" t="s">
        <v>154</v>
      </c>
      <c r="AK415" s="13" t="s">
        <v>135</v>
      </c>
      <c r="AL415" t="b">
        <v>1</v>
      </c>
      <c r="AM415" t="str">
        <f>EmployeeData[[#This Row],[EMPLOYEEID]]</f>
        <v>E273434</v>
      </c>
    </row>
    <row r="416" spans="1:39" ht="15" x14ac:dyDescent="0.25">
      <c r="A416" s="13" t="s">
        <v>1114</v>
      </c>
      <c r="B416" s="13" t="str">
        <f>EmployeeData[[#This Row],[FULLNAME]]</f>
        <v>Monika Klassen</v>
      </c>
      <c r="C416" s="13" t="s">
        <v>203</v>
      </c>
      <c r="D416" s="13" t="s">
        <v>988</v>
      </c>
      <c r="E416">
        <v>453</v>
      </c>
      <c r="F416" s="13" t="s">
        <v>127</v>
      </c>
      <c r="G416" s="13" t="s">
        <v>204</v>
      </c>
      <c r="J416">
        <v>42365</v>
      </c>
      <c r="L416">
        <v>1</v>
      </c>
      <c r="M416">
        <v>40</v>
      </c>
      <c r="N416">
        <v>5</v>
      </c>
      <c r="O416">
        <v>86158</v>
      </c>
      <c r="P416" t="s">
        <v>2</v>
      </c>
      <c r="Q416" s="13" t="s">
        <v>55</v>
      </c>
      <c r="R416" s="13" t="s">
        <v>989</v>
      </c>
      <c r="S416" s="13" t="s">
        <v>410</v>
      </c>
      <c r="T416" t="b">
        <v>1</v>
      </c>
      <c r="U416" s="13" t="s">
        <v>8</v>
      </c>
      <c r="V416" s="13" t="s">
        <v>1115</v>
      </c>
      <c r="W416" t="s">
        <v>35</v>
      </c>
      <c r="X416" s="13" t="s">
        <v>10</v>
      </c>
      <c r="Y416" s="13" t="s">
        <v>146</v>
      </c>
      <c r="Z416">
        <v>1990</v>
      </c>
      <c r="AA416" s="13" t="s">
        <v>15</v>
      </c>
      <c r="AB416" s="13" t="s">
        <v>206</v>
      </c>
      <c r="AC416" s="13" t="s">
        <v>320</v>
      </c>
      <c r="AD416" s="13" t="s">
        <v>40</v>
      </c>
      <c r="AE416">
        <v>35</v>
      </c>
      <c r="AF416" t="s">
        <v>36</v>
      </c>
      <c r="AG416" t="s">
        <v>12</v>
      </c>
      <c r="AH416">
        <v>10</v>
      </c>
      <c r="AI416" t="s">
        <v>14</v>
      </c>
      <c r="AJ416" s="13" t="s">
        <v>239</v>
      </c>
      <c r="AK416" s="13" t="s">
        <v>135</v>
      </c>
      <c r="AL416" t="s">
        <v>136</v>
      </c>
      <c r="AM416" t="str">
        <f>EmployeeData[[#This Row],[EMPLOYEEID]]</f>
        <v>E274097</v>
      </c>
    </row>
    <row r="417" spans="1:39" ht="15" x14ac:dyDescent="0.25">
      <c r="A417" s="13" t="s">
        <v>1116</v>
      </c>
      <c r="B417" s="13" t="str">
        <f>EmployeeData[[#This Row],[FULLNAME]]</f>
        <v>Monika Kim</v>
      </c>
      <c r="C417" s="13" t="s">
        <v>125</v>
      </c>
      <c r="D417" s="13" t="s">
        <v>988</v>
      </c>
      <c r="E417">
        <v>454</v>
      </c>
      <c r="F417" s="13" t="s">
        <v>169</v>
      </c>
      <c r="G417" s="13" t="s">
        <v>128</v>
      </c>
      <c r="J417">
        <v>43636</v>
      </c>
      <c r="L417">
        <v>1</v>
      </c>
      <c r="M417">
        <v>40</v>
      </c>
      <c r="N417">
        <v>5</v>
      </c>
      <c r="O417">
        <v>85999</v>
      </c>
      <c r="P417" t="s">
        <v>2</v>
      </c>
      <c r="Q417" s="13" t="s">
        <v>54</v>
      </c>
      <c r="R417" s="13" t="s">
        <v>989</v>
      </c>
      <c r="S417" s="13" t="s">
        <v>190</v>
      </c>
      <c r="T417" t="b">
        <v>1</v>
      </c>
      <c r="U417" s="13" t="s">
        <v>8</v>
      </c>
      <c r="V417" s="13" t="s">
        <v>1117</v>
      </c>
      <c r="W417" t="s">
        <v>35</v>
      </c>
      <c r="X417" s="13" t="s">
        <v>10</v>
      </c>
      <c r="Y417" s="13" t="s">
        <v>229</v>
      </c>
      <c r="Z417">
        <v>1992</v>
      </c>
      <c r="AA417" s="13" t="s">
        <v>15</v>
      </c>
      <c r="AB417" s="13" t="s">
        <v>132</v>
      </c>
      <c r="AC417" s="13" t="s">
        <v>293</v>
      </c>
      <c r="AD417" s="13" t="s">
        <v>41</v>
      </c>
      <c r="AE417">
        <v>33</v>
      </c>
      <c r="AF417" t="s">
        <v>36</v>
      </c>
      <c r="AG417" t="s">
        <v>12</v>
      </c>
      <c r="AH417">
        <v>6</v>
      </c>
      <c r="AI417" t="s">
        <v>13</v>
      </c>
      <c r="AJ417" s="13" t="s">
        <v>134</v>
      </c>
      <c r="AK417" s="13" t="s">
        <v>135</v>
      </c>
      <c r="AL417" t="s">
        <v>136</v>
      </c>
      <c r="AM417" t="str">
        <f>EmployeeData[[#This Row],[EMPLOYEEID]]</f>
        <v>E274203</v>
      </c>
    </row>
    <row r="418" spans="1:39" ht="15" x14ac:dyDescent="0.25">
      <c r="A418" s="13" t="s">
        <v>1118</v>
      </c>
      <c r="B418" s="13" t="str">
        <f>EmployeeData[[#This Row],[FULLNAME]]</f>
        <v>Moonjun Kandagatla</v>
      </c>
      <c r="C418" s="13" t="s">
        <v>203</v>
      </c>
      <c r="D418" s="13" t="s">
        <v>988</v>
      </c>
      <c r="E418">
        <v>312</v>
      </c>
      <c r="F418" s="13" t="s">
        <v>143</v>
      </c>
      <c r="G418" s="13" t="s">
        <v>204</v>
      </c>
      <c r="J418">
        <v>42365</v>
      </c>
      <c r="L418">
        <v>1</v>
      </c>
      <c r="M418">
        <v>40</v>
      </c>
      <c r="N418">
        <v>5</v>
      </c>
      <c r="O418">
        <v>93964</v>
      </c>
      <c r="P418" t="s">
        <v>2</v>
      </c>
      <c r="Q418" s="13" t="s">
        <v>55</v>
      </c>
      <c r="R418" s="13" t="s">
        <v>989</v>
      </c>
      <c r="S418" s="13" t="s">
        <v>140</v>
      </c>
      <c r="T418" t="b">
        <v>1</v>
      </c>
      <c r="U418" s="13" t="s">
        <v>8</v>
      </c>
      <c r="V418" s="13" t="s">
        <v>1119</v>
      </c>
      <c r="W418" t="s">
        <v>35</v>
      </c>
      <c r="X418" s="13" t="s">
        <v>45</v>
      </c>
      <c r="Y418" s="13" t="s">
        <v>153</v>
      </c>
      <c r="Z418">
        <v>1982</v>
      </c>
      <c r="AA418" s="13" t="s">
        <v>15</v>
      </c>
      <c r="AB418" s="13" t="s">
        <v>206</v>
      </c>
      <c r="AC418" s="13" t="s">
        <v>1120</v>
      </c>
      <c r="AD418" s="13" t="s">
        <v>44</v>
      </c>
      <c r="AE418">
        <v>43</v>
      </c>
      <c r="AF418" t="s">
        <v>36</v>
      </c>
      <c r="AG418" t="s">
        <v>12</v>
      </c>
      <c r="AH418">
        <v>10</v>
      </c>
      <c r="AI418" t="s">
        <v>14</v>
      </c>
      <c r="AJ418" s="13" t="s">
        <v>154</v>
      </c>
      <c r="AK418" s="13" t="s">
        <v>135</v>
      </c>
      <c r="AL418" t="s">
        <v>136</v>
      </c>
      <c r="AM418" t="str">
        <f>EmployeeData[[#This Row],[EMPLOYEEID]]</f>
        <v>E274811</v>
      </c>
    </row>
    <row r="419" spans="1:39" ht="15" x14ac:dyDescent="0.25">
      <c r="A419" s="13" t="s">
        <v>1121</v>
      </c>
      <c r="B419" s="13" t="str">
        <f>EmployeeData[[#This Row],[FULLNAME]]</f>
        <v>Muriel Huhn</v>
      </c>
      <c r="C419" s="13" t="s">
        <v>203</v>
      </c>
      <c r="D419" s="13" t="s">
        <v>988</v>
      </c>
      <c r="E419">
        <v>444</v>
      </c>
      <c r="F419" s="13" t="s">
        <v>127</v>
      </c>
      <c r="G419" s="13" t="s">
        <v>204</v>
      </c>
      <c r="J419">
        <v>42365</v>
      </c>
      <c r="L419">
        <v>1</v>
      </c>
      <c r="M419">
        <v>40</v>
      </c>
      <c r="N419">
        <v>5</v>
      </c>
      <c r="O419">
        <v>88018</v>
      </c>
      <c r="P419" t="s">
        <v>2</v>
      </c>
      <c r="Q419" s="13" t="s">
        <v>55</v>
      </c>
      <c r="R419" s="13" t="s">
        <v>989</v>
      </c>
      <c r="S419" s="13" t="s">
        <v>211</v>
      </c>
      <c r="T419" t="b">
        <v>1</v>
      </c>
      <c r="U419" s="13" t="s">
        <v>8</v>
      </c>
      <c r="V419" s="13" t="s">
        <v>1122</v>
      </c>
      <c r="W419" t="s">
        <v>35</v>
      </c>
      <c r="X419" s="13" t="s">
        <v>10</v>
      </c>
      <c r="Y419" s="13" t="s">
        <v>146</v>
      </c>
      <c r="Z419">
        <v>1991</v>
      </c>
      <c r="AA419" s="13" t="s">
        <v>15</v>
      </c>
      <c r="AB419" s="13" t="s">
        <v>206</v>
      </c>
      <c r="AC419" s="13" t="s">
        <v>133</v>
      </c>
      <c r="AD419" s="13" t="s">
        <v>40</v>
      </c>
      <c r="AE419">
        <v>34</v>
      </c>
      <c r="AF419" t="s">
        <v>36</v>
      </c>
      <c r="AG419" t="s">
        <v>12</v>
      </c>
      <c r="AH419">
        <v>10</v>
      </c>
      <c r="AI419" t="s">
        <v>14</v>
      </c>
      <c r="AJ419" s="13" t="s">
        <v>134</v>
      </c>
      <c r="AK419" s="13" t="s">
        <v>135</v>
      </c>
      <c r="AL419" t="s">
        <v>136</v>
      </c>
      <c r="AM419" t="str">
        <f>EmployeeData[[#This Row],[EMPLOYEEID]]</f>
        <v>E276272</v>
      </c>
    </row>
    <row r="420" spans="1:39" ht="15" x14ac:dyDescent="0.25">
      <c r="A420" s="13" t="s">
        <v>1123</v>
      </c>
      <c r="B420" s="13" t="str">
        <f>EmployeeData[[#This Row],[FULLNAME]]</f>
        <v>Muthuram Hu</v>
      </c>
      <c r="C420" s="13" t="s">
        <v>203</v>
      </c>
      <c r="D420" s="13" t="s">
        <v>988</v>
      </c>
      <c r="E420">
        <v>221</v>
      </c>
      <c r="F420" s="13" t="s">
        <v>221</v>
      </c>
      <c r="G420" s="13" t="s">
        <v>204</v>
      </c>
      <c r="J420">
        <v>42365</v>
      </c>
      <c r="L420">
        <v>1</v>
      </c>
      <c r="M420">
        <v>40</v>
      </c>
      <c r="N420">
        <v>5</v>
      </c>
      <c r="O420">
        <v>105093</v>
      </c>
      <c r="P420" t="s">
        <v>2</v>
      </c>
      <c r="Q420" s="13" t="s">
        <v>55</v>
      </c>
      <c r="R420" s="13" t="s">
        <v>989</v>
      </c>
      <c r="S420" s="13" t="s">
        <v>129</v>
      </c>
      <c r="T420" t="b">
        <v>1</v>
      </c>
      <c r="U420" s="13" t="s">
        <v>38</v>
      </c>
      <c r="V420" s="13" t="s">
        <v>1124</v>
      </c>
      <c r="W420" t="s">
        <v>5</v>
      </c>
      <c r="X420" s="13" t="s">
        <v>10</v>
      </c>
      <c r="Y420" s="13" t="s">
        <v>131</v>
      </c>
      <c r="Z420">
        <v>1992</v>
      </c>
      <c r="AA420" s="13" t="s">
        <v>15</v>
      </c>
      <c r="AB420" s="13" t="s">
        <v>206</v>
      </c>
      <c r="AC420" s="13" t="s">
        <v>1125</v>
      </c>
      <c r="AD420" s="13" t="s">
        <v>9</v>
      </c>
      <c r="AE420">
        <v>33</v>
      </c>
      <c r="AF420" t="s">
        <v>36</v>
      </c>
      <c r="AG420" t="s">
        <v>46</v>
      </c>
      <c r="AH420">
        <v>10</v>
      </c>
      <c r="AI420" t="s">
        <v>14</v>
      </c>
      <c r="AJ420" s="13" t="s">
        <v>134</v>
      </c>
      <c r="AK420" s="13" t="s">
        <v>135</v>
      </c>
      <c r="AL420" t="b">
        <v>0</v>
      </c>
      <c r="AM420" t="str">
        <f>EmployeeData[[#This Row],[EMPLOYEEID]]</f>
        <v>E276456</v>
      </c>
    </row>
    <row r="421" spans="1:39" ht="15" x14ac:dyDescent="0.25">
      <c r="A421" s="13" t="s">
        <v>1126</v>
      </c>
      <c r="B421" s="13" t="str">
        <f>EmployeeData[[#This Row],[FULLNAME]]</f>
        <v>Mill Maalerud</v>
      </c>
      <c r="C421" s="13" t="s">
        <v>125</v>
      </c>
      <c r="D421" s="13" t="s">
        <v>988</v>
      </c>
      <c r="E421">
        <v>452</v>
      </c>
      <c r="F421" s="13" t="s">
        <v>157</v>
      </c>
      <c r="G421" s="13" t="s">
        <v>128</v>
      </c>
      <c r="J421">
        <v>42365</v>
      </c>
      <c r="L421">
        <v>1</v>
      </c>
      <c r="M421">
        <v>40</v>
      </c>
      <c r="N421">
        <v>5</v>
      </c>
      <c r="O421">
        <v>50082</v>
      </c>
      <c r="P421" t="s">
        <v>2</v>
      </c>
      <c r="Q421" s="13" t="s">
        <v>54</v>
      </c>
      <c r="R421" s="13" t="s">
        <v>989</v>
      </c>
      <c r="S421" s="13" t="s">
        <v>140</v>
      </c>
      <c r="T421" t="b">
        <v>1</v>
      </c>
      <c r="U421" s="13" t="s">
        <v>7</v>
      </c>
      <c r="V421" s="13" t="s">
        <v>1127</v>
      </c>
      <c r="W421" t="s">
        <v>35</v>
      </c>
      <c r="X421" s="13" t="s">
        <v>10</v>
      </c>
      <c r="Y421" s="13" t="s">
        <v>131</v>
      </c>
      <c r="Z421">
        <v>1993</v>
      </c>
      <c r="AA421" s="13" t="s">
        <v>15</v>
      </c>
      <c r="AB421" s="13" t="s">
        <v>132</v>
      </c>
      <c r="AC421" s="13" t="s">
        <v>199</v>
      </c>
      <c r="AD421" s="13" t="s">
        <v>43</v>
      </c>
      <c r="AE421">
        <v>32</v>
      </c>
      <c r="AF421" t="s">
        <v>6</v>
      </c>
      <c r="AG421" t="s">
        <v>12</v>
      </c>
      <c r="AH421">
        <v>10</v>
      </c>
      <c r="AI421" t="s">
        <v>14</v>
      </c>
      <c r="AJ421" s="13" t="s">
        <v>154</v>
      </c>
      <c r="AK421" s="13" t="s">
        <v>135</v>
      </c>
      <c r="AL421" t="s">
        <v>136</v>
      </c>
      <c r="AM421" t="str">
        <f>EmployeeData[[#This Row],[EMPLOYEEID]]</f>
        <v>E270979</v>
      </c>
    </row>
    <row r="422" spans="1:39" ht="15" x14ac:dyDescent="0.25">
      <c r="A422" s="13" t="s">
        <v>1128</v>
      </c>
      <c r="B422" s="13" t="str">
        <f>EmployeeData[[#This Row],[FULLNAME]]</f>
        <v>Muthuram Henkes</v>
      </c>
      <c r="C422" s="13" t="s">
        <v>203</v>
      </c>
      <c r="D422" s="13" t="s">
        <v>988</v>
      </c>
      <c r="E422">
        <v>442</v>
      </c>
      <c r="F422" s="13" t="s">
        <v>143</v>
      </c>
      <c r="G422" s="13" t="s">
        <v>204</v>
      </c>
      <c r="J422">
        <v>42365</v>
      </c>
      <c r="L422">
        <v>1</v>
      </c>
      <c r="M422">
        <v>40</v>
      </c>
      <c r="N422">
        <v>5</v>
      </c>
      <c r="O422">
        <v>80745</v>
      </c>
      <c r="P422" t="s">
        <v>2</v>
      </c>
      <c r="Q422" s="13" t="s">
        <v>55</v>
      </c>
      <c r="R422" s="13" t="s">
        <v>989</v>
      </c>
      <c r="S422" s="13" t="s">
        <v>140</v>
      </c>
      <c r="T422" t="b">
        <v>1</v>
      </c>
      <c r="U422" s="13" t="s">
        <v>8</v>
      </c>
      <c r="V422" s="13" t="s">
        <v>1129</v>
      </c>
      <c r="W422" t="s">
        <v>35</v>
      </c>
      <c r="X422" s="13" t="s">
        <v>10</v>
      </c>
      <c r="Y422" s="13" t="s">
        <v>146</v>
      </c>
      <c r="Z422">
        <v>1992</v>
      </c>
      <c r="AA422" s="13" t="s">
        <v>15</v>
      </c>
      <c r="AB422" s="13" t="s">
        <v>206</v>
      </c>
      <c r="AC422" s="13" t="s">
        <v>179</v>
      </c>
      <c r="AD422" s="13" t="s">
        <v>44</v>
      </c>
      <c r="AE422">
        <v>33</v>
      </c>
      <c r="AF422" t="s">
        <v>36</v>
      </c>
      <c r="AG422" t="s">
        <v>12</v>
      </c>
      <c r="AH422">
        <v>10</v>
      </c>
      <c r="AI422" t="s">
        <v>14</v>
      </c>
      <c r="AJ422" s="13" t="s">
        <v>134</v>
      </c>
      <c r="AK422" s="13" t="s">
        <v>135</v>
      </c>
      <c r="AL422" t="s">
        <v>136</v>
      </c>
      <c r="AM422" t="str">
        <f>EmployeeData[[#This Row],[EMPLOYEEID]]</f>
        <v>E276524</v>
      </c>
    </row>
    <row r="423" spans="1:39" ht="15" x14ac:dyDescent="0.25">
      <c r="A423" s="13" t="s">
        <v>1130</v>
      </c>
      <c r="B423" s="13" t="str">
        <f>EmployeeData[[#This Row],[FULLNAME]]</f>
        <v>Myonghoon Harvey</v>
      </c>
      <c r="C423" s="13" t="s">
        <v>156</v>
      </c>
      <c r="D423" s="13" t="s">
        <v>988</v>
      </c>
      <c r="E423">
        <v>444</v>
      </c>
      <c r="F423" s="13" t="s">
        <v>127</v>
      </c>
      <c r="G423" s="13" t="s">
        <v>158</v>
      </c>
      <c r="J423">
        <v>42365</v>
      </c>
      <c r="L423">
        <v>1</v>
      </c>
      <c r="M423">
        <v>40</v>
      </c>
      <c r="N423">
        <v>5</v>
      </c>
      <c r="O423">
        <v>55553</v>
      </c>
      <c r="P423" t="s">
        <v>2</v>
      </c>
      <c r="Q423" s="13" t="s">
        <v>56</v>
      </c>
      <c r="R423" s="13" t="s">
        <v>989</v>
      </c>
      <c r="S423" s="13" t="s">
        <v>225</v>
      </c>
      <c r="T423" t="b">
        <v>1</v>
      </c>
      <c r="U423" s="13" t="s">
        <v>7</v>
      </c>
      <c r="V423" s="13" t="s">
        <v>1131</v>
      </c>
      <c r="W423" t="s">
        <v>5</v>
      </c>
      <c r="X423" s="13" t="s">
        <v>10</v>
      </c>
      <c r="Y423" s="13" t="s">
        <v>146</v>
      </c>
      <c r="Z423">
        <v>1996</v>
      </c>
      <c r="AA423" s="13" t="s">
        <v>15</v>
      </c>
      <c r="AB423" s="13" t="s">
        <v>161</v>
      </c>
      <c r="AC423" s="13" t="s">
        <v>133</v>
      </c>
      <c r="AD423" s="13" t="s">
        <v>40</v>
      </c>
      <c r="AE423">
        <v>29</v>
      </c>
      <c r="AF423" t="s">
        <v>6</v>
      </c>
      <c r="AG423" t="s">
        <v>12</v>
      </c>
      <c r="AH423">
        <v>10</v>
      </c>
      <c r="AI423" t="s">
        <v>14</v>
      </c>
      <c r="AJ423" s="13" t="s">
        <v>154</v>
      </c>
      <c r="AK423" s="13" t="s">
        <v>184</v>
      </c>
      <c r="AL423" t="s">
        <v>136</v>
      </c>
      <c r="AM423" t="str">
        <f>EmployeeData[[#This Row],[EMPLOYEEID]]</f>
        <v>E276634</v>
      </c>
    </row>
    <row r="424" spans="1:39" ht="15" x14ac:dyDescent="0.25">
      <c r="A424" s="13" t="s">
        <v>1132</v>
      </c>
      <c r="B424" s="13" t="str">
        <f>EmployeeData[[#This Row],[FULLNAME]]</f>
        <v>Ming Lin</v>
      </c>
      <c r="C424" s="13" t="s">
        <v>125</v>
      </c>
      <c r="D424" s="13" t="s">
        <v>988</v>
      </c>
      <c r="E424">
        <v>452</v>
      </c>
      <c r="F424" s="13" t="s">
        <v>157</v>
      </c>
      <c r="G424" s="13" t="s">
        <v>128</v>
      </c>
      <c r="J424">
        <v>42365</v>
      </c>
      <c r="L424">
        <v>1</v>
      </c>
      <c r="M424">
        <v>40</v>
      </c>
      <c r="N424">
        <v>5</v>
      </c>
      <c r="O424">
        <v>80614</v>
      </c>
      <c r="P424" t="s">
        <v>2</v>
      </c>
      <c r="Q424" s="13" t="s">
        <v>54</v>
      </c>
      <c r="R424" s="13" t="s">
        <v>989</v>
      </c>
      <c r="S424" s="13" t="s">
        <v>129</v>
      </c>
      <c r="T424" t="b">
        <v>1</v>
      </c>
      <c r="U424" s="13" t="s">
        <v>38</v>
      </c>
      <c r="V424" s="13" t="s">
        <v>1133</v>
      </c>
      <c r="W424" t="s">
        <v>5</v>
      </c>
      <c r="X424" s="13" t="s">
        <v>45</v>
      </c>
      <c r="Y424" s="13" t="s">
        <v>229</v>
      </c>
      <c r="Z424">
        <v>1998</v>
      </c>
      <c r="AA424" s="13" t="s">
        <v>15</v>
      </c>
      <c r="AB424" s="13" t="s">
        <v>132</v>
      </c>
      <c r="AC424" s="13" t="s">
        <v>199</v>
      </c>
      <c r="AD424" s="13" t="s">
        <v>43</v>
      </c>
      <c r="AE424">
        <v>27</v>
      </c>
      <c r="AF424" t="s">
        <v>6</v>
      </c>
      <c r="AG424" t="s">
        <v>12</v>
      </c>
      <c r="AH424">
        <v>10</v>
      </c>
      <c r="AI424" t="s">
        <v>14</v>
      </c>
      <c r="AJ424" s="13" t="s">
        <v>134</v>
      </c>
      <c r="AK424" s="13" t="s">
        <v>135</v>
      </c>
      <c r="AL424" t="s">
        <v>136</v>
      </c>
      <c r="AM424" t="str">
        <f>EmployeeData[[#This Row],[EMPLOYEEID]]</f>
        <v>E271880</v>
      </c>
    </row>
    <row r="425" spans="1:39" ht="15" x14ac:dyDescent="0.25">
      <c r="A425" s="13" t="s">
        <v>1134</v>
      </c>
      <c r="B425" s="13" t="str">
        <f>EmployeeData[[#This Row],[FULLNAME]]</f>
        <v>Myonghoon Gumba</v>
      </c>
      <c r="C425" s="13" t="s">
        <v>203</v>
      </c>
      <c r="D425" s="13" t="s">
        <v>988</v>
      </c>
      <c r="E425">
        <v>454</v>
      </c>
      <c r="F425" s="13" t="s">
        <v>169</v>
      </c>
      <c r="G425" s="13" t="s">
        <v>204</v>
      </c>
      <c r="J425">
        <v>42365</v>
      </c>
      <c r="L425">
        <v>1</v>
      </c>
      <c r="M425">
        <v>40</v>
      </c>
      <c r="N425">
        <v>5</v>
      </c>
      <c r="O425">
        <v>81348</v>
      </c>
      <c r="P425" t="s">
        <v>2</v>
      </c>
      <c r="Q425" s="13" t="s">
        <v>55</v>
      </c>
      <c r="R425" s="13" t="s">
        <v>989</v>
      </c>
      <c r="S425" s="13" t="s">
        <v>159</v>
      </c>
      <c r="T425" t="b">
        <v>1</v>
      </c>
      <c r="U425" s="13" t="s">
        <v>8</v>
      </c>
      <c r="V425" s="13" t="s">
        <v>1135</v>
      </c>
      <c r="W425" t="s">
        <v>5</v>
      </c>
      <c r="X425" s="13" t="s">
        <v>10</v>
      </c>
      <c r="Y425" s="13" t="s">
        <v>146</v>
      </c>
      <c r="Z425">
        <v>1977</v>
      </c>
      <c r="AA425" s="13" t="s">
        <v>32</v>
      </c>
      <c r="AB425" s="13" t="s">
        <v>206</v>
      </c>
      <c r="AC425" s="13" t="s">
        <v>293</v>
      </c>
      <c r="AD425" s="13" t="s">
        <v>41</v>
      </c>
      <c r="AE425">
        <v>48</v>
      </c>
      <c r="AF425" t="s">
        <v>37</v>
      </c>
      <c r="AG425" t="s">
        <v>12</v>
      </c>
      <c r="AH425">
        <v>10</v>
      </c>
      <c r="AI425" t="s">
        <v>14</v>
      </c>
      <c r="AJ425" s="13" t="s">
        <v>167</v>
      </c>
      <c r="AK425" s="13" t="s">
        <v>150</v>
      </c>
      <c r="AL425" t="s">
        <v>136</v>
      </c>
      <c r="AM425" t="str">
        <f>EmployeeData[[#This Row],[EMPLOYEEID]]</f>
        <v>E276873</v>
      </c>
    </row>
    <row r="426" spans="1:39" ht="15" x14ac:dyDescent="0.25">
      <c r="A426" s="13" t="s">
        <v>1136</v>
      </c>
      <c r="B426" s="13" t="str">
        <f>EmployeeData[[#This Row],[FULLNAME]]</f>
        <v>Nancy Graus</v>
      </c>
      <c r="C426" s="13" t="s">
        <v>125</v>
      </c>
      <c r="D426" s="13" t="s">
        <v>988</v>
      </c>
      <c r="E426">
        <v>443</v>
      </c>
      <c r="F426" s="13" t="s">
        <v>157</v>
      </c>
      <c r="G426" s="13" t="s">
        <v>128</v>
      </c>
      <c r="J426">
        <v>42396</v>
      </c>
      <c r="L426">
        <v>1</v>
      </c>
      <c r="M426">
        <v>40</v>
      </c>
      <c r="N426">
        <v>5</v>
      </c>
      <c r="O426">
        <v>101051</v>
      </c>
      <c r="P426" t="s">
        <v>2</v>
      </c>
      <c r="Q426" s="13" t="s">
        <v>54</v>
      </c>
      <c r="R426" s="13" t="s">
        <v>989</v>
      </c>
      <c r="S426" s="13" t="s">
        <v>159</v>
      </c>
      <c r="T426" t="b">
        <v>1</v>
      </c>
      <c r="U426" s="13" t="s">
        <v>7</v>
      </c>
      <c r="V426" s="13" t="s">
        <v>1137</v>
      </c>
      <c r="W426" t="s">
        <v>5</v>
      </c>
      <c r="X426" s="13" t="s">
        <v>10</v>
      </c>
      <c r="Y426" s="13" t="s">
        <v>146</v>
      </c>
      <c r="Z426">
        <v>1987</v>
      </c>
      <c r="AA426" s="13" t="s">
        <v>33</v>
      </c>
      <c r="AB426" s="13" t="s">
        <v>132</v>
      </c>
      <c r="AC426" s="13" t="s">
        <v>162</v>
      </c>
      <c r="AD426" s="13" t="s">
        <v>43</v>
      </c>
      <c r="AE426">
        <v>38</v>
      </c>
      <c r="AF426" t="s">
        <v>36</v>
      </c>
      <c r="AG426" t="s">
        <v>46</v>
      </c>
      <c r="AH426">
        <v>9</v>
      </c>
      <c r="AI426" t="s">
        <v>14</v>
      </c>
      <c r="AJ426" s="13" t="s">
        <v>176</v>
      </c>
      <c r="AK426" s="13" t="s">
        <v>184</v>
      </c>
      <c r="AL426" t="b">
        <v>1</v>
      </c>
      <c r="AM426" t="str">
        <f>EmployeeData[[#This Row],[EMPLOYEEID]]</f>
        <v>E276948</v>
      </c>
    </row>
    <row r="427" spans="1:39" ht="15" x14ac:dyDescent="0.25">
      <c r="A427" s="13" t="s">
        <v>1138</v>
      </c>
      <c r="B427" s="13" t="str">
        <f>EmployeeData[[#This Row],[FULLNAME]]</f>
        <v>Nancy Gibson</v>
      </c>
      <c r="C427" s="13" t="s">
        <v>203</v>
      </c>
      <c r="D427" s="13" t="s">
        <v>988</v>
      </c>
      <c r="E427">
        <v>361</v>
      </c>
      <c r="F427" s="13" t="s">
        <v>221</v>
      </c>
      <c r="G427" s="13" t="s">
        <v>204</v>
      </c>
      <c r="J427">
        <v>42396</v>
      </c>
      <c r="L427">
        <v>1</v>
      </c>
      <c r="M427">
        <v>40</v>
      </c>
      <c r="N427">
        <v>5</v>
      </c>
      <c r="O427">
        <v>88672</v>
      </c>
      <c r="P427" t="s">
        <v>2</v>
      </c>
      <c r="Q427" s="13" t="s">
        <v>55</v>
      </c>
      <c r="R427" s="13" t="s">
        <v>989</v>
      </c>
      <c r="S427" s="13" t="s">
        <v>159</v>
      </c>
      <c r="T427" t="b">
        <v>1</v>
      </c>
      <c r="U427" s="13" t="s">
        <v>7</v>
      </c>
      <c r="V427" s="13" t="s">
        <v>1139</v>
      </c>
      <c r="W427" t="s">
        <v>35</v>
      </c>
      <c r="X427" s="13" t="s">
        <v>10</v>
      </c>
      <c r="Y427" s="13" t="s">
        <v>233</v>
      </c>
      <c r="Z427">
        <v>1988</v>
      </c>
      <c r="AA427" s="13" t="s">
        <v>33</v>
      </c>
      <c r="AB427" s="13" t="s">
        <v>206</v>
      </c>
      <c r="AC427" s="13" t="s">
        <v>373</v>
      </c>
      <c r="AD427" s="13" t="s">
        <v>9</v>
      </c>
      <c r="AE427">
        <v>37</v>
      </c>
      <c r="AF427" t="s">
        <v>36</v>
      </c>
      <c r="AG427" t="s">
        <v>12</v>
      </c>
      <c r="AH427">
        <v>9</v>
      </c>
      <c r="AI427" t="s">
        <v>14</v>
      </c>
      <c r="AJ427" s="13" t="s">
        <v>154</v>
      </c>
      <c r="AK427" s="13" t="s">
        <v>135</v>
      </c>
      <c r="AL427" t="b">
        <v>1</v>
      </c>
      <c r="AM427" t="str">
        <f>EmployeeData[[#This Row],[EMPLOYEEID]]</f>
        <v>E277282</v>
      </c>
    </row>
    <row r="428" spans="1:39" ht="15" x14ac:dyDescent="0.25">
      <c r="A428" s="13" t="s">
        <v>1140</v>
      </c>
      <c r="B428" s="13" t="str">
        <f>EmployeeData[[#This Row],[FULLNAME]]</f>
        <v>Narashimman Furlan</v>
      </c>
      <c r="C428" s="13" t="s">
        <v>125</v>
      </c>
      <c r="D428" s="13" t="s">
        <v>988</v>
      </c>
      <c r="E428">
        <v>431</v>
      </c>
      <c r="F428" s="13" t="s">
        <v>221</v>
      </c>
      <c r="G428" s="13" t="s">
        <v>128</v>
      </c>
      <c r="J428">
        <v>42396</v>
      </c>
      <c r="L428">
        <v>1</v>
      </c>
      <c r="M428">
        <v>40</v>
      </c>
      <c r="N428">
        <v>5</v>
      </c>
      <c r="O428">
        <v>127912</v>
      </c>
      <c r="P428" t="s">
        <v>2</v>
      </c>
      <c r="Q428" s="13" t="s">
        <v>54</v>
      </c>
      <c r="R428" s="13" t="s">
        <v>989</v>
      </c>
      <c r="S428" s="13" t="s">
        <v>211</v>
      </c>
      <c r="T428" t="b">
        <v>1</v>
      </c>
      <c r="U428" s="13" t="s">
        <v>38</v>
      </c>
      <c r="V428" s="13" t="s">
        <v>1141</v>
      </c>
      <c r="W428" t="s">
        <v>5</v>
      </c>
      <c r="X428" s="13" t="s">
        <v>10</v>
      </c>
      <c r="Y428" s="13" t="s">
        <v>146</v>
      </c>
      <c r="Z428">
        <v>1990</v>
      </c>
      <c r="AA428" s="13" t="s">
        <v>15</v>
      </c>
      <c r="AB428" s="13" t="s">
        <v>132</v>
      </c>
      <c r="AC428" s="13" t="s">
        <v>1095</v>
      </c>
      <c r="AD428" s="13" t="s">
        <v>9</v>
      </c>
      <c r="AE428">
        <v>35</v>
      </c>
      <c r="AF428" t="s">
        <v>36</v>
      </c>
      <c r="AG428" t="s">
        <v>46</v>
      </c>
      <c r="AH428">
        <v>9</v>
      </c>
      <c r="AI428" t="s">
        <v>14</v>
      </c>
      <c r="AJ428" s="13" t="s">
        <v>134</v>
      </c>
      <c r="AK428" s="13" t="s">
        <v>135</v>
      </c>
      <c r="AL428" t="b">
        <v>1</v>
      </c>
      <c r="AM428" t="str">
        <f>EmployeeData[[#This Row],[EMPLOYEEID]]</f>
        <v>E277443</v>
      </c>
    </row>
    <row r="429" spans="1:39" ht="15" x14ac:dyDescent="0.25">
      <c r="A429" s="13" t="s">
        <v>1142</v>
      </c>
      <c r="B429" s="13" t="str">
        <f>EmployeeData[[#This Row],[FULLNAME]]</f>
        <v>Narashimman Fancois</v>
      </c>
      <c r="C429" s="13" t="s">
        <v>125</v>
      </c>
      <c r="D429" s="13" t="s">
        <v>988</v>
      </c>
      <c r="E429">
        <v>455</v>
      </c>
      <c r="F429" s="13" t="s">
        <v>326</v>
      </c>
      <c r="G429" s="13" t="s">
        <v>128</v>
      </c>
      <c r="J429">
        <v>42396</v>
      </c>
      <c r="L429">
        <v>1</v>
      </c>
      <c r="M429">
        <v>40</v>
      </c>
      <c r="N429">
        <v>5</v>
      </c>
      <c r="O429">
        <v>224774</v>
      </c>
      <c r="P429" t="s">
        <v>2</v>
      </c>
      <c r="Q429" s="13" t="s">
        <v>54</v>
      </c>
      <c r="R429" s="13" t="s">
        <v>989</v>
      </c>
      <c r="S429" s="13" t="s">
        <v>159</v>
      </c>
      <c r="T429" t="b">
        <v>1</v>
      </c>
      <c r="U429" s="13" t="s">
        <v>7</v>
      </c>
      <c r="V429" s="13" t="s">
        <v>1143</v>
      </c>
      <c r="W429" t="s">
        <v>5</v>
      </c>
      <c r="X429" s="13" t="s">
        <v>45</v>
      </c>
      <c r="Y429" s="13" t="s">
        <v>146</v>
      </c>
      <c r="Z429">
        <v>1988</v>
      </c>
      <c r="AA429" s="13" t="s">
        <v>50</v>
      </c>
      <c r="AB429" s="13" t="s">
        <v>132</v>
      </c>
      <c r="AC429" s="13" t="s">
        <v>328</v>
      </c>
      <c r="AD429" s="13" t="s">
        <v>39</v>
      </c>
      <c r="AE429">
        <v>37</v>
      </c>
      <c r="AF429" t="s">
        <v>36</v>
      </c>
      <c r="AG429" t="s">
        <v>47</v>
      </c>
      <c r="AH429">
        <v>9</v>
      </c>
      <c r="AI429" t="s">
        <v>14</v>
      </c>
      <c r="AJ429" s="13" t="s">
        <v>134</v>
      </c>
      <c r="AK429" s="13" t="s">
        <v>135</v>
      </c>
      <c r="AL429" t="b">
        <v>1</v>
      </c>
      <c r="AM429" t="str">
        <f>EmployeeData[[#This Row],[EMPLOYEEID]]</f>
        <v>E277603</v>
      </c>
    </row>
    <row r="430" spans="1:39" ht="15" x14ac:dyDescent="0.25">
      <c r="A430" s="13" t="s">
        <v>1144</v>
      </c>
      <c r="B430" s="13" t="str">
        <f>EmployeeData[[#This Row],[FULLNAME]]</f>
        <v>Narashimman Fenollosa</v>
      </c>
      <c r="C430" s="13" t="s">
        <v>203</v>
      </c>
      <c r="D430" s="13" t="s">
        <v>988</v>
      </c>
      <c r="E430">
        <v>362</v>
      </c>
      <c r="F430" s="13" t="s">
        <v>143</v>
      </c>
      <c r="G430" s="13" t="s">
        <v>204</v>
      </c>
      <c r="J430">
        <v>42396</v>
      </c>
      <c r="L430">
        <v>1</v>
      </c>
      <c r="M430">
        <v>40</v>
      </c>
      <c r="N430">
        <v>5</v>
      </c>
      <c r="O430">
        <v>299058</v>
      </c>
      <c r="P430" t="s">
        <v>2</v>
      </c>
      <c r="Q430" s="13" t="s">
        <v>55</v>
      </c>
      <c r="R430" s="13" t="s">
        <v>989</v>
      </c>
      <c r="S430" s="13" t="s">
        <v>129</v>
      </c>
      <c r="T430" t="b">
        <v>1</v>
      </c>
      <c r="U430" s="13" t="s">
        <v>38</v>
      </c>
      <c r="V430" s="13" t="s">
        <v>1145</v>
      </c>
      <c r="W430" t="s">
        <v>5</v>
      </c>
      <c r="X430" s="13" t="s">
        <v>45</v>
      </c>
      <c r="Y430" s="13" t="s">
        <v>146</v>
      </c>
      <c r="Z430">
        <v>1987</v>
      </c>
      <c r="AA430" s="13" t="s">
        <v>33</v>
      </c>
      <c r="AB430" s="13" t="s">
        <v>206</v>
      </c>
      <c r="AC430" s="13" t="s">
        <v>1146</v>
      </c>
      <c r="AD430" s="13" t="s">
        <v>44</v>
      </c>
      <c r="AE430">
        <v>38</v>
      </c>
      <c r="AF430" t="s">
        <v>36</v>
      </c>
      <c r="AG430" t="s">
        <v>47</v>
      </c>
      <c r="AH430">
        <v>9</v>
      </c>
      <c r="AI430" t="s">
        <v>14</v>
      </c>
      <c r="AJ430" s="13" t="s">
        <v>134</v>
      </c>
      <c r="AK430" s="13" t="s">
        <v>135</v>
      </c>
      <c r="AL430" t="s">
        <v>136</v>
      </c>
      <c r="AM430" t="str">
        <f>EmployeeData[[#This Row],[EMPLOYEEID]]</f>
        <v>E277747</v>
      </c>
    </row>
    <row r="431" spans="1:39" ht="15" x14ac:dyDescent="0.25">
      <c r="A431" s="13" t="s">
        <v>1147</v>
      </c>
      <c r="B431" s="13" t="str">
        <f>EmployeeData[[#This Row],[FULLNAME]]</f>
        <v>Narasimha Esquivel</v>
      </c>
      <c r="C431" s="13" t="s">
        <v>303</v>
      </c>
      <c r="D431" s="13" t="s">
        <v>988</v>
      </c>
      <c r="E431">
        <v>362</v>
      </c>
      <c r="F431" s="13" t="s">
        <v>143</v>
      </c>
      <c r="G431" s="13" t="s">
        <v>304</v>
      </c>
      <c r="J431">
        <v>42396</v>
      </c>
      <c r="L431">
        <v>1</v>
      </c>
      <c r="M431">
        <v>40</v>
      </c>
      <c r="N431">
        <v>5</v>
      </c>
      <c r="O431">
        <v>66751</v>
      </c>
      <c r="P431" t="s">
        <v>2</v>
      </c>
      <c r="Q431" s="13" t="s">
        <v>57</v>
      </c>
      <c r="R431" s="13" t="s">
        <v>989</v>
      </c>
      <c r="S431" s="13" t="s">
        <v>237</v>
      </c>
      <c r="T431" t="b">
        <v>1</v>
      </c>
      <c r="U431" s="13" t="s">
        <v>38</v>
      </c>
      <c r="V431" s="13" t="s">
        <v>1148</v>
      </c>
      <c r="W431" t="s">
        <v>5</v>
      </c>
      <c r="X431" s="13" t="s">
        <v>10</v>
      </c>
      <c r="Y431" s="13" t="s">
        <v>146</v>
      </c>
      <c r="Z431">
        <v>1988</v>
      </c>
      <c r="AA431" s="13" t="s">
        <v>32</v>
      </c>
      <c r="AB431" s="13" t="s">
        <v>306</v>
      </c>
      <c r="AC431" s="13" t="s">
        <v>1146</v>
      </c>
      <c r="AD431" s="13" t="s">
        <v>44</v>
      </c>
      <c r="AE431">
        <v>37</v>
      </c>
      <c r="AF431" t="s">
        <v>36</v>
      </c>
      <c r="AG431" t="s">
        <v>12</v>
      </c>
      <c r="AH431">
        <v>9</v>
      </c>
      <c r="AI431" t="s">
        <v>14</v>
      </c>
      <c r="AJ431" s="13" t="s">
        <v>154</v>
      </c>
      <c r="AK431" s="13" t="s">
        <v>135</v>
      </c>
      <c r="AL431" t="b">
        <v>0</v>
      </c>
      <c r="AM431" t="str">
        <f>EmployeeData[[#This Row],[EMPLOYEEID]]</f>
        <v>E277846</v>
      </c>
    </row>
    <row r="432" spans="1:39" ht="15" x14ac:dyDescent="0.25">
      <c r="A432" s="13" t="s">
        <v>1149</v>
      </c>
      <c r="B432" s="13" t="str">
        <f>EmployeeData[[#This Row],[FULLNAME]]</f>
        <v>Narasimha Doerr</v>
      </c>
      <c r="C432" s="13" t="s">
        <v>125</v>
      </c>
      <c r="D432" s="13" t="s">
        <v>988</v>
      </c>
      <c r="E432">
        <v>462</v>
      </c>
      <c r="F432" s="13" t="s">
        <v>143</v>
      </c>
      <c r="G432" s="13" t="s">
        <v>128</v>
      </c>
      <c r="J432">
        <v>42396</v>
      </c>
      <c r="L432">
        <v>1</v>
      </c>
      <c r="M432">
        <v>40</v>
      </c>
      <c r="N432">
        <v>5</v>
      </c>
      <c r="O432">
        <v>91958</v>
      </c>
      <c r="P432" t="s">
        <v>2</v>
      </c>
      <c r="Q432" s="13" t="s">
        <v>54</v>
      </c>
      <c r="R432" s="13" t="s">
        <v>989</v>
      </c>
      <c r="S432" s="13" t="s">
        <v>140</v>
      </c>
      <c r="T432" t="b">
        <v>1</v>
      </c>
      <c r="U432" s="13" t="s">
        <v>7</v>
      </c>
      <c r="V432" s="13" t="s">
        <v>1150</v>
      </c>
      <c r="W432" t="s">
        <v>35</v>
      </c>
      <c r="X432" s="13" t="s">
        <v>10</v>
      </c>
      <c r="Y432" s="13" t="s">
        <v>131</v>
      </c>
      <c r="Z432">
        <v>1998</v>
      </c>
      <c r="AA432" s="13" t="s">
        <v>33</v>
      </c>
      <c r="AB432" s="13" t="s">
        <v>132</v>
      </c>
      <c r="AC432" s="13" t="s">
        <v>396</v>
      </c>
      <c r="AD432" s="13" t="s">
        <v>44</v>
      </c>
      <c r="AE432">
        <v>27</v>
      </c>
      <c r="AF432" t="s">
        <v>6</v>
      </c>
      <c r="AG432" t="s">
        <v>12</v>
      </c>
      <c r="AH432">
        <v>9</v>
      </c>
      <c r="AI432" t="s">
        <v>14</v>
      </c>
      <c r="AJ432" s="13" t="s">
        <v>239</v>
      </c>
      <c r="AK432" s="13" t="s">
        <v>135</v>
      </c>
      <c r="AL432" t="s">
        <v>136</v>
      </c>
      <c r="AM432" t="str">
        <f>EmployeeData[[#This Row],[EMPLOYEEID]]</f>
        <v>E278576</v>
      </c>
    </row>
    <row r="433" spans="1:39" ht="15" x14ac:dyDescent="0.25">
      <c r="A433" s="13" t="s">
        <v>1151</v>
      </c>
      <c r="B433" s="13" t="str">
        <f>EmployeeData[[#This Row],[FULLNAME]]</f>
        <v>Narek Ding</v>
      </c>
      <c r="C433" s="13" t="s">
        <v>203</v>
      </c>
      <c r="D433" s="13" t="s">
        <v>988</v>
      </c>
      <c r="E433">
        <v>453</v>
      </c>
      <c r="F433" s="13" t="s">
        <v>127</v>
      </c>
      <c r="G433" s="13" t="s">
        <v>204</v>
      </c>
      <c r="J433">
        <v>42396</v>
      </c>
      <c r="L433">
        <v>1</v>
      </c>
      <c r="M433">
        <v>40</v>
      </c>
      <c r="N433">
        <v>5</v>
      </c>
      <c r="O433">
        <v>86256</v>
      </c>
      <c r="P433" t="s">
        <v>2</v>
      </c>
      <c r="Q433" s="13" t="s">
        <v>55</v>
      </c>
      <c r="R433" s="13" t="s">
        <v>989</v>
      </c>
      <c r="S433" s="13" t="s">
        <v>159</v>
      </c>
      <c r="T433" t="b">
        <v>1</v>
      </c>
      <c r="U433" s="13" t="s">
        <v>7</v>
      </c>
      <c r="V433" s="13" t="s">
        <v>1152</v>
      </c>
      <c r="W433" t="s">
        <v>5</v>
      </c>
      <c r="X433" s="13" t="s">
        <v>10</v>
      </c>
      <c r="Y433" s="13" t="s">
        <v>146</v>
      </c>
      <c r="Z433">
        <v>1985</v>
      </c>
      <c r="AA433" s="13" t="s">
        <v>32</v>
      </c>
      <c r="AB433" s="13" t="s">
        <v>206</v>
      </c>
      <c r="AC433" s="13" t="s">
        <v>320</v>
      </c>
      <c r="AD433" s="13" t="s">
        <v>40</v>
      </c>
      <c r="AE433">
        <v>40</v>
      </c>
      <c r="AF433" t="s">
        <v>36</v>
      </c>
      <c r="AG433" t="s">
        <v>12</v>
      </c>
      <c r="AH433">
        <v>9</v>
      </c>
      <c r="AI433" t="s">
        <v>14</v>
      </c>
      <c r="AJ433" s="13" t="s">
        <v>154</v>
      </c>
      <c r="AK433" s="13" t="s">
        <v>135</v>
      </c>
      <c r="AL433" t="b">
        <v>1</v>
      </c>
      <c r="AM433" t="str">
        <f>EmployeeData[[#This Row],[EMPLOYEEID]]</f>
        <v>E279983</v>
      </c>
    </row>
    <row r="434" spans="1:39" ht="15" x14ac:dyDescent="0.25">
      <c r="A434" s="13" t="s">
        <v>1153</v>
      </c>
      <c r="B434" s="13" t="str">
        <f>EmployeeData[[#This Row],[FULLNAME]]</f>
        <v>Narek Deng</v>
      </c>
      <c r="C434" s="13" t="s">
        <v>1081</v>
      </c>
      <c r="D434" s="13" t="s">
        <v>988</v>
      </c>
      <c r="E434">
        <v>453</v>
      </c>
      <c r="F434" s="13" t="s">
        <v>127</v>
      </c>
      <c r="G434" s="13" t="s">
        <v>1082</v>
      </c>
      <c r="J434">
        <v>42396</v>
      </c>
      <c r="L434">
        <v>1</v>
      </c>
      <c r="M434">
        <v>40</v>
      </c>
      <c r="N434">
        <v>5</v>
      </c>
      <c r="O434">
        <v>112528</v>
      </c>
      <c r="P434" t="s">
        <v>2</v>
      </c>
      <c r="Q434" s="13" t="s">
        <v>60</v>
      </c>
      <c r="R434" s="13" t="s">
        <v>989</v>
      </c>
      <c r="S434" s="13" t="s">
        <v>211</v>
      </c>
      <c r="T434" t="b">
        <v>1</v>
      </c>
      <c r="U434" s="13" t="s">
        <v>8</v>
      </c>
      <c r="V434" s="13" t="s">
        <v>1154</v>
      </c>
      <c r="W434" t="s">
        <v>35</v>
      </c>
      <c r="X434" s="13" t="s">
        <v>10</v>
      </c>
      <c r="Y434" s="13" t="s">
        <v>146</v>
      </c>
      <c r="Z434">
        <v>1983</v>
      </c>
      <c r="AA434" s="13" t="s">
        <v>33</v>
      </c>
      <c r="AB434" s="13" t="s">
        <v>1084</v>
      </c>
      <c r="AC434" s="13" t="s">
        <v>320</v>
      </c>
      <c r="AD434" s="13" t="s">
        <v>40</v>
      </c>
      <c r="AE434">
        <v>42</v>
      </c>
      <c r="AF434" t="s">
        <v>36</v>
      </c>
      <c r="AG434" t="s">
        <v>46</v>
      </c>
      <c r="AH434">
        <v>9</v>
      </c>
      <c r="AI434" t="s">
        <v>14</v>
      </c>
      <c r="AJ434" s="13" t="s">
        <v>134</v>
      </c>
      <c r="AK434" s="13" t="s">
        <v>135</v>
      </c>
      <c r="AL434" t="b">
        <v>1</v>
      </c>
      <c r="AM434" t="str">
        <f>EmployeeData[[#This Row],[EMPLOYEEID]]</f>
        <v>E280104</v>
      </c>
    </row>
    <row r="435" spans="1:39" ht="15" x14ac:dyDescent="0.25">
      <c r="A435" s="13" t="s">
        <v>1155</v>
      </c>
      <c r="B435" s="13" t="str">
        <f>EmployeeData[[#This Row],[FULLNAME]]</f>
        <v>Narek Dea</v>
      </c>
      <c r="C435" s="13" t="s">
        <v>203</v>
      </c>
      <c r="D435" s="13" t="s">
        <v>988</v>
      </c>
      <c r="E435">
        <v>444</v>
      </c>
      <c r="F435" s="13" t="s">
        <v>127</v>
      </c>
      <c r="G435" s="13" t="s">
        <v>204</v>
      </c>
      <c r="J435">
        <v>42396</v>
      </c>
      <c r="L435">
        <v>1</v>
      </c>
      <c r="M435">
        <v>40</v>
      </c>
      <c r="N435">
        <v>5</v>
      </c>
      <c r="O435">
        <v>86689</v>
      </c>
      <c r="P435" t="s">
        <v>2</v>
      </c>
      <c r="Q435" s="13" t="s">
        <v>55</v>
      </c>
      <c r="R435" s="13" t="s">
        <v>989</v>
      </c>
      <c r="S435" s="13" t="s">
        <v>129</v>
      </c>
      <c r="T435" t="b">
        <v>1</v>
      </c>
      <c r="U435" s="13" t="s">
        <v>38</v>
      </c>
      <c r="V435" s="13" t="s">
        <v>1156</v>
      </c>
      <c r="W435" t="s">
        <v>35</v>
      </c>
      <c r="X435" s="13" t="s">
        <v>10</v>
      </c>
      <c r="Y435" s="13" t="s">
        <v>131</v>
      </c>
      <c r="Z435">
        <v>1985</v>
      </c>
      <c r="AA435" s="13" t="s">
        <v>32</v>
      </c>
      <c r="AB435" s="13" t="s">
        <v>206</v>
      </c>
      <c r="AC435" s="13" t="s">
        <v>133</v>
      </c>
      <c r="AD435" s="13" t="s">
        <v>40</v>
      </c>
      <c r="AE435">
        <v>40</v>
      </c>
      <c r="AF435" t="s">
        <v>36</v>
      </c>
      <c r="AG435" t="s">
        <v>12</v>
      </c>
      <c r="AH435">
        <v>9</v>
      </c>
      <c r="AI435" t="s">
        <v>14</v>
      </c>
      <c r="AJ435" s="13" t="s">
        <v>176</v>
      </c>
      <c r="AK435" s="13" t="s">
        <v>135</v>
      </c>
      <c r="AL435" t="b">
        <v>0</v>
      </c>
      <c r="AM435" t="str">
        <f>EmployeeData[[#This Row],[EMPLOYEEID]]</f>
        <v>E280139</v>
      </c>
    </row>
    <row r="436" spans="1:39" ht="15" x14ac:dyDescent="0.25">
      <c r="A436" s="13" t="s">
        <v>1157</v>
      </c>
      <c r="B436" s="13" t="str">
        <f>EmployeeData[[#This Row],[FULLNAME]]</f>
        <v>Nari Cypher</v>
      </c>
      <c r="C436" s="13" t="s">
        <v>125</v>
      </c>
      <c r="D436" s="13" t="s">
        <v>988</v>
      </c>
      <c r="E436">
        <v>443</v>
      </c>
      <c r="F436" s="13" t="s">
        <v>157</v>
      </c>
      <c r="G436" s="13" t="s">
        <v>128</v>
      </c>
      <c r="J436">
        <v>42396</v>
      </c>
      <c r="L436">
        <v>1</v>
      </c>
      <c r="M436">
        <v>40</v>
      </c>
      <c r="N436">
        <v>5</v>
      </c>
      <c r="O436">
        <v>128174</v>
      </c>
      <c r="P436" t="s">
        <v>2</v>
      </c>
      <c r="Q436" s="13" t="s">
        <v>54</v>
      </c>
      <c r="R436" s="13" t="s">
        <v>989</v>
      </c>
      <c r="S436" s="13" t="s">
        <v>129</v>
      </c>
      <c r="T436" t="b">
        <v>1</v>
      </c>
      <c r="U436" s="13" t="s">
        <v>38</v>
      </c>
      <c r="V436" s="13" t="s">
        <v>1158</v>
      </c>
      <c r="W436" t="s">
        <v>5</v>
      </c>
      <c r="X436" s="13" t="s">
        <v>45</v>
      </c>
      <c r="Y436" s="13" t="s">
        <v>275</v>
      </c>
      <c r="Z436">
        <v>1983</v>
      </c>
      <c r="AA436" s="13" t="s">
        <v>15</v>
      </c>
      <c r="AB436" s="13" t="s">
        <v>132</v>
      </c>
      <c r="AC436" s="13" t="s">
        <v>162</v>
      </c>
      <c r="AD436" s="13" t="s">
        <v>43</v>
      </c>
      <c r="AE436">
        <v>42</v>
      </c>
      <c r="AF436" t="s">
        <v>36</v>
      </c>
      <c r="AG436" t="s">
        <v>46</v>
      </c>
      <c r="AH436">
        <v>9</v>
      </c>
      <c r="AI436" t="s">
        <v>14</v>
      </c>
      <c r="AJ436" s="13" t="s">
        <v>167</v>
      </c>
      <c r="AK436" s="13" t="s">
        <v>135</v>
      </c>
      <c r="AL436" t="s">
        <v>136</v>
      </c>
      <c r="AM436" t="str">
        <f>EmployeeData[[#This Row],[EMPLOYEEID]]</f>
        <v>E280274</v>
      </c>
    </row>
    <row r="437" spans="1:39" ht="15" x14ac:dyDescent="0.25">
      <c r="A437" s="13" t="s">
        <v>1159</v>
      </c>
      <c r="B437" s="13" t="str">
        <f>EmployeeData[[#This Row],[FULLNAME]]</f>
        <v>Nari Chu</v>
      </c>
      <c r="C437" s="13" t="s">
        <v>125</v>
      </c>
      <c r="D437" s="13" t="s">
        <v>1160</v>
      </c>
      <c r="E437">
        <v>454</v>
      </c>
      <c r="F437" s="13" t="s">
        <v>169</v>
      </c>
      <c r="G437" s="13" t="s">
        <v>128</v>
      </c>
      <c r="J437">
        <v>43676</v>
      </c>
      <c r="L437">
        <v>1</v>
      </c>
      <c r="M437">
        <v>40</v>
      </c>
      <c r="N437">
        <v>5</v>
      </c>
      <c r="O437">
        <v>135551</v>
      </c>
      <c r="P437" t="s">
        <v>2</v>
      </c>
      <c r="Q437" s="13" t="s">
        <v>54</v>
      </c>
      <c r="R437" s="13" t="s">
        <v>1161</v>
      </c>
      <c r="S437" s="13" t="s">
        <v>410</v>
      </c>
      <c r="T437" t="b">
        <v>1</v>
      </c>
      <c r="U437" s="13" t="s">
        <v>7</v>
      </c>
      <c r="V437" s="13" t="s">
        <v>1162</v>
      </c>
      <c r="W437" t="s">
        <v>5</v>
      </c>
      <c r="X437" s="13" t="s">
        <v>45</v>
      </c>
      <c r="Y437" s="13" t="s">
        <v>146</v>
      </c>
      <c r="Z437">
        <v>1983</v>
      </c>
      <c r="AA437" s="13" t="s">
        <v>15</v>
      </c>
      <c r="AB437" s="13" t="s">
        <v>132</v>
      </c>
      <c r="AC437" s="13" t="s">
        <v>293</v>
      </c>
      <c r="AD437" s="13" t="s">
        <v>41</v>
      </c>
      <c r="AE437">
        <v>42</v>
      </c>
      <c r="AF437" t="s">
        <v>36</v>
      </c>
      <c r="AG437" t="s">
        <v>46</v>
      </c>
      <c r="AH437">
        <v>6</v>
      </c>
      <c r="AI437" t="s">
        <v>13</v>
      </c>
      <c r="AJ437" s="13" t="s">
        <v>239</v>
      </c>
      <c r="AK437" s="13" t="s">
        <v>184</v>
      </c>
      <c r="AL437" t="b">
        <v>1</v>
      </c>
      <c r="AM437" t="str">
        <f>EmployeeData[[#This Row],[EMPLOYEEID]]</f>
        <v>E280278</v>
      </c>
    </row>
    <row r="438" spans="1:39" ht="15" x14ac:dyDescent="0.25">
      <c r="A438" s="13" t="s">
        <v>1163</v>
      </c>
      <c r="B438" s="13" t="str">
        <f>EmployeeData[[#This Row],[FULLNAME]]</f>
        <v>Natascha Cheng</v>
      </c>
      <c r="C438" s="13" t="s">
        <v>125</v>
      </c>
      <c r="D438" s="13" t="s">
        <v>1160</v>
      </c>
      <c r="E438">
        <v>442</v>
      </c>
      <c r="F438" s="13" t="s">
        <v>143</v>
      </c>
      <c r="G438" s="13" t="s">
        <v>128</v>
      </c>
      <c r="J438">
        <v>42396</v>
      </c>
      <c r="L438">
        <v>1</v>
      </c>
      <c r="M438">
        <v>40</v>
      </c>
      <c r="N438">
        <v>5</v>
      </c>
      <c r="O438">
        <v>267219</v>
      </c>
      <c r="P438" t="s">
        <v>2</v>
      </c>
      <c r="Q438" s="13" t="s">
        <v>54</v>
      </c>
      <c r="R438" s="13" t="s">
        <v>1161</v>
      </c>
      <c r="S438" s="13" t="s">
        <v>140</v>
      </c>
      <c r="T438" t="b">
        <v>1</v>
      </c>
      <c r="U438" s="13" t="s">
        <v>8</v>
      </c>
      <c r="V438" s="13" t="s">
        <v>1164</v>
      </c>
      <c r="W438" t="s">
        <v>5</v>
      </c>
      <c r="X438" s="13" t="s">
        <v>45</v>
      </c>
      <c r="Y438" s="13" t="s">
        <v>153</v>
      </c>
      <c r="Z438">
        <v>1979</v>
      </c>
      <c r="AA438" s="13" t="s">
        <v>53</v>
      </c>
      <c r="AB438" s="13" t="s">
        <v>132</v>
      </c>
      <c r="AC438" s="13" t="s">
        <v>179</v>
      </c>
      <c r="AD438" s="13" t="s">
        <v>44</v>
      </c>
      <c r="AE438">
        <v>46</v>
      </c>
      <c r="AF438" t="s">
        <v>37</v>
      </c>
      <c r="AG438" t="s">
        <v>47</v>
      </c>
      <c r="AH438">
        <v>9</v>
      </c>
      <c r="AI438" t="s">
        <v>14</v>
      </c>
      <c r="AJ438" s="13" t="s">
        <v>149</v>
      </c>
      <c r="AK438" s="13" t="s">
        <v>135</v>
      </c>
      <c r="AL438" t="s">
        <v>136</v>
      </c>
      <c r="AM438" t="str">
        <f>EmployeeData[[#This Row],[EMPLOYEEID]]</f>
        <v>E281696</v>
      </c>
    </row>
    <row r="439" spans="1:39" ht="15" x14ac:dyDescent="0.25">
      <c r="A439" s="13" t="s">
        <v>1165</v>
      </c>
      <c r="B439" s="13" t="str">
        <f>EmployeeData[[#This Row],[FULLNAME]]</f>
        <v>Natascha Chaudhary</v>
      </c>
      <c r="C439" s="13" t="s">
        <v>125</v>
      </c>
      <c r="D439" s="13" t="s">
        <v>1160</v>
      </c>
      <c r="E439">
        <v>252</v>
      </c>
      <c r="F439" s="13" t="s">
        <v>143</v>
      </c>
      <c r="G439" s="13" t="s">
        <v>128</v>
      </c>
      <c r="J439">
        <v>43679</v>
      </c>
      <c r="L439">
        <v>1</v>
      </c>
      <c r="M439">
        <v>40</v>
      </c>
      <c r="N439">
        <v>5</v>
      </c>
      <c r="O439">
        <v>249989</v>
      </c>
      <c r="P439" t="s">
        <v>2</v>
      </c>
      <c r="Q439" s="13" t="s">
        <v>54</v>
      </c>
      <c r="R439" s="13" t="s">
        <v>1161</v>
      </c>
      <c r="S439" s="13" t="s">
        <v>159</v>
      </c>
      <c r="T439" t="b">
        <v>1</v>
      </c>
      <c r="U439" s="13" t="s">
        <v>38</v>
      </c>
      <c r="V439" s="13" t="s">
        <v>1166</v>
      </c>
      <c r="W439" t="s">
        <v>35</v>
      </c>
      <c r="X439" s="13" t="s">
        <v>10</v>
      </c>
      <c r="Y439" s="13" t="s">
        <v>229</v>
      </c>
      <c r="Z439">
        <v>1996</v>
      </c>
      <c r="AA439" s="13" t="s">
        <v>33</v>
      </c>
      <c r="AB439" s="13" t="s">
        <v>132</v>
      </c>
      <c r="AC439" s="13" t="s">
        <v>148</v>
      </c>
      <c r="AD439" s="13" t="s">
        <v>44</v>
      </c>
      <c r="AE439">
        <v>29</v>
      </c>
      <c r="AF439" t="s">
        <v>6</v>
      </c>
      <c r="AG439" t="s">
        <v>47</v>
      </c>
      <c r="AH439">
        <v>6</v>
      </c>
      <c r="AI439" t="s">
        <v>13</v>
      </c>
      <c r="AJ439" s="13" t="s">
        <v>134</v>
      </c>
      <c r="AK439" s="13" t="s">
        <v>135</v>
      </c>
      <c r="AL439" t="b">
        <v>0</v>
      </c>
      <c r="AM439" t="str">
        <f>EmployeeData[[#This Row],[EMPLOYEEID]]</f>
        <v>E282189</v>
      </c>
    </row>
    <row r="440" spans="1:39" ht="15" x14ac:dyDescent="0.25">
      <c r="A440" s="13" t="s">
        <v>1167</v>
      </c>
      <c r="B440" s="13" t="str">
        <f>EmployeeData[[#This Row],[FULLNAME]]</f>
        <v>Nathan Chan</v>
      </c>
      <c r="C440" s="13" t="s">
        <v>203</v>
      </c>
      <c r="D440" s="13" t="s">
        <v>1160</v>
      </c>
      <c r="E440">
        <v>442</v>
      </c>
      <c r="F440" s="13" t="s">
        <v>143</v>
      </c>
      <c r="G440" s="13" t="s">
        <v>204</v>
      </c>
      <c r="J440">
        <v>42396</v>
      </c>
      <c r="L440">
        <v>1</v>
      </c>
      <c r="M440">
        <v>40</v>
      </c>
      <c r="N440">
        <v>5</v>
      </c>
      <c r="O440">
        <v>81375</v>
      </c>
      <c r="P440" t="s">
        <v>2</v>
      </c>
      <c r="Q440" s="13" t="s">
        <v>55</v>
      </c>
      <c r="R440" s="13" t="s">
        <v>1161</v>
      </c>
      <c r="S440" s="13" t="s">
        <v>159</v>
      </c>
      <c r="T440" t="b">
        <v>1</v>
      </c>
      <c r="U440" s="13" t="s">
        <v>7</v>
      </c>
      <c r="V440" s="13" t="s">
        <v>1168</v>
      </c>
      <c r="W440" t="s">
        <v>35</v>
      </c>
      <c r="X440" s="13" t="s">
        <v>10</v>
      </c>
      <c r="Y440" s="13" t="s">
        <v>146</v>
      </c>
      <c r="Z440">
        <v>1994</v>
      </c>
      <c r="AA440" s="13" t="s">
        <v>34</v>
      </c>
      <c r="AB440" s="13" t="s">
        <v>206</v>
      </c>
      <c r="AC440" s="13" t="s">
        <v>179</v>
      </c>
      <c r="AD440" s="13" t="s">
        <v>44</v>
      </c>
      <c r="AE440">
        <v>31</v>
      </c>
      <c r="AF440" t="s">
        <v>6</v>
      </c>
      <c r="AG440" t="s">
        <v>12</v>
      </c>
      <c r="AH440">
        <v>9</v>
      </c>
      <c r="AI440" t="s">
        <v>14</v>
      </c>
      <c r="AJ440" s="13" t="s">
        <v>176</v>
      </c>
      <c r="AK440" s="13" t="s">
        <v>135</v>
      </c>
      <c r="AL440" t="b">
        <v>1</v>
      </c>
      <c r="AM440" t="str">
        <f>EmployeeData[[#This Row],[EMPLOYEEID]]</f>
        <v>E282234</v>
      </c>
    </row>
    <row r="441" spans="1:39" ht="15" x14ac:dyDescent="0.25">
      <c r="A441" s="13" t="s">
        <v>1169</v>
      </c>
      <c r="B441" s="13" t="str">
        <f>EmployeeData[[#This Row],[FULLNAME]]</f>
        <v>Nathan Carrothers</v>
      </c>
      <c r="C441" s="13" t="s">
        <v>203</v>
      </c>
      <c r="D441" s="13" t="s">
        <v>1160</v>
      </c>
      <c r="E441">
        <v>252</v>
      </c>
      <c r="F441" s="13" t="s">
        <v>143</v>
      </c>
      <c r="G441" s="13" t="s">
        <v>204</v>
      </c>
      <c r="J441">
        <v>42396</v>
      </c>
      <c r="L441">
        <v>1</v>
      </c>
      <c r="M441">
        <v>40</v>
      </c>
      <c r="N441">
        <v>5</v>
      </c>
      <c r="O441">
        <v>90743</v>
      </c>
      <c r="P441" t="s">
        <v>2</v>
      </c>
      <c r="Q441" s="13" t="s">
        <v>55</v>
      </c>
      <c r="R441" s="13" t="s">
        <v>1161</v>
      </c>
      <c r="S441" s="13" t="s">
        <v>344</v>
      </c>
      <c r="T441" t="b">
        <v>1</v>
      </c>
      <c r="U441" s="13" t="s">
        <v>7</v>
      </c>
      <c r="V441" s="13" t="s">
        <v>1170</v>
      </c>
      <c r="W441" t="s">
        <v>35</v>
      </c>
      <c r="X441" s="13" t="s">
        <v>10</v>
      </c>
      <c r="Y441" s="13" t="s">
        <v>146</v>
      </c>
      <c r="Z441">
        <v>1974</v>
      </c>
      <c r="AA441" s="13" t="s">
        <v>33</v>
      </c>
      <c r="AB441" s="13" t="s">
        <v>206</v>
      </c>
      <c r="AC441" s="13" t="s">
        <v>148</v>
      </c>
      <c r="AD441" s="13" t="s">
        <v>44</v>
      </c>
      <c r="AE441">
        <v>51</v>
      </c>
      <c r="AF441" t="s">
        <v>37</v>
      </c>
      <c r="AG441" t="s">
        <v>12</v>
      </c>
      <c r="AH441">
        <v>9</v>
      </c>
      <c r="AI441" t="s">
        <v>14</v>
      </c>
      <c r="AJ441" s="13" t="s">
        <v>134</v>
      </c>
      <c r="AK441" s="13" t="s">
        <v>150</v>
      </c>
      <c r="AL441" t="s">
        <v>136</v>
      </c>
      <c r="AM441" t="str">
        <f>EmployeeData[[#This Row],[EMPLOYEEID]]</f>
        <v>E282371</v>
      </c>
    </row>
    <row r="442" spans="1:39" ht="15" x14ac:dyDescent="0.25">
      <c r="A442" s="13" t="s">
        <v>1171</v>
      </c>
      <c r="B442" s="13" t="str">
        <f>EmployeeData[[#This Row],[FULLNAME]]</f>
        <v>Nathaniel Brunet</v>
      </c>
      <c r="C442" s="13" t="s">
        <v>203</v>
      </c>
      <c r="D442" s="13" t="s">
        <v>1160</v>
      </c>
      <c r="E442">
        <v>452</v>
      </c>
      <c r="F442" s="13" t="s">
        <v>157</v>
      </c>
      <c r="G442" s="13" t="s">
        <v>204</v>
      </c>
      <c r="J442">
        <v>42396</v>
      </c>
      <c r="L442">
        <v>1</v>
      </c>
      <c r="M442">
        <v>40</v>
      </c>
      <c r="N442">
        <v>5</v>
      </c>
      <c r="O442">
        <v>269570</v>
      </c>
      <c r="P442" t="s">
        <v>2</v>
      </c>
      <c r="Q442" s="13" t="s">
        <v>55</v>
      </c>
      <c r="R442" s="13" t="s">
        <v>1161</v>
      </c>
      <c r="S442" s="13" t="s">
        <v>159</v>
      </c>
      <c r="T442" t="b">
        <v>1</v>
      </c>
      <c r="U442" s="13" t="s">
        <v>7</v>
      </c>
      <c r="V442" s="13" t="s">
        <v>1172</v>
      </c>
      <c r="W442" t="s">
        <v>5</v>
      </c>
      <c r="X442" s="13" t="s">
        <v>10</v>
      </c>
      <c r="Y442" s="13" t="s">
        <v>146</v>
      </c>
      <c r="Z442">
        <v>1989</v>
      </c>
      <c r="AA442" s="13" t="s">
        <v>33</v>
      </c>
      <c r="AB442" s="13" t="s">
        <v>206</v>
      </c>
      <c r="AC442" s="13" t="s">
        <v>199</v>
      </c>
      <c r="AD442" s="13" t="s">
        <v>43</v>
      </c>
      <c r="AE442">
        <v>36</v>
      </c>
      <c r="AF442" t="s">
        <v>36</v>
      </c>
      <c r="AG442" t="s">
        <v>47</v>
      </c>
      <c r="AH442">
        <v>9</v>
      </c>
      <c r="AI442" t="s">
        <v>14</v>
      </c>
      <c r="AJ442" s="13" t="s">
        <v>154</v>
      </c>
      <c r="AK442" s="13" t="s">
        <v>184</v>
      </c>
      <c r="AL442" t="b">
        <v>1</v>
      </c>
      <c r="AM442" t="str">
        <f>EmployeeData[[#This Row],[EMPLOYEEID]]</f>
        <v>E282612</v>
      </c>
    </row>
    <row r="443" spans="1:39" ht="15" x14ac:dyDescent="0.25">
      <c r="A443" s="13" t="s">
        <v>1173</v>
      </c>
      <c r="B443" s="13" t="str">
        <f>EmployeeData[[#This Row],[FULLNAME]]</f>
        <v>Nathaniel Bolognese</v>
      </c>
      <c r="C443" s="13" t="s">
        <v>125</v>
      </c>
      <c r="D443" s="13" t="s">
        <v>1160</v>
      </c>
      <c r="E443">
        <v>443</v>
      </c>
      <c r="F443" s="13" t="s">
        <v>157</v>
      </c>
      <c r="G443" s="13" t="s">
        <v>128</v>
      </c>
      <c r="J443">
        <v>42396</v>
      </c>
      <c r="L443">
        <v>1</v>
      </c>
      <c r="M443">
        <v>40</v>
      </c>
      <c r="N443">
        <v>5</v>
      </c>
      <c r="O443">
        <v>74056</v>
      </c>
      <c r="P443" t="s">
        <v>2</v>
      </c>
      <c r="Q443" s="13" t="s">
        <v>54</v>
      </c>
      <c r="R443" s="13" t="s">
        <v>1161</v>
      </c>
      <c r="S443" s="13" t="s">
        <v>159</v>
      </c>
      <c r="T443" t="b">
        <v>1</v>
      </c>
      <c r="U443" s="13" t="s">
        <v>38</v>
      </c>
      <c r="V443" s="13" t="s">
        <v>1174</v>
      </c>
      <c r="W443" t="s">
        <v>35</v>
      </c>
      <c r="X443" s="13" t="s">
        <v>10</v>
      </c>
      <c r="Y443" s="13" t="s">
        <v>146</v>
      </c>
      <c r="Z443">
        <v>1989</v>
      </c>
      <c r="AA443" s="13" t="s">
        <v>51</v>
      </c>
      <c r="AB443" s="13" t="s">
        <v>132</v>
      </c>
      <c r="AC443" s="13" t="s">
        <v>162</v>
      </c>
      <c r="AD443" s="13" t="s">
        <v>43</v>
      </c>
      <c r="AE443">
        <v>36</v>
      </c>
      <c r="AF443" t="s">
        <v>36</v>
      </c>
      <c r="AG443" t="s">
        <v>12</v>
      </c>
      <c r="AH443">
        <v>9</v>
      </c>
      <c r="AI443" t="s">
        <v>14</v>
      </c>
      <c r="AJ443" s="13" t="s">
        <v>154</v>
      </c>
      <c r="AK443" s="13" t="s">
        <v>135</v>
      </c>
      <c r="AL443" t="b">
        <v>0</v>
      </c>
      <c r="AM443" t="str">
        <f>EmployeeData[[#This Row],[EMPLOYEEID]]</f>
        <v>E282726</v>
      </c>
    </row>
    <row r="444" spans="1:39" ht="15" x14ac:dyDescent="0.25">
      <c r="A444" s="13" t="s">
        <v>1175</v>
      </c>
      <c r="B444" s="13" t="str">
        <f>EmployeeData[[#This Row],[FULLNAME]]</f>
        <v>Nathaniel Bergman</v>
      </c>
      <c r="C444" s="13" t="s">
        <v>125</v>
      </c>
      <c r="D444" s="13" t="s">
        <v>1160</v>
      </c>
      <c r="E444">
        <v>444</v>
      </c>
      <c r="F444" s="13" t="s">
        <v>127</v>
      </c>
      <c r="G444" s="13" t="s">
        <v>128</v>
      </c>
      <c r="J444">
        <v>42396</v>
      </c>
      <c r="L444">
        <v>1</v>
      </c>
      <c r="M444">
        <v>40</v>
      </c>
      <c r="N444">
        <v>5</v>
      </c>
      <c r="O444">
        <v>136325</v>
      </c>
      <c r="P444" t="s">
        <v>2</v>
      </c>
      <c r="Q444" s="13" t="s">
        <v>54</v>
      </c>
      <c r="R444" s="13" t="s">
        <v>1161</v>
      </c>
      <c r="S444" s="13" t="s">
        <v>159</v>
      </c>
      <c r="T444" t="b">
        <v>1</v>
      </c>
      <c r="U444" s="13" t="s">
        <v>8</v>
      </c>
      <c r="V444" s="13" t="s">
        <v>1176</v>
      </c>
      <c r="W444" t="s">
        <v>5</v>
      </c>
      <c r="X444" s="13" t="s">
        <v>10</v>
      </c>
      <c r="Y444" s="13" t="s">
        <v>146</v>
      </c>
      <c r="Z444">
        <v>1994</v>
      </c>
      <c r="AA444" s="13" t="s">
        <v>15</v>
      </c>
      <c r="AB444" s="13" t="s">
        <v>132</v>
      </c>
      <c r="AC444" s="13" t="s">
        <v>133</v>
      </c>
      <c r="AD444" s="13" t="s">
        <v>40</v>
      </c>
      <c r="AE444">
        <v>31</v>
      </c>
      <c r="AF444" t="s">
        <v>6</v>
      </c>
      <c r="AG444" t="s">
        <v>46</v>
      </c>
      <c r="AH444">
        <v>9</v>
      </c>
      <c r="AI444" t="s">
        <v>14</v>
      </c>
      <c r="AJ444" s="13" t="s">
        <v>176</v>
      </c>
      <c r="AK444" s="13" t="s">
        <v>150</v>
      </c>
      <c r="AL444" t="s">
        <v>136</v>
      </c>
      <c r="AM444" t="str">
        <f>EmployeeData[[#This Row],[EMPLOYEEID]]</f>
        <v>E282948</v>
      </c>
    </row>
    <row r="445" spans="1:39" ht="15" x14ac:dyDescent="0.25">
      <c r="A445" s="13" t="s">
        <v>1177</v>
      </c>
      <c r="B445" s="13" t="str">
        <f>EmployeeData[[#This Row],[FULLNAME]]</f>
        <v>Nebojsa Barton</v>
      </c>
      <c r="C445" s="13" t="s">
        <v>125</v>
      </c>
      <c r="D445" s="13" t="s">
        <v>1160</v>
      </c>
      <c r="E445">
        <v>452</v>
      </c>
      <c r="F445" s="13" t="s">
        <v>157</v>
      </c>
      <c r="G445" s="13" t="s">
        <v>128</v>
      </c>
      <c r="J445">
        <v>42396</v>
      </c>
      <c r="L445">
        <v>1</v>
      </c>
      <c r="M445">
        <v>40</v>
      </c>
      <c r="N445">
        <v>5</v>
      </c>
      <c r="O445">
        <v>127976</v>
      </c>
      <c r="P445" t="s">
        <v>2</v>
      </c>
      <c r="Q445" s="13" t="s">
        <v>54</v>
      </c>
      <c r="R445" s="13" t="s">
        <v>1161</v>
      </c>
      <c r="S445" s="13" t="s">
        <v>159</v>
      </c>
      <c r="T445" t="b">
        <v>1</v>
      </c>
      <c r="U445" s="13" t="s">
        <v>7</v>
      </c>
      <c r="V445" s="13" t="s">
        <v>1178</v>
      </c>
      <c r="W445" t="s">
        <v>5</v>
      </c>
      <c r="X445" s="13" t="s">
        <v>45</v>
      </c>
      <c r="Y445" s="13" t="s">
        <v>153</v>
      </c>
      <c r="Z445">
        <v>1994</v>
      </c>
      <c r="AA445" s="13" t="s">
        <v>15</v>
      </c>
      <c r="AB445" s="13" t="s">
        <v>132</v>
      </c>
      <c r="AC445" s="13" t="s">
        <v>199</v>
      </c>
      <c r="AD445" s="13" t="s">
        <v>43</v>
      </c>
      <c r="AE445">
        <v>31</v>
      </c>
      <c r="AF445" t="s">
        <v>6</v>
      </c>
      <c r="AG445" t="s">
        <v>46</v>
      </c>
      <c r="AH445">
        <v>9</v>
      </c>
      <c r="AI445" t="s">
        <v>14</v>
      </c>
      <c r="AJ445" s="13" t="s">
        <v>239</v>
      </c>
      <c r="AK445" s="13" t="s">
        <v>184</v>
      </c>
      <c r="AL445" t="b">
        <v>1</v>
      </c>
      <c r="AM445" t="str">
        <f>EmployeeData[[#This Row],[EMPLOYEEID]]</f>
        <v>E283320</v>
      </c>
    </row>
    <row r="446" spans="1:39" ht="15" x14ac:dyDescent="0.25">
      <c r="A446" s="13" t="s">
        <v>1179</v>
      </c>
      <c r="B446" s="13" t="str">
        <f>EmployeeData[[#This Row],[FULLNAME]]</f>
        <v>Nebojsa Asadi</v>
      </c>
      <c r="C446" s="13" t="s">
        <v>193</v>
      </c>
      <c r="D446" s="13" t="s">
        <v>1160</v>
      </c>
      <c r="E446">
        <v>431</v>
      </c>
      <c r="F446" s="13" t="s">
        <v>221</v>
      </c>
      <c r="G446" s="13" t="s">
        <v>194</v>
      </c>
      <c r="J446">
        <v>42517</v>
      </c>
      <c r="L446">
        <v>1</v>
      </c>
      <c r="M446">
        <v>40</v>
      </c>
      <c r="N446">
        <v>5</v>
      </c>
      <c r="O446">
        <v>74835</v>
      </c>
      <c r="P446" t="s">
        <v>2</v>
      </c>
      <c r="Q446" s="13" t="s">
        <v>58</v>
      </c>
      <c r="R446" s="13" t="s">
        <v>1161</v>
      </c>
      <c r="S446" s="13" t="s">
        <v>140</v>
      </c>
      <c r="T446" t="b">
        <v>1</v>
      </c>
      <c r="U446" s="13" t="s">
        <v>8</v>
      </c>
      <c r="V446" s="13" t="s">
        <v>1180</v>
      </c>
      <c r="W446" t="s">
        <v>35</v>
      </c>
      <c r="X446" s="13" t="s">
        <v>10</v>
      </c>
      <c r="Y446" s="13" t="s">
        <v>153</v>
      </c>
      <c r="Z446">
        <v>1959</v>
      </c>
      <c r="AA446" s="13" t="s">
        <v>51</v>
      </c>
      <c r="AB446" s="13" t="s">
        <v>196</v>
      </c>
      <c r="AC446" s="13" t="s">
        <v>1095</v>
      </c>
      <c r="AD446" s="13" t="s">
        <v>9</v>
      </c>
      <c r="AE446">
        <v>66</v>
      </c>
      <c r="AF446" t="s">
        <v>37</v>
      </c>
      <c r="AG446" t="s">
        <v>12</v>
      </c>
      <c r="AH446">
        <v>9</v>
      </c>
      <c r="AI446" t="s">
        <v>14</v>
      </c>
      <c r="AJ446" s="13" t="s">
        <v>134</v>
      </c>
      <c r="AK446" s="13" t="s">
        <v>135</v>
      </c>
      <c r="AL446" t="s">
        <v>136</v>
      </c>
      <c r="AM446" t="str">
        <f>EmployeeData[[#This Row],[EMPLOYEEID]]</f>
        <v>E283665</v>
      </c>
    </row>
    <row r="447" spans="1:39" ht="15" x14ac:dyDescent="0.25">
      <c r="A447" s="13" t="s">
        <v>1181</v>
      </c>
      <c r="B447" s="13" t="str">
        <f>EmployeeData[[#This Row],[FULLNAME]]</f>
        <v>Negar Ancelin</v>
      </c>
      <c r="C447" s="13" t="s">
        <v>125</v>
      </c>
      <c r="D447" s="13" t="s">
        <v>1160</v>
      </c>
      <c r="E447">
        <v>431</v>
      </c>
      <c r="F447" s="13" t="s">
        <v>221</v>
      </c>
      <c r="G447" s="13" t="s">
        <v>128</v>
      </c>
      <c r="J447">
        <v>42517</v>
      </c>
      <c r="L447">
        <v>1</v>
      </c>
      <c r="M447">
        <v>40</v>
      </c>
      <c r="N447">
        <v>5</v>
      </c>
      <c r="O447">
        <v>83853</v>
      </c>
      <c r="P447" t="s">
        <v>2</v>
      </c>
      <c r="Q447" s="13" t="s">
        <v>54</v>
      </c>
      <c r="R447" s="13" t="s">
        <v>1161</v>
      </c>
      <c r="S447" s="13" t="s">
        <v>140</v>
      </c>
      <c r="T447" t="b">
        <v>1</v>
      </c>
      <c r="U447" s="13" t="s">
        <v>8</v>
      </c>
      <c r="V447" s="13" t="s">
        <v>1182</v>
      </c>
      <c r="W447" t="s">
        <v>35</v>
      </c>
      <c r="X447" s="13" t="s">
        <v>45</v>
      </c>
      <c r="Y447" s="13" t="s">
        <v>153</v>
      </c>
      <c r="Z447">
        <v>1978</v>
      </c>
      <c r="AA447" s="13" t="s">
        <v>15</v>
      </c>
      <c r="AB447" s="13" t="s">
        <v>132</v>
      </c>
      <c r="AC447" s="13" t="s">
        <v>1095</v>
      </c>
      <c r="AD447" s="13" t="s">
        <v>9</v>
      </c>
      <c r="AE447">
        <v>47</v>
      </c>
      <c r="AF447" t="s">
        <v>37</v>
      </c>
      <c r="AG447" t="s">
        <v>12</v>
      </c>
      <c r="AH447">
        <v>9</v>
      </c>
      <c r="AI447" t="s">
        <v>14</v>
      </c>
      <c r="AJ447" s="13" t="s">
        <v>134</v>
      </c>
      <c r="AK447" s="13" t="s">
        <v>135</v>
      </c>
      <c r="AL447" t="s">
        <v>136</v>
      </c>
      <c r="AM447" t="str">
        <f>EmployeeData[[#This Row],[EMPLOYEEID]]</f>
        <v>E283744</v>
      </c>
    </row>
    <row r="448" spans="1:39" ht="15" x14ac:dyDescent="0.25">
      <c r="A448" s="13" t="s">
        <v>1183</v>
      </c>
      <c r="B448" s="13" t="str">
        <f>EmployeeData[[#This Row],[FULLNAME]]</f>
        <v>Negar Alas</v>
      </c>
      <c r="C448" s="13" t="s">
        <v>125</v>
      </c>
      <c r="D448" s="13" t="s">
        <v>1160</v>
      </c>
      <c r="E448">
        <v>445</v>
      </c>
      <c r="F448" s="13" t="s">
        <v>169</v>
      </c>
      <c r="G448" s="13" t="s">
        <v>128</v>
      </c>
      <c r="J448">
        <v>42517</v>
      </c>
      <c r="L448">
        <v>1</v>
      </c>
      <c r="M448">
        <v>40</v>
      </c>
      <c r="N448">
        <v>5</v>
      </c>
      <c r="O448">
        <v>79582</v>
      </c>
      <c r="P448" t="s">
        <v>2</v>
      </c>
      <c r="Q448" s="13" t="s">
        <v>54</v>
      </c>
      <c r="R448" s="13" t="s">
        <v>1161</v>
      </c>
      <c r="S448" s="13" t="s">
        <v>159</v>
      </c>
      <c r="T448" t="b">
        <v>1</v>
      </c>
      <c r="U448" s="13" t="s">
        <v>7</v>
      </c>
      <c r="V448" s="13" t="s">
        <v>1184</v>
      </c>
      <c r="W448" t="s">
        <v>35</v>
      </c>
      <c r="X448" s="13" t="s">
        <v>10</v>
      </c>
      <c r="Y448" s="13" t="s">
        <v>146</v>
      </c>
      <c r="Z448">
        <v>1978</v>
      </c>
      <c r="AA448" s="13" t="s">
        <v>33</v>
      </c>
      <c r="AB448" s="13" t="s">
        <v>132</v>
      </c>
      <c r="AC448" s="13" t="s">
        <v>171</v>
      </c>
      <c r="AD448" s="13" t="s">
        <v>41</v>
      </c>
      <c r="AE448">
        <v>47</v>
      </c>
      <c r="AF448" t="s">
        <v>37</v>
      </c>
      <c r="AG448" t="s">
        <v>12</v>
      </c>
      <c r="AH448">
        <v>9</v>
      </c>
      <c r="AI448" t="s">
        <v>14</v>
      </c>
      <c r="AJ448" s="13" t="s">
        <v>176</v>
      </c>
      <c r="AK448" s="13" t="s">
        <v>135</v>
      </c>
      <c r="AL448" t="b">
        <v>1</v>
      </c>
      <c r="AM448" t="str">
        <f>EmployeeData[[#This Row],[EMPLOYEEID]]</f>
        <v>E283996</v>
      </c>
    </row>
    <row r="449" spans="1:39" ht="15" x14ac:dyDescent="0.25">
      <c r="A449" s="13" t="s">
        <v>1185</v>
      </c>
      <c r="B449" s="13" t="str">
        <f>EmployeeData[[#This Row],[FULLNAME]]</f>
        <v>Negar Zhu</v>
      </c>
      <c r="C449" s="13" t="s">
        <v>125</v>
      </c>
      <c r="D449" s="13" t="s">
        <v>1160</v>
      </c>
      <c r="E449">
        <v>454</v>
      </c>
      <c r="F449" s="13" t="s">
        <v>169</v>
      </c>
      <c r="G449" s="13" t="s">
        <v>128</v>
      </c>
      <c r="J449">
        <v>43795</v>
      </c>
      <c r="L449">
        <v>1</v>
      </c>
      <c r="M449">
        <v>40</v>
      </c>
      <c r="N449">
        <v>5</v>
      </c>
      <c r="O449">
        <v>114395</v>
      </c>
      <c r="P449" t="s">
        <v>2</v>
      </c>
      <c r="Q449" s="13" t="s">
        <v>54</v>
      </c>
      <c r="R449" s="13" t="s">
        <v>1161</v>
      </c>
      <c r="S449" s="13" t="s">
        <v>344</v>
      </c>
      <c r="T449" t="b">
        <v>1</v>
      </c>
      <c r="U449" s="13" t="s">
        <v>7</v>
      </c>
      <c r="V449" s="13" t="s">
        <v>1186</v>
      </c>
      <c r="W449" t="s">
        <v>5</v>
      </c>
      <c r="X449" s="13" t="s">
        <v>10</v>
      </c>
      <c r="Y449" s="13" t="s">
        <v>146</v>
      </c>
      <c r="Z449">
        <v>1990</v>
      </c>
      <c r="AA449" s="13" t="s">
        <v>15</v>
      </c>
      <c r="AB449" s="13" t="s">
        <v>132</v>
      </c>
      <c r="AC449" s="13" t="s">
        <v>293</v>
      </c>
      <c r="AD449" s="13" t="s">
        <v>41</v>
      </c>
      <c r="AE449">
        <v>35</v>
      </c>
      <c r="AF449" t="s">
        <v>36</v>
      </c>
      <c r="AG449" t="s">
        <v>46</v>
      </c>
      <c r="AH449">
        <v>6</v>
      </c>
      <c r="AI449" t="s">
        <v>13</v>
      </c>
      <c r="AJ449" s="13" t="s">
        <v>167</v>
      </c>
      <c r="AK449" s="13" t="s">
        <v>150</v>
      </c>
      <c r="AL449" t="s">
        <v>136</v>
      </c>
      <c r="AM449" t="str">
        <f>EmployeeData[[#This Row],[EMPLOYEEID]]</f>
        <v>E284241</v>
      </c>
    </row>
    <row r="450" spans="1:39" ht="15" x14ac:dyDescent="0.25">
      <c r="A450" s="13" t="s">
        <v>1187</v>
      </c>
      <c r="B450" s="13" t="str">
        <f>EmployeeData[[#This Row],[FULLNAME]]</f>
        <v>Neil Zhao</v>
      </c>
      <c r="C450" s="13" t="s">
        <v>125</v>
      </c>
      <c r="D450" s="13" t="s">
        <v>1160</v>
      </c>
      <c r="E450">
        <v>443</v>
      </c>
      <c r="F450" s="13" t="s">
        <v>157</v>
      </c>
      <c r="G450" s="13" t="s">
        <v>128</v>
      </c>
      <c r="J450">
        <v>43691</v>
      </c>
      <c r="L450">
        <v>1</v>
      </c>
      <c r="M450">
        <v>40</v>
      </c>
      <c r="N450">
        <v>5</v>
      </c>
      <c r="O450">
        <v>70706</v>
      </c>
      <c r="P450" t="s">
        <v>2</v>
      </c>
      <c r="Q450" s="13" t="s">
        <v>54</v>
      </c>
      <c r="R450" s="13" t="s">
        <v>1161</v>
      </c>
      <c r="S450" s="13" t="s">
        <v>344</v>
      </c>
      <c r="T450" t="b">
        <v>1</v>
      </c>
      <c r="U450" s="13" t="s">
        <v>7</v>
      </c>
      <c r="V450" s="13" t="s">
        <v>1188</v>
      </c>
      <c r="W450" t="s">
        <v>5</v>
      </c>
      <c r="X450" s="13" t="s">
        <v>10</v>
      </c>
      <c r="Y450" s="13" t="s">
        <v>146</v>
      </c>
      <c r="Z450">
        <v>1987</v>
      </c>
      <c r="AA450" s="13" t="s">
        <v>32</v>
      </c>
      <c r="AB450" s="13" t="s">
        <v>132</v>
      </c>
      <c r="AC450" s="13" t="s">
        <v>162</v>
      </c>
      <c r="AD450" s="13" t="s">
        <v>43</v>
      </c>
      <c r="AE450">
        <v>38</v>
      </c>
      <c r="AF450" t="s">
        <v>36</v>
      </c>
      <c r="AG450" t="s">
        <v>12</v>
      </c>
      <c r="AH450">
        <v>6</v>
      </c>
      <c r="AI450" t="s">
        <v>13</v>
      </c>
      <c r="AJ450" s="13" t="s">
        <v>154</v>
      </c>
      <c r="AK450" s="13" t="s">
        <v>150</v>
      </c>
      <c r="AL450" t="s">
        <v>136</v>
      </c>
      <c r="AM450" t="str">
        <f>EmployeeData[[#This Row],[EMPLOYEEID]]</f>
        <v>E284601</v>
      </c>
    </row>
    <row r="451" spans="1:39" ht="15" x14ac:dyDescent="0.25">
      <c r="A451" s="13" t="s">
        <v>1189</v>
      </c>
      <c r="B451" s="13" t="str">
        <f>EmployeeData[[#This Row],[FULLNAME]]</f>
        <v>Neil Zhang</v>
      </c>
      <c r="C451" s="13" t="s">
        <v>125</v>
      </c>
      <c r="D451" s="13" t="s">
        <v>1160</v>
      </c>
      <c r="E451">
        <v>443</v>
      </c>
      <c r="F451" s="13" t="s">
        <v>157</v>
      </c>
      <c r="G451" s="13" t="s">
        <v>128</v>
      </c>
      <c r="J451">
        <v>43751</v>
      </c>
      <c r="L451">
        <v>1</v>
      </c>
      <c r="M451">
        <v>40</v>
      </c>
      <c r="N451">
        <v>5</v>
      </c>
      <c r="O451">
        <v>59628</v>
      </c>
      <c r="P451" t="s">
        <v>2</v>
      </c>
      <c r="Q451" s="13" t="s">
        <v>54</v>
      </c>
      <c r="R451" s="13" t="s">
        <v>1161</v>
      </c>
      <c r="S451" s="13" t="s">
        <v>159</v>
      </c>
      <c r="T451" t="b">
        <v>1</v>
      </c>
      <c r="U451" s="13" t="s">
        <v>7</v>
      </c>
      <c r="V451" s="13" t="s">
        <v>1190</v>
      </c>
      <c r="W451" t="s">
        <v>35</v>
      </c>
      <c r="X451" s="13" t="s">
        <v>10</v>
      </c>
      <c r="Y451" s="13" t="s">
        <v>153</v>
      </c>
      <c r="Z451">
        <v>1986</v>
      </c>
      <c r="AA451" s="13" t="s">
        <v>33</v>
      </c>
      <c r="AB451" s="13" t="s">
        <v>132</v>
      </c>
      <c r="AC451" s="13" t="s">
        <v>162</v>
      </c>
      <c r="AD451" s="13" t="s">
        <v>43</v>
      </c>
      <c r="AE451">
        <v>39</v>
      </c>
      <c r="AF451" t="s">
        <v>36</v>
      </c>
      <c r="AG451" t="s">
        <v>12</v>
      </c>
      <c r="AH451">
        <v>6</v>
      </c>
      <c r="AI451" t="s">
        <v>13</v>
      </c>
      <c r="AJ451" s="13" t="s">
        <v>149</v>
      </c>
      <c r="AK451" s="13" t="s">
        <v>135</v>
      </c>
      <c r="AL451" t="b">
        <v>1</v>
      </c>
      <c r="AM451" t="str">
        <f>EmployeeData[[#This Row],[EMPLOYEEID]]</f>
        <v>E284913</v>
      </c>
    </row>
    <row r="452" spans="1:39" ht="15" x14ac:dyDescent="0.25">
      <c r="A452" s="13" t="s">
        <v>1191</v>
      </c>
      <c r="B452" s="13" t="str">
        <f>EmployeeData[[#This Row],[FULLNAME]]</f>
        <v>Nicholas Yao</v>
      </c>
      <c r="C452" s="13" t="s">
        <v>203</v>
      </c>
      <c r="D452" s="13" t="s">
        <v>1160</v>
      </c>
      <c r="E452">
        <v>455</v>
      </c>
      <c r="F452" s="13" t="s">
        <v>326</v>
      </c>
      <c r="G452" s="13" t="s">
        <v>204</v>
      </c>
      <c r="J452">
        <v>42517</v>
      </c>
      <c r="L452">
        <v>1</v>
      </c>
      <c r="M452">
        <v>40</v>
      </c>
      <c r="N452">
        <v>5</v>
      </c>
      <c r="O452">
        <v>61572</v>
      </c>
      <c r="P452" t="s">
        <v>2</v>
      </c>
      <c r="Q452" s="13" t="s">
        <v>55</v>
      </c>
      <c r="R452" s="13" t="s">
        <v>1161</v>
      </c>
      <c r="S452" s="13" t="s">
        <v>159</v>
      </c>
      <c r="T452" t="b">
        <v>1</v>
      </c>
      <c r="U452" s="13" t="s">
        <v>7</v>
      </c>
      <c r="V452" s="13" t="s">
        <v>1192</v>
      </c>
      <c r="W452" t="s">
        <v>35</v>
      </c>
      <c r="X452" s="13" t="s">
        <v>10</v>
      </c>
      <c r="Y452" s="13" t="s">
        <v>131</v>
      </c>
      <c r="Z452">
        <v>1994</v>
      </c>
      <c r="AA452" s="13" t="s">
        <v>33</v>
      </c>
      <c r="AB452" s="13" t="s">
        <v>206</v>
      </c>
      <c r="AC452" s="13" t="s">
        <v>328</v>
      </c>
      <c r="AD452" s="13" t="s">
        <v>39</v>
      </c>
      <c r="AE452">
        <v>31</v>
      </c>
      <c r="AF452" t="s">
        <v>6</v>
      </c>
      <c r="AG452" t="s">
        <v>12</v>
      </c>
      <c r="AH452">
        <v>9</v>
      </c>
      <c r="AI452" t="s">
        <v>14</v>
      </c>
      <c r="AJ452" s="13" t="s">
        <v>154</v>
      </c>
      <c r="AK452" s="13" t="s">
        <v>135</v>
      </c>
      <c r="AL452" t="b">
        <v>1</v>
      </c>
      <c r="AM452" t="str">
        <f>EmployeeData[[#This Row],[EMPLOYEEID]]</f>
        <v>E285378</v>
      </c>
    </row>
    <row r="453" spans="1:39" ht="15" x14ac:dyDescent="0.25">
      <c r="A453" s="13" t="s">
        <v>1193</v>
      </c>
      <c r="B453" s="13" t="str">
        <f>EmployeeData[[#This Row],[FULLNAME]]</f>
        <v>Nick Xu</v>
      </c>
      <c r="C453" s="13" t="s">
        <v>203</v>
      </c>
      <c r="D453" s="13" t="s">
        <v>1160</v>
      </c>
      <c r="E453">
        <v>452</v>
      </c>
      <c r="F453" s="13" t="s">
        <v>157</v>
      </c>
      <c r="G453" s="13" t="s">
        <v>204</v>
      </c>
      <c r="J453">
        <v>42517</v>
      </c>
      <c r="L453">
        <v>1</v>
      </c>
      <c r="M453">
        <v>40</v>
      </c>
      <c r="N453">
        <v>5</v>
      </c>
      <c r="O453">
        <v>97685</v>
      </c>
      <c r="P453" t="s">
        <v>2</v>
      </c>
      <c r="Q453" s="13" t="s">
        <v>55</v>
      </c>
      <c r="R453" s="13" t="s">
        <v>1161</v>
      </c>
      <c r="S453" s="13" t="s">
        <v>159</v>
      </c>
      <c r="T453" t="b">
        <v>1</v>
      </c>
      <c r="U453" s="13" t="s">
        <v>8</v>
      </c>
      <c r="V453" s="13" t="s">
        <v>1194</v>
      </c>
      <c r="W453" t="s">
        <v>35</v>
      </c>
      <c r="X453" s="13" t="s">
        <v>10</v>
      </c>
      <c r="Y453" s="13" t="s">
        <v>146</v>
      </c>
      <c r="Z453">
        <v>1994</v>
      </c>
      <c r="AA453" s="13" t="s">
        <v>33</v>
      </c>
      <c r="AB453" s="13" t="s">
        <v>206</v>
      </c>
      <c r="AC453" s="13" t="s">
        <v>199</v>
      </c>
      <c r="AD453" s="13" t="s">
        <v>43</v>
      </c>
      <c r="AE453">
        <v>31</v>
      </c>
      <c r="AF453" t="s">
        <v>6</v>
      </c>
      <c r="AG453" t="s">
        <v>12</v>
      </c>
      <c r="AH453">
        <v>9</v>
      </c>
      <c r="AI453" t="s">
        <v>14</v>
      </c>
      <c r="AJ453" s="13" t="s">
        <v>167</v>
      </c>
      <c r="AK453" s="13" t="s">
        <v>135</v>
      </c>
      <c r="AL453" t="b">
        <v>0</v>
      </c>
      <c r="AM453" t="str">
        <f>EmployeeData[[#This Row],[EMPLOYEEID]]</f>
        <v>E286755</v>
      </c>
    </row>
    <row r="454" spans="1:39" ht="15" x14ac:dyDescent="0.25">
      <c r="A454" s="13" t="s">
        <v>1195</v>
      </c>
      <c r="B454" s="13" t="str">
        <f>EmployeeData[[#This Row],[FULLNAME]]</f>
        <v>Nick Wu</v>
      </c>
      <c r="C454" s="13" t="s">
        <v>125</v>
      </c>
      <c r="D454" s="13" t="s">
        <v>1160</v>
      </c>
      <c r="E454">
        <v>454</v>
      </c>
      <c r="F454" s="13" t="s">
        <v>169</v>
      </c>
      <c r="G454" s="13" t="s">
        <v>128</v>
      </c>
      <c r="J454">
        <v>42517</v>
      </c>
      <c r="L454">
        <v>1</v>
      </c>
      <c r="M454">
        <v>40</v>
      </c>
      <c r="N454">
        <v>5</v>
      </c>
      <c r="O454">
        <v>48370</v>
      </c>
      <c r="P454" t="s">
        <v>2</v>
      </c>
      <c r="Q454" s="13" t="s">
        <v>54</v>
      </c>
      <c r="R454" s="13" t="s">
        <v>1161</v>
      </c>
      <c r="S454" s="13" t="s">
        <v>159</v>
      </c>
      <c r="T454" t="b">
        <v>1</v>
      </c>
      <c r="U454" s="13" t="s">
        <v>7</v>
      </c>
      <c r="V454" s="13" t="s">
        <v>1196</v>
      </c>
      <c r="W454" t="s">
        <v>35</v>
      </c>
      <c r="X454" s="13" t="s">
        <v>10</v>
      </c>
      <c r="Y454" s="13" t="s">
        <v>153</v>
      </c>
      <c r="Z454">
        <v>1994</v>
      </c>
      <c r="AA454" s="13" t="s">
        <v>15</v>
      </c>
      <c r="AB454" s="13" t="s">
        <v>132</v>
      </c>
      <c r="AC454" s="13" t="s">
        <v>293</v>
      </c>
      <c r="AD454" s="13" t="s">
        <v>41</v>
      </c>
      <c r="AE454">
        <v>31</v>
      </c>
      <c r="AF454" t="s">
        <v>6</v>
      </c>
      <c r="AG454" t="s">
        <v>11</v>
      </c>
      <c r="AH454">
        <v>9</v>
      </c>
      <c r="AI454" t="s">
        <v>14</v>
      </c>
      <c r="AJ454" s="13" t="s">
        <v>154</v>
      </c>
      <c r="AK454" s="13" t="s">
        <v>135</v>
      </c>
      <c r="AL454" t="b">
        <v>1</v>
      </c>
      <c r="AM454" t="str">
        <f>EmployeeData[[#This Row],[EMPLOYEEID]]</f>
        <v>E286888</v>
      </c>
    </row>
    <row r="455" spans="1:39" ht="15" x14ac:dyDescent="0.25">
      <c r="A455" s="13" t="s">
        <v>1197</v>
      </c>
      <c r="B455" s="13" t="str">
        <f>EmployeeData[[#This Row],[FULLNAME]]</f>
        <v>Nick Wong</v>
      </c>
      <c r="C455" s="13" t="s">
        <v>203</v>
      </c>
      <c r="D455" s="13" t="s">
        <v>1160</v>
      </c>
      <c r="E455">
        <v>434</v>
      </c>
      <c r="F455" s="13" t="s">
        <v>127</v>
      </c>
      <c r="G455" s="13" t="s">
        <v>204</v>
      </c>
      <c r="J455">
        <v>42517</v>
      </c>
      <c r="L455">
        <v>1</v>
      </c>
      <c r="M455">
        <v>40</v>
      </c>
      <c r="N455">
        <v>5</v>
      </c>
      <c r="O455">
        <v>84299</v>
      </c>
      <c r="P455" t="s">
        <v>2</v>
      </c>
      <c r="Q455" s="13" t="s">
        <v>55</v>
      </c>
      <c r="R455" s="13" t="s">
        <v>1161</v>
      </c>
      <c r="S455" s="13" t="s">
        <v>159</v>
      </c>
      <c r="T455" t="b">
        <v>1</v>
      </c>
      <c r="U455" s="13" t="s">
        <v>8</v>
      </c>
      <c r="V455" s="13" t="s">
        <v>1198</v>
      </c>
      <c r="W455" t="s">
        <v>35</v>
      </c>
      <c r="X455" s="13" t="s">
        <v>10</v>
      </c>
      <c r="Y455" s="13" t="s">
        <v>146</v>
      </c>
      <c r="Z455">
        <v>1994</v>
      </c>
      <c r="AA455" s="13" t="s">
        <v>33</v>
      </c>
      <c r="AB455" s="13" t="s">
        <v>206</v>
      </c>
      <c r="AC455" s="13" t="s">
        <v>1199</v>
      </c>
      <c r="AD455" s="13" t="s">
        <v>40</v>
      </c>
      <c r="AE455">
        <v>31</v>
      </c>
      <c r="AF455" t="s">
        <v>6</v>
      </c>
      <c r="AG455" t="s">
        <v>12</v>
      </c>
      <c r="AH455">
        <v>9</v>
      </c>
      <c r="AI455" t="s">
        <v>14</v>
      </c>
      <c r="AJ455" s="13" t="s">
        <v>134</v>
      </c>
      <c r="AK455" s="13" t="s">
        <v>135</v>
      </c>
      <c r="AL455" t="b">
        <v>1</v>
      </c>
      <c r="AM455" t="str">
        <f>EmployeeData[[#This Row],[EMPLOYEEID]]</f>
        <v>E286939</v>
      </c>
    </row>
    <row r="456" spans="1:39" ht="15" x14ac:dyDescent="0.25">
      <c r="A456" s="13" t="s">
        <v>1200</v>
      </c>
      <c r="B456" s="13" t="str">
        <f>EmployeeData[[#This Row],[FULLNAME]]</f>
        <v>Mongo Kumar</v>
      </c>
      <c r="C456" s="13" t="s">
        <v>125</v>
      </c>
      <c r="D456" s="13" t="s">
        <v>1160</v>
      </c>
      <c r="E456">
        <v>453</v>
      </c>
      <c r="F456" s="13" t="s">
        <v>127</v>
      </c>
      <c r="G456" s="13" t="s">
        <v>128</v>
      </c>
      <c r="J456">
        <v>42517</v>
      </c>
      <c r="L456">
        <v>1</v>
      </c>
      <c r="M456">
        <v>40</v>
      </c>
      <c r="N456">
        <v>5</v>
      </c>
      <c r="O456">
        <v>60159</v>
      </c>
      <c r="P456" t="s">
        <v>2</v>
      </c>
      <c r="Q456" s="13" t="s">
        <v>54</v>
      </c>
      <c r="R456" s="13" t="s">
        <v>1161</v>
      </c>
      <c r="S456" s="13" t="s">
        <v>129</v>
      </c>
      <c r="T456" t="b">
        <v>1</v>
      </c>
      <c r="U456" s="13" t="s">
        <v>38</v>
      </c>
      <c r="V456" s="13" t="s">
        <v>1201</v>
      </c>
      <c r="W456" t="s">
        <v>5</v>
      </c>
      <c r="X456" s="13" t="s">
        <v>10</v>
      </c>
      <c r="Y456" s="13" t="s">
        <v>131</v>
      </c>
      <c r="Z456">
        <v>1985</v>
      </c>
      <c r="AA456" s="13" t="s">
        <v>15</v>
      </c>
      <c r="AB456" s="13" t="s">
        <v>132</v>
      </c>
      <c r="AC456" s="13" t="s">
        <v>320</v>
      </c>
      <c r="AD456" s="13" t="s">
        <v>40</v>
      </c>
      <c r="AE456">
        <v>40</v>
      </c>
      <c r="AF456" t="s">
        <v>36</v>
      </c>
      <c r="AG456" t="s">
        <v>12</v>
      </c>
      <c r="AH456">
        <v>9</v>
      </c>
      <c r="AI456" t="s">
        <v>14</v>
      </c>
      <c r="AJ456" s="13" t="s">
        <v>134</v>
      </c>
      <c r="AK456" s="13" t="s">
        <v>135</v>
      </c>
      <c r="AL456" t="b">
        <v>0</v>
      </c>
      <c r="AM456" t="str">
        <f>EmployeeData[[#This Row],[EMPLOYEEID]]</f>
        <v>E273393</v>
      </c>
    </row>
    <row r="457" spans="1:39" ht="15" x14ac:dyDescent="0.25">
      <c r="A457" s="13" t="s">
        <v>1202</v>
      </c>
      <c r="B457" s="13" t="str">
        <f>EmployeeData[[#This Row],[FULLNAME]]</f>
        <v>Niclas Wassmuth</v>
      </c>
      <c r="C457" s="13" t="s">
        <v>203</v>
      </c>
      <c r="D457" s="13" t="s">
        <v>1160</v>
      </c>
      <c r="E457">
        <v>251</v>
      </c>
      <c r="F457" s="13" t="s">
        <v>221</v>
      </c>
      <c r="G457" s="13" t="s">
        <v>204</v>
      </c>
      <c r="J457">
        <v>44201</v>
      </c>
      <c r="L457">
        <v>1</v>
      </c>
      <c r="M457">
        <v>40</v>
      </c>
      <c r="N457">
        <v>5</v>
      </c>
      <c r="O457">
        <v>40722</v>
      </c>
      <c r="P457" t="s">
        <v>2</v>
      </c>
      <c r="Q457" s="13" t="s">
        <v>55</v>
      </c>
      <c r="R457" s="13" t="s">
        <v>1161</v>
      </c>
      <c r="S457" s="13" t="s">
        <v>159</v>
      </c>
      <c r="T457" t="b">
        <v>1</v>
      </c>
      <c r="U457" s="13" t="s">
        <v>7</v>
      </c>
      <c r="V457" s="13" t="s">
        <v>1203</v>
      </c>
      <c r="W457" t="s">
        <v>35</v>
      </c>
      <c r="X457" s="13" t="s">
        <v>10</v>
      </c>
      <c r="Y457" s="13" t="s">
        <v>146</v>
      </c>
      <c r="Z457">
        <v>1995</v>
      </c>
      <c r="AA457" s="13" t="s">
        <v>33</v>
      </c>
      <c r="AB457" s="13" t="s">
        <v>206</v>
      </c>
      <c r="AC457" s="13" t="s">
        <v>298</v>
      </c>
      <c r="AD457" s="13" t="s">
        <v>9</v>
      </c>
      <c r="AE457">
        <v>30</v>
      </c>
      <c r="AF457" t="s">
        <v>6</v>
      </c>
      <c r="AG457" t="s">
        <v>11</v>
      </c>
      <c r="AH457">
        <v>4</v>
      </c>
      <c r="AI457" t="s">
        <v>30</v>
      </c>
      <c r="AJ457" s="13" t="s">
        <v>167</v>
      </c>
      <c r="AK457" s="13" t="s">
        <v>135</v>
      </c>
      <c r="AL457" t="b">
        <v>1</v>
      </c>
      <c r="AM457" t="str">
        <f>EmployeeData[[#This Row],[EMPLOYEEID]]</f>
        <v>E287170</v>
      </c>
    </row>
    <row r="458" spans="1:39" ht="15" x14ac:dyDescent="0.25">
      <c r="A458" s="13" t="s">
        <v>1204</v>
      </c>
      <c r="B458" s="13" t="str">
        <f>EmployeeData[[#This Row],[FULLNAME]]</f>
        <v>Niclas Wang</v>
      </c>
      <c r="C458" s="13" t="s">
        <v>203</v>
      </c>
      <c r="D458" s="13" t="s">
        <v>1160</v>
      </c>
      <c r="E458">
        <v>452</v>
      </c>
      <c r="F458" s="13" t="s">
        <v>157</v>
      </c>
      <c r="G458" s="13" t="s">
        <v>204</v>
      </c>
      <c r="J458">
        <v>43734</v>
      </c>
      <c r="L458">
        <v>1</v>
      </c>
      <c r="M458">
        <v>40</v>
      </c>
      <c r="N458">
        <v>5</v>
      </c>
      <c r="O458">
        <v>49380</v>
      </c>
      <c r="P458" t="s">
        <v>2</v>
      </c>
      <c r="Q458" s="13" t="s">
        <v>55</v>
      </c>
      <c r="R458" s="13" t="s">
        <v>1161</v>
      </c>
      <c r="S458" s="13" t="s">
        <v>140</v>
      </c>
      <c r="T458" t="b">
        <v>1</v>
      </c>
      <c r="U458" s="13" t="s">
        <v>8</v>
      </c>
      <c r="V458" s="13" t="s">
        <v>1205</v>
      </c>
      <c r="W458" t="s">
        <v>35</v>
      </c>
      <c r="X458" s="13" t="s">
        <v>10</v>
      </c>
      <c r="Y458" s="13" t="s">
        <v>146</v>
      </c>
      <c r="Z458">
        <v>1994</v>
      </c>
      <c r="AA458" s="13" t="s">
        <v>33</v>
      </c>
      <c r="AB458" s="13" t="s">
        <v>206</v>
      </c>
      <c r="AC458" s="13" t="s">
        <v>199</v>
      </c>
      <c r="AD458" s="13" t="s">
        <v>43</v>
      </c>
      <c r="AE458">
        <v>31</v>
      </c>
      <c r="AF458" t="s">
        <v>6</v>
      </c>
      <c r="AG458" t="s">
        <v>11</v>
      </c>
      <c r="AH458">
        <v>6</v>
      </c>
      <c r="AI458" t="s">
        <v>13</v>
      </c>
      <c r="AJ458" s="13" t="s">
        <v>154</v>
      </c>
      <c r="AK458" s="13" t="s">
        <v>135</v>
      </c>
      <c r="AL458" t="s">
        <v>136</v>
      </c>
      <c r="AM458" t="str">
        <f>EmployeeData[[#This Row],[EMPLOYEEID]]</f>
        <v>E287352</v>
      </c>
    </row>
    <row r="459" spans="1:39" ht="15" x14ac:dyDescent="0.25">
      <c r="A459" s="13" t="s">
        <v>1206</v>
      </c>
      <c r="B459" s="13" t="str">
        <f>EmployeeData[[#This Row],[FULLNAME]]</f>
        <v>Nicolas Wang</v>
      </c>
      <c r="C459" s="13" t="s">
        <v>303</v>
      </c>
      <c r="D459" s="13" t="s">
        <v>1160</v>
      </c>
      <c r="E459">
        <v>454</v>
      </c>
      <c r="F459" s="13" t="s">
        <v>169</v>
      </c>
      <c r="G459" s="13" t="s">
        <v>304</v>
      </c>
      <c r="J459">
        <v>42517</v>
      </c>
      <c r="L459">
        <v>1</v>
      </c>
      <c r="M459">
        <v>40</v>
      </c>
      <c r="N459">
        <v>5</v>
      </c>
      <c r="O459">
        <v>85087</v>
      </c>
      <c r="P459" t="s">
        <v>2</v>
      </c>
      <c r="Q459" s="13" t="s">
        <v>57</v>
      </c>
      <c r="R459" s="13" t="s">
        <v>1161</v>
      </c>
      <c r="S459" s="13" t="s">
        <v>159</v>
      </c>
      <c r="T459" t="b">
        <v>1</v>
      </c>
      <c r="U459" s="13" t="s">
        <v>7</v>
      </c>
      <c r="V459" s="13" t="s">
        <v>1207</v>
      </c>
      <c r="W459" t="s">
        <v>5</v>
      </c>
      <c r="X459" s="13" t="s">
        <v>10</v>
      </c>
      <c r="Y459" s="13" t="s">
        <v>146</v>
      </c>
      <c r="Z459">
        <v>1994</v>
      </c>
      <c r="AA459" s="13" t="s">
        <v>33</v>
      </c>
      <c r="AB459" s="13" t="s">
        <v>306</v>
      </c>
      <c r="AC459" s="13" t="s">
        <v>293</v>
      </c>
      <c r="AD459" s="13" t="s">
        <v>41</v>
      </c>
      <c r="AE459">
        <v>31</v>
      </c>
      <c r="AF459" t="s">
        <v>6</v>
      </c>
      <c r="AG459" t="s">
        <v>12</v>
      </c>
      <c r="AH459">
        <v>9</v>
      </c>
      <c r="AI459" t="s">
        <v>14</v>
      </c>
      <c r="AJ459" s="13" t="s">
        <v>134</v>
      </c>
      <c r="AK459" s="13" t="s">
        <v>135</v>
      </c>
      <c r="AL459" t="b">
        <v>1</v>
      </c>
      <c r="AM459" t="str">
        <f>EmployeeData[[#This Row],[EMPLOYEEID]]</f>
        <v>E287397</v>
      </c>
    </row>
    <row r="460" spans="1:39" ht="15" x14ac:dyDescent="0.25">
      <c r="A460" s="13" t="s">
        <v>1208</v>
      </c>
      <c r="B460" s="13" t="str">
        <f>EmployeeData[[#This Row],[FULLNAME]]</f>
        <v>Nicolas Visser</v>
      </c>
      <c r="C460" s="13" t="s">
        <v>203</v>
      </c>
      <c r="D460" s="13" t="s">
        <v>1160</v>
      </c>
      <c r="E460">
        <v>454</v>
      </c>
      <c r="F460" s="13" t="s">
        <v>169</v>
      </c>
      <c r="G460" s="13" t="s">
        <v>204</v>
      </c>
      <c r="J460">
        <v>42517</v>
      </c>
      <c r="L460">
        <v>1</v>
      </c>
      <c r="M460">
        <v>40</v>
      </c>
      <c r="N460">
        <v>5</v>
      </c>
      <c r="O460">
        <v>60862</v>
      </c>
      <c r="P460" t="s">
        <v>2</v>
      </c>
      <c r="Q460" s="13" t="s">
        <v>55</v>
      </c>
      <c r="R460" s="13" t="s">
        <v>1161</v>
      </c>
      <c r="S460" s="13" t="s">
        <v>159</v>
      </c>
      <c r="T460" t="b">
        <v>1</v>
      </c>
      <c r="U460" s="13" t="s">
        <v>8</v>
      </c>
      <c r="V460" s="13" t="s">
        <v>1209</v>
      </c>
      <c r="W460" t="s">
        <v>35</v>
      </c>
      <c r="X460" s="13" t="s">
        <v>10</v>
      </c>
      <c r="Y460" s="13" t="s">
        <v>233</v>
      </c>
      <c r="Z460">
        <v>1994</v>
      </c>
      <c r="AA460" s="13" t="s">
        <v>32</v>
      </c>
      <c r="AB460" s="13" t="s">
        <v>206</v>
      </c>
      <c r="AC460" s="13" t="s">
        <v>293</v>
      </c>
      <c r="AD460" s="13" t="s">
        <v>41</v>
      </c>
      <c r="AE460">
        <v>31</v>
      </c>
      <c r="AF460" t="s">
        <v>6</v>
      </c>
      <c r="AG460" t="s">
        <v>12</v>
      </c>
      <c r="AH460">
        <v>9</v>
      </c>
      <c r="AI460" t="s">
        <v>14</v>
      </c>
      <c r="AJ460" s="13" t="s">
        <v>167</v>
      </c>
      <c r="AK460" s="13" t="s">
        <v>135</v>
      </c>
      <c r="AL460" t="s">
        <v>136</v>
      </c>
      <c r="AM460" t="str">
        <f>EmployeeData[[#This Row],[EMPLOYEEID]]</f>
        <v>E287629</v>
      </c>
    </row>
    <row r="461" spans="1:39" ht="15" x14ac:dyDescent="0.25">
      <c r="A461" s="13" t="s">
        <v>1210</v>
      </c>
      <c r="B461" s="13" t="str">
        <f>EmployeeData[[#This Row],[FULLNAME]]</f>
        <v>Nicolas Vahabzadeh</v>
      </c>
      <c r="C461" s="13" t="s">
        <v>125</v>
      </c>
      <c r="D461" s="13" t="s">
        <v>1160</v>
      </c>
      <c r="E461">
        <v>452</v>
      </c>
      <c r="F461" s="13" t="s">
        <v>157</v>
      </c>
      <c r="G461" s="13" t="s">
        <v>128</v>
      </c>
      <c r="J461">
        <v>42517</v>
      </c>
      <c r="L461">
        <v>1</v>
      </c>
      <c r="M461">
        <v>40</v>
      </c>
      <c r="N461">
        <v>5</v>
      </c>
      <c r="O461">
        <v>267076</v>
      </c>
      <c r="P461" t="s">
        <v>2</v>
      </c>
      <c r="Q461" s="13" t="s">
        <v>54</v>
      </c>
      <c r="R461" s="13" t="s">
        <v>1161</v>
      </c>
      <c r="S461" s="13" t="s">
        <v>129</v>
      </c>
      <c r="T461" t="b">
        <v>1</v>
      </c>
      <c r="U461" s="13" t="s">
        <v>38</v>
      </c>
      <c r="V461" s="13" t="s">
        <v>1211</v>
      </c>
      <c r="W461" t="s">
        <v>5</v>
      </c>
      <c r="X461" s="13" t="s">
        <v>10</v>
      </c>
      <c r="Y461" s="13" t="s">
        <v>131</v>
      </c>
      <c r="Z461">
        <v>1994</v>
      </c>
      <c r="AA461" s="13" t="s">
        <v>33</v>
      </c>
      <c r="AB461" s="13" t="s">
        <v>132</v>
      </c>
      <c r="AC461" s="13" t="s">
        <v>199</v>
      </c>
      <c r="AD461" s="13" t="s">
        <v>43</v>
      </c>
      <c r="AE461">
        <v>31</v>
      </c>
      <c r="AF461" t="s">
        <v>6</v>
      </c>
      <c r="AG461" t="s">
        <v>47</v>
      </c>
      <c r="AH461">
        <v>9</v>
      </c>
      <c r="AI461" t="s">
        <v>14</v>
      </c>
      <c r="AJ461" s="13" t="s">
        <v>154</v>
      </c>
      <c r="AK461" s="13" t="s">
        <v>135</v>
      </c>
      <c r="AL461" t="s">
        <v>136</v>
      </c>
      <c r="AM461" t="str">
        <f>EmployeeData[[#This Row],[EMPLOYEEID]]</f>
        <v>E287858</v>
      </c>
    </row>
    <row r="462" spans="1:39" ht="15" x14ac:dyDescent="0.25">
      <c r="A462" s="13" t="s">
        <v>1212</v>
      </c>
      <c r="B462" s="13" t="str">
        <f>EmployeeData[[#This Row],[FULLNAME]]</f>
        <v>Nicole Tsai</v>
      </c>
      <c r="C462" s="13" t="s">
        <v>125</v>
      </c>
      <c r="D462" s="13" t="s">
        <v>1160</v>
      </c>
      <c r="E462">
        <v>444</v>
      </c>
      <c r="F462" s="13" t="s">
        <v>127</v>
      </c>
      <c r="G462" s="13" t="s">
        <v>128</v>
      </c>
      <c r="J462">
        <v>43627</v>
      </c>
      <c r="L462">
        <v>1</v>
      </c>
      <c r="M462">
        <v>40</v>
      </c>
      <c r="N462">
        <v>5</v>
      </c>
      <c r="O462">
        <v>66133</v>
      </c>
      <c r="P462" t="s">
        <v>2</v>
      </c>
      <c r="Q462" s="13" t="s">
        <v>54</v>
      </c>
      <c r="R462" s="13" t="s">
        <v>1161</v>
      </c>
      <c r="S462" s="13" t="s">
        <v>386</v>
      </c>
      <c r="T462" t="b">
        <v>1</v>
      </c>
      <c r="U462" s="13" t="s">
        <v>7</v>
      </c>
      <c r="V462" s="13" t="s">
        <v>1213</v>
      </c>
      <c r="W462" t="s">
        <v>35</v>
      </c>
      <c r="X462" s="13" t="s">
        <v>10</v>
      </c>
      <c r="Y462" s="13" t="s">
        <v>146</v>
      </c>
      <c r="Z462">
        <v>1994</v>
      </c>
      <c r="AA462" s="13" t="s">
        <v>15</v>
      </c>
      <c r="AB462" s="13" t="s">
        <v>132</v>
      </c>
      <c r="AC462" s="13" t="s">
        <v>133</v>
      </c>
      <c r="AD462" s="13" t="s">
        <v>40</v>
      </c>
      <c r="AE462">
        <v>31</v>
      </c>
      <c r="AF462" t="s">
        <v>6</v>
      </c>
      <c r="AG462" t="s">
        <v>12</v>
      </c>
      <c r="AH462">
        <v>6</v>
      </c>
      <c r="AI462" t="s">
        <v>13</v>
      </c>
      <c r="AJ462" s="13" t="s">
        <v>134</v>
      </c>
      <c r="AK462" s="13" t="s">
        <v>184</v>
      </c>
      <c r="AL462" t="s">
        <v>136</v>
      </c>
      <c r="AM462" t="str">
        <f>EmployeeData[[#This Row],[EMPLOYEEID]]</f>
        <v>E287920</v>
      </c>
    </row>
    <row r="463" spans="1:39" ht="15" x14ac:dyDescent="0.25">
      <c r="A463" s="13" t="s">
        <v>1214</v>
      </c>
      <c r="B463" s="13" t="str">
        <f>EmployeeData[[#This Row],[FULLNAME]]</f>
        <v>Nicole Thirmal</v>
      </c>
      <c r="C463" s="13" t="s">
        <v>203</v>
      </c>
      <c r="D463" s="13" t="s">
        <v>1160</v>
      </c>
      <c r="E463">
        <v>445</v>
      </c>
      <c r="F463" s="13" t="s">
        <v>169</v>
      </c>
      <c r="G463" s="13" t="s">
        <v>204</v>
      </c>
      <c r="J463">
        <v>42517</v>
      </c>
      <c r="L463">
        <v>1</v>
      </c>
      <c r="M463">
        <v>40</v>
      </c>
      <c r="N463">
        <v>5</v>
      </c>
      <c r="O463">
        <v>102050</v>
      </c>
      <c r="P463" t="s">
        <v>2</v>
      </c>
      <c r="Q463" s="13" t="s">
        <v>55</v>
      </c>
      <c r="R463" s="13" t="s">
        <v>1161</v>
      </c>
      <c r="S463" s="13" t="s">
        <v>140</v>
      </c>
      <c r="T463" t="b">
        <v>1</v>
      </c>
      <c r="U463" s="13" t="s">
        <v>7</v>
      </c>
      <c r="V463" s="13" t="s">
        <v>1215</v>
      </c>
      <c r="W463" t="s">
        <v>5</v>
      </c>
      <c r="X463" s="13" t="s">
        <v>10</v>
      </c>
      <c r="Y463" s="13" t="s">
        <v>146</v>
      </c>
      <c r="Z463">
        <v>1995</v>
      </c>
      <c r="AA463" s="13" t="s">
        <v>33</v>
      </c>
      <c r="AB463" s="13" t="s">
        <v>206</v>
      </c>
      <c r="AC463" s="13" t="s">
        <v>171</v>
      </c>
      <c r="AD463" s="13" t="s">
        <v>41</v>
      </c>
      <c r="AE463">
        <v>30</v>
      </c>
      <c r="AF463" t="s">
        <v>6</v>
      </c>
      <c r="AG463" t="s">
        <v>46</v>
      </c>
      <c r="AH463">
        <v>9</v>
      </c>
      <c r="AI463" t="s">
        <v>14</v>
      </c>
      <c r="AJ463" s="13" t="s">
        <v>154</v>
      </c>
      <c r="AK463" s="13" t="s">
        <v>135</v>
      </c>
      <c r="AL463" t="s">
        <v>136</v>
      </c>
      <c r="AM463" t="str">
        <f>EmployeeData[[#This Row],[EMPLOYEEID]]</f>
        <v>E288317</v>
      </c>
    </row>
    <row r="464" spans="1:39" ht="15" x14ac:dyDescent="0.25">
      <c r="A464" s="13" t="s">
        <v>1216</v>
      </c>
      <c r="B464" s="13" t="str">
        <f>EmployeeData[[#This Row],[FULLNAME]]</f>
        <v>Nikki Tan</v>
      </c>
      <c r="C464" s="13" t="s">
        <v>125</v>
      </c>
      <c r="D464" s="13" t="s">
        <v>1160</v>
      </c>
      <c r="E464">
        <v>452</v>
      </c>
      <c r="F464" s="13" t="s">
        <v>157</v>
      </c>
      <c r="G464" s="13" t="s">
        <v>128</v>
      </c>
      <c r="J464">
        <v>42396</v>
      </c>
      <c r="L464">
        <v>1</v>
      </c>
      <c r="M464">
        <v>40</v>
      </c>
      <c r="N464">
        <v>5</v>
      </c>
      <c r="O464">
        <v>55531</v>
      </c>
      <c r="P464" t="s">
        <v>2</v>
      </c>
      <c r="Q464" s="13" t="s">
        <v>54</v>
      </c>
      <c r="R464" s="13" t="s">
        <v>1161</v>
      </c>
      <c r="S464" s="13" t="s">
        <v>129</v>
      </c>
      <c r="T464" t="b">
        <v>1</v>
      </c>
      <c r="U464" s="13" t="s">
        <v>38</v>
      </c>
      <c r="V464" s="13" t="s">
        <v>1217</v>
      </c>
      <c r="W464" t="s">
        <v>35</v>
      </c>
      <c r="X464" s="13" t="s">
        <v>45</v>
      </c>
      <c r="Y464" s="13" t="s">
        <v>131</v>
      </c>
      <c r="Z464">
        <v>1995</v>
      </c>
      <c r="AA464" s="13" t="s">
        <v>52</v>
      </c>
      <c r="AB464" s="13" t="s">
        <v>132</v>
      </c>
      <c r="AC464" s="13" t="s">
        <v>199</v>
      </c>
      <c r="AD464" s="13" t="s">
        <v>43</v>
      </c>
      <c r="AE464">
        <v>30</v>
      </c>
      <c r="AF464" t="s">
        <v>6</v>
      </c>
      <c r="AG464" t="s">
        <v>12</v>
      </c>
      <c r="AH464">
        <v>9</v>
      </c>
      <c r="AI464" t="s">
        <v>14</v>
      </c>
      <c r="AJ464" s="13" t="s">
        <v>134</v>
      </c>
      <c r="AK464" s="13" t="s">
        <v>135</v>
      </c>
      <c r="AL464" t="s">
        <v>136</v>
      </c>
      <c r="AM464" t="str">
        <f>EmployeeData[[#This Row],[EMPLOYEEID]]</f>
        <v>E288381</v>
      </c>
    </row>
    <row r="465" spans="1:39" ht="15" x14ac:dyDescent="0.25">
      <c r="A465" s="13" t="s">
        <v>1218</v>
      </c>
      <c r="B465" s="13" t="str">
        <f>EmployeeData[[#This Row],[FULLNAME]]</f>
        <v>Nikki Sun</v>
      </c>
      <c r="C465" s="13" t="s">
        <v>125</v>
      </c>
      <c r="D465" s="13" t="s">
        <v>1160</v>
      </c>
      <c r="E465">
        <v>452</v>
      </c>
      <c r="F465" s="13" t="s">
        <v>157</v>
      </c>
      <c r="G465" s="13" t="s">
        <v>128</v>
      </c>
      <c r="J465">
        <v>42396</v>
      </c>
      <c r="L465">
        <v>1</v>
      </c>
      <c r="M465">
        <v>40</v>
      </c>
      <c r="N465">
        <v>5</v>
      </c>
      <c r="O465">
        <v>112428</v>
      </c>
      <c r="P465" t="s">
        <v>2</v>
      </c>
      <c r="Q465" s="13" t="s">
        <v>54</v>
      </c>
      <c r="R465" s="13" t="s">
        <v>1161</v>
      </c>
      <c r="S465" s="13" t="s">
        <v>159</v>
      </c>
      <c r="T465" t="b">
        <v>1</v>
      </c>
      <c r="U465" s="13" t="s">
        <v>38</v>
      </c>
      <c r="V465" s="13" t="s">
        <v>1219</v>
      </c>
      <c r="W465" t="s">
        <v>5</v>
      </c>
      <c r="X465" s="13" t="s">
        <v>10</v>
      </c>
      <c r="Y465" s="13" t="s">
        <v>146</v>
      </c>
      <c r="Z465">
        <v>1998</v>
      </c>
      <c r="AA465" s="13" t="s">
        <v>15</v>
      </c>
      <c r="AB465" s="13" t="s">
        <v>132</v>
      </c>
      <c r="AC465" s="13" t="s">
        <v>199</v>
      </c>
      <c r="AD465" s="13" t="s">
        <v>43</v>
      </c>
      <c r="AE465">
        <v>27</v>
      </c>
      <c r="AF465" t="s">
        <v>6</v>
      </c>
      <c r="AG465" t="s">
        <v>46</v>
      </c>
      <c r="AH465">
        <v>9</v>
      </c>
      <c r="AI465" t="s">
        <v>14</v>
      </c>
      <c r="AJ465" s="13" t="s">
        <v>167</v>
      </c>
      <c r="AK465" s="13" t="s">
        <v>150</v>
      </c>
      <c r="AL465" t="b">
        <v>0</v>
      </c>
      <c r="AM465" t="str">
        <f>EmployeeData[[#This Row],[EMPLOYEEID]]</f>
        <v>E288676</v>
      </c>
    </row>
    <row r="466" spans="1:39" ht="15" x14ac:dyDescent="0.25">
      <c r="A466" s="13" t="s">
        <v>1220</v>
      </c>
      <c r="B466" s="13" t="str">
        <f>EmployeeData[[#This Row],[FULLNAME]]</f>
        <v>Nikolaj St-Denis</v>
      </c>
      <c r="C466" s="13" t="s">
        <v>125</v>
      </c>
      <c r="D466" s="13" t="s">
        <v>1160</v>
      </c>
      <c r="E466">
        <v>454</v>
      </c>
      <c r="F466" s="13" t="s">
        <v>169</v>
      </c>
      <c r="G466" s="13" t="s">
        <v>128</v>
      </c>
      <c r="J466">
        <v>42396</v>
      </c>
      <c r="L466">
        <v>1</v>
      </c>
      <c r="M466">
        <v>40</v>
      </c>
      <c r="N466">
        <v>5</v>
      </c>
      <c r="O466">
        <v>56900</v>
      </c>
      <c r="P466" t="s">
        <v>2</v>
      </c>
      <c r="Q466" s="13" t="s">
        <v>54</v>
      </c>
      <c r="R466" s="13" t="s">
        <v>1161</v>
      </c>
      <c r="S466" s="13" t="s">
        <v>140</v>
      </c>
      <c r="T466" t="b">
        <v>1</v>
      </c>
      <c r="U466" s="13" t="s">
        <v>7</v>
      </c>
      <c r="V466" s="13" t="s">
        <v>1221</v>
      </c>
      <c r="W466" t="s">
        <v>35</v>
      </c>
      <c r="X466" s="13" t="s">
        <v>10</v>
      </c>
      <c r="Y466" s="13" t="s">
        <v>131</v>
      </c>
      <c r="Z466">
        <v>1998</v>
      </c>
      <c r="AA466" s="13" t="s">
        <v>15</v>
      </c>
      <c r="AB466" s="13" t="s">
        <v>132</v>
      </c>
      <c r="AC466" s="13" t="s">
        <v>293</v>
      </c>
      <c r="AD466" s="13" t="s">
        <v>41</v>
      </c>
      <c r="AE466">
        <v>27</v>
      </c>
      <c r="AF466" t="s">
        <v>6</v>
      </c>
      <c r="AG466" t="s">
        <v>12</v>
      </c>
      <c r="AH466">
        <v>9</v>
      </c>
      <c r="AI466" t="s">
        <v>14</v>
      </c>
      <c r="AJ466" s="13" t="s">
        <v>154</v>
      </c>
      <c r="AK466" s="13" t="s">
        <v>135</v>
      </c>
      <c r="AL466" t="s">
        <v>136</v>
      </c>
      <c r="AM466" t="str">
        <f>EmployeeData[[#This Row],[EMPLOYEEID]]</f>
        <v>E289093</v>
      </c>
    </row>
    <row r="467" spans="1:39" ht="15" x14ac:dyDescent="0.25">
      <c r="A467" s="13" t="s">
        <v>1222</v>
      </c>
      <c r="B467" s="13" t="str">
        <f>EmployeeData[[#This Row],[FULLNAME]]</f>
        <v>Nikolaj Song</v>
      </c>
      <c r="C467" s="13" t="s">
        <v>203</v>
      </c>
      <c r="D467" s="13" t="s">
        <v>1160</v>
      </c>
      <c r="E467">
        <v>291</v>
      </c>
      <c r="F467" s="13" t="s">
        <v>221</v>
      </c>
      <c r="G467" s="13" t="s">
        <v>204</v>
      </c>
      <c r="J467">
        <v>42456</v>
      </c>
      <c r="L467">
        <v>1</v>
      </c>
      <c r="M467">
        <v>40</v>
      </c>
      <c r="N467">
        <v>5</v>
      </c>
      <c r="O467">
        <v>59151</v>
      </c>
      <c r="P467" t="s">
        <v>2</v>
      </c>
      <c r="Q467" s="13" t="s">
        <v>55</v>
      </c>
      <c r="R467" s="13" t="s">
        <v>1161</v>
      </c>
      <c r="S467" s="13" t="s">
        <v>215</v>
      </c>
      <c r="T467" t="b">
        <v>1</v>
      </c>
      <c r="U467" s="13" t="s">
        <v>7</v>
      </c>
      <c r="V467" s="13" t="s">
        <v>1223</v>
      </c>
      <c r="W467" t="s">
        <v>35</v>
      </c>
      <c r="X467" s="13" t="s">
        <v>10</v>
      </c>
      <c r="Y467" s="13" t="s">
        <v>146</v>
      </c>
      <c r="Z467">
        <v>1988</v>
      </c>
      <c r="AA467" s="13" t="s">
        <v>33</v>
      </c>
      <c r="AB467" s="13" t="s">
        <v>206</v>
      </c>
      <c r="AC467" s="13" t="s">
        <v>834</v>
      </c>
      <c r="AD467" s="13" t="s">
        <v>9</v>
      </c>
      <c r="AE467">
        <v>37</v>
      </c>
      <c r="AF467" t="s">
        <v>36</v>
      </c>
      <c r="AG467" t="s">
        <v>12</v>
      </c>
      <c r="AH467">
        <v>9</v>
      </c>
      <c r="AI467" t="s">
        <v>14</v>
      </c>
      <c r="AJ467" s="13" t="s">
        <v>134</v>
      </c>
      <c r="AK467" s="13" t="s">
        <v>184</v>
      </c>
      <c r="AL467" t="s">
        <v>136</v>
      </c>
      <c r="AM467" t="str">
        <f>EmployeeData[[#This Row],[EMPLOYEEID]]</f>
        <v>E289175</v>
      </c>
    </row>
    <row r="468" spans="1:39" ht="15" x14ac:dyDescent="0.25">
      <c r="A468" s="13" t="s">
        <v>1224</v>
      </c>
      <c r="B468" s="13" t="str">
        <f>EmployeeData[[#This Row],[FULLNAME]]</f>
        <v>Nikolaj Sidiq</v>
      </c>
      <c r="C468" s="13" t="s">
        <v>125</v>
      </c>
      <c r="D468" s="13" t="s">
        <v>1160</v>
      </c>
      <c r="E468">
        <v>444</v>
      </c>
      <c r="F468" s="13" t="s">
        <v>127</v>
      </c>
      <c r="G468" s="13" t="s">
        <v>128</v>
      </c>
      <c r="J468">
        <v>43666</v>
      </c>
      <c r="L468">
        <v>1</v>
      </c>
      <c r="M468">
        <v>40</v>
      </c>
      <c r="N468">
        <v>5</v>
      </c>
      <c r="O468">
        <v>42073</v>
      </c>
      <c r="P468" t="s">
        <v>2</v>
      </c>
      <c r="Q468" s="13" t="s">
        <v>54</v>
      </c>
      <c r="R468" s="13" t="s">
        <v>1161</v>
      </c>
      <c r="S468" s="13" t="s">
        <v>159</v>
      </c>
      <c r="T468" t="b">
        <v>1</v>
      </c>
      <c r="U468" s="13" t="s">
        <v>7</v>
      </c>
      <c r="V468" s="13" t="s">
        <v>1225</v>
      </c>
      <c r="W468" t="s">
        <v>35</v>
      </c>
      <c r="X468" s="13" t="s">
        <v>10</v>
      </c>
      <c r="Y468" s="13" t="s">
        <v>153</v>
      </c>
      <c r="Z468">
        <v>1998</v>
      </c>
      <c r="AA468" s="13" t="s">
        <v>15</v>
      </c>
      <c r="AB468" s="13" t="s">
        <v>132</v>
      </c>
      <c r="AC468" s="13" t="s">
        <v>133</v>
      </c>
      <c r="AD468" s="13" t="s">
        <v>40</v>
      </c>
      <c r="AE468">
        <v>27</v>
      </c>
      <c r="AF468" t="s">
        <v>6</v>
      </c>
      <c r="AG468" t="s">
        <v>11</v>
      </c>
      <c r="AH468">
        <v>6</v>
      </c>
      <c r="AI468" t="s">
        <v>13</v>
      </c>
      <c r="AJ468" s="13" t="s">
        <v>239</v>
      </c>
      <c r="AK468" s="13" t="s">
        <v>135</v>
      </c>
      <c r="AL468" t="b">
        <v>1</v>
      </c>
      <c r="AM468" t="str">
        <f>EmployeeData[[#This Row],[EMPLOYEEID]]</f>
        <v>E289224</v>
      </c>
    </row>
    <row r="469" spans="1:39" ht="15" x14ac:dyDescent="0.25">
      <c r="A469" s="13" t="s">
        <v>1226</v>
      </c>
      <c r="B469" s="13" t="str">
        <f>EmployeeData[[#This Row],[FULLNAME]]</f>
        <v>Nina Schneider</v>
      </c>
      <c r="C469" s="13" t="s">
        <v>203</v>
      </c>
      <c r="D469" s="13" t="s">
        <v>1160</v>
      </c>
      <c r="E469">
        <v>453</v>
      </c>
      <c r="F469" s="13" t="s">
        <v>127</v>
      </c>
      <c r="G469" s="13" t="s">
        <v>204</v>
      </c>
      <c r="J469">
        <v>42456</v>
      </c>
      <c r="L469">
        <v>1</v>
      </c>
      <c r="M469">
        <v>40</v>
      </c>
      <c r="N469">
        <v>5</v>
      </c>
      <c r="O469">
        <v>74444</v>
      </c>
      <c r="P469" t="s">
        <v>2</v>
      </c>
      <c r="Q469" s="13" t="s">
        <v>55</v>
      </c>
      <c r="R469" s="13" t="s">
        <v>1161</v>
      </c>
      <c r="S469" s="13" t="s">
        <v>215</v>
      </c>
      <c r="T469" t="b">
        <v>1</v>
      </c>
      <c r="U469" s="13" t="s">
        <v>7</v>
      </c>
      <c r="V469" s="13" t="s">
        <v>1227</v>
      </c>
      <c r="W469" t="s">
        <v>5</v>
      </c>
      <c r="X469" s="13" t="s">
        <v>10</v>
      </c>
      <c r="Y469" s="13" t="s">
        <v>146</v>
      </c>
      <c r="Z469">
        <v>1957</v>
      </c>
      <c r="AA469" s="13" t="s">
        <v>32</v>
      </c>
      <c r="AB469" s="13" t="s">
        <v>206</v>
      </c>
      <c r="AC469" s="13" t="s">
        <v>320</v>
      </c>
      <c r="AD469" s="13" t="s">
        <v>40</v>
      </c>
      <c r="AE469">
        <v>68</v>
      </c>
      <c r="AF469" t="s">
        <v>37</v>
      </c>
      <c r="AG469" t="s">
        <v>12</v>
      </c>
      <c r="AH469">
        <v>9</v>
      </c>
      <c r="AI469" t="s">
        <v>14</v>
      </c>
      <c r="AJ469" s="13" t="s">
        <v>149</v>
      </c>
      <c r="AK469" s="13" t="s">
        <v>184</v>
      </c>
      <c r="AL469" t="s">
        <v>136</v>
      </c>
      <c r="AM469" t="str">
        <f>EmployeeData[[#This Row],[EMPLOYEEID]]</f>
        <v>E289523</v>
      </c>
    </row>
    <row r="470" spans="1:39" ht="15" x14ac:dyDescent="0.25">
      <c r="A470" s="13" t="s">
        <v>1228</v>
      </c>
      <c r="B470" s="13" t="str">
        <f>EmployeeData[[#This Row],[FULLNAME]]</f>
        <v>Nirmala Sanchez</v>
      </c>
      <c r="C470" s="13" t="s">
        <v>203</v>
      </c>
      <c r="D470" s="13" t="s">
        <v>1160</v>
      </c>
      <c r="E470">
        <v>452</v>
      </c>
      <c r="F470" s="13" t="s">
        <v>157</v>
      </c>
      <c r="G470" s="13" t="s">
        <v>204</v>
      </c>
      <c r="J470">
        <v>42456</v>
      </c>
      <c r="L470">
        <v>1</v>
      </c>
      <c r="M470">
        <v>40</v>
      </c>
      <c r="N470">
        <v>5</v>
      </c>
      <c r="O470">
        <v>54546</v>
      </c>
      <c r="P470" t="s">
        <v>2</v>
      </c>
      <c r="Q470" s="13" t="s">
        <v>55</v>
      </c>
      <c r="R470" s="13" t="s">
        <v>1161</v>
      </c>
      <c r="S470" s="13" t="s">
        <v>159</v>
      </c>
      <c r="T470" t="b">
        <v>1</v>
      </c>
      <c r="U470" s="13" t="s">
        <v>7</v>
      </c>
      <c r="V470" s="13" t="s">
        <v>1229</v>
      </c>
      <c r="W470" t="s">
        <v>35</v>
      </c>
      <c r="X470" s="13" t="s">
        <v>10</v>
      </c>
      <c r="Y470" s="13" t="s">
        <v>153</v>
      </c>
      <c r="Z470">
        <v>1998</v>
      </c>
      <c r="AA470" s="13" t="s">
        <v>33</v>
      </c>
      <c r="AB470" s="13" t="s">
        <v>206</v>
      </c>
      <c r="AC470" s="13" t="s">
        <v>199</v>
      </c>
      <c r="AD470" s="13" t="s">
        <v>43</v>
      </c>
      <c r="AE470">
        <v>27</v>
      </c>
      <c r="AF470" t="s">
        <v>6</v>
      </c>
      <c r="AG470" t="s">
        <v>12</v>
      </c>
      <c r="AH470">
        <v>9</v>
      </c>
      <c r="AI470" t="s">
        <v>14</v>
      </c>
      <c r="AJ470" s="13" t="s">
        <v>154</v>
      </c>
      <c r="AK470" s="13" t="s">
        <v>135</v>
      </c>
      <c r="AL470" t="b">
        <v>1</v>
      </c>
      <c r="AM470" t="str">
        <f>EmployeeData[[#This Row],[EMPLOYEEID]]</f>
        <v>E289723</v>
      </c>
    </row>
    <row r="471" spans="1:39" ht="15" x14ac:dyDescent="0.25">
      <c r="A471" s="13" t="s">
        <v>1230</v>
      </c>
      <c r="B471" s="13" t="str">
        <f>EmployeeData[[#This Row],[FULLNAME]]</f>
        <v>Nirmala Roy</v>
      </c>
      <c r="C471" s="13" t="s">
        <v>303</v>
      </c>
      <c r="D471" s="13" t="s">
        <v>1231</v>
      </c>
      <c r="E471">
        <v>281</v>
      </c>
      <c r="F471" s="13" t="s">
        <v>221</v>
      </c>
      <c r="G471" s="13" t="s">
        <v>304</v>
      </c>
      <c r="J471">
        <v>42456</v>
      </c>
      <c r="L471">
        <v>1</v>
      </c>
      <c r="M471">
        <v>40</v>
      </c>
      <c r="N471">
        <v>5</v>
      </c>
      <c r="O471">
        <v>29759</v>
      </c>
      <c r="P471" t="s">
        <v>2</v>
      </c>
      <c r="Q471" s="13" t="s">
        <v>57</v>
      </c>
      <c r="R471" s="13" t="s">
        <v>1232</v>
      </c>
      <c r="S471" s="13" t="s">
        <v>159</v>
      </c>
      <c r="T471" t="b">
        <v>1</v>
      </c>
      <c r="U471" s="13" t="s">
        <v>7</v>
      </c>
      <c r="V471" s="13" t="s">
        <v>1233</v>
      </c>
      <c r="W471" t="s">
        <v>35</v>
      </c>
      <c r="X471" s="13" t="s">
        <v>10</v>
      </c>
      <c r="Y471" s="13" t="s">
        <v>146</v>
      </c>
      <c r="Z471">
        <v>1978</v>
      </c>
      <c r="AA471" s="13" t="s">
        <v>32</v>
      </c>
      <c r="AB471" s="13" t="s">
        <v>306</v>
      </c>
      <c r="AC471" s="13" t="s">
        <v>633</v>
      </c>
      <c r="AD471" s="13" t="s">
        <v>9</v>
      </c>
      <c r="AE471">
        <v>47</v>
      </c>
      <c r="AF471" t="s">
        <v>37</v>
      </c>
      <c r="AG471" t="s">
        <v>11</v>
      </c>
      <c r="AH471">
        <v>9</v>
      </c>
      <c r="AI471" t="s">
        <v>14</v>
      </c>
      <c r="AJ471" s="13" t="s">
        <v>154</v>
      </c>
      <c r="AK471" s="13" t="s">
        <v>135</v>
      </c>
      <c r="AL471" t="b">
        <v>1</v>
      </c>
      <c r="AM471" t="str">
        <f>EmployeeData[[#This Row],[EMPLOYEEID]]</f>
        <v>E289925</v>
      </c>
    </row>
    <row r="472" spans="1:39" ht="15" x14ac:dyDescent="0.25">
      <c r="A472" s="13" t="s">
        <v>1234</v>
      </c>
      <c r="B472" s="13" t="str">
        <f>EmployeeData[[#This Row],[FULLNAME]]</f>
        <v>Nirmala Reese</v>
      </c>
      <c r="C472" s="13" t="s">
        <v>338</v>
      </c>
      <c r="D472" s="13" t="s">
        <v>1231</v>
      </c>
      <c r="E472">
        <v>445</v>
      </c>
      <c r="F472" s="13" t="s">
        <v>169</v>
      </c>
      <c r="G472" s="13" t="s">
        <v>339</v>
      </c>
      <c r="J472">
        <v>44236</v>
      </c>
      <c r="L472">
        <v>1</v>
      </c>
      <c r="M472">
        <v>40</v>
      </c>
      <c r="N472">
        <v>5</v>
      </c>
      <c r="O472">
        <v>34719</v>
      </c>
      <c r="P472" t="s">
        <v>2</v>
      </c>
      <c r="Q472" s="13" t="s">
        <v>4</v>
      </c>
      <c r="R472" s="13" t="s">
        <v>1232</v>
      </c>
      <c r="S472" s="13" t="s">
        <v>129</v>
      </c>
      <c r="T472" t="b">
        <v>1</v>
      </c>
      <c r="U472" s="13" t="s">
        <v>38</v>
      </c>
      <c r="V472" s="13" t="s">
        <v>1235</v>
      </c>
      <c r="W472" t="s">
        <v>5</v>
      </c>
      <c r="X472" s="13" t="s">
        <v>10</v>
      </c>
      <c r="Y472" s="13" t="s">
        <v>131</v>
      </c>
      <c r="Z472">
        <v>1985</v>
      </c>
      <c r="AA472" s="13" t="s">
        <v>32</v>
      </c>
      <c r="AB472" s="13" t="s">
        <v>341</v>
      </c>
      <c r="AC472" s="13" t="s">
        <v>171</v>
      </c>
      <c r="AD472" s="13" t="s">
        <v>41</v>
      </c>
      <c r="AE472">
        <v>40</v>
      </c>
      <c r="AF472" t="s">
        <v>36</v>
      </c>
      <c r="AG472" t="s">
        <v>11</v>
      </c>
      <c r="AH472">
        <v>4</v>
      </c>
      <c r="AI472" t="s">
        <v>30</v>
      </c>
      <c r="AJ472" s="13" t="s">
        <v>134</v>
      </c>
      <c r="AK472" s="13" t="s">
        <v>135</v>
      </c>
      <c r="AL472" t="s">
        <v>136</v>
      </c>
      <c r="AM472" t="str">
        <f>EmployeeData[[#This Row],[EMPLOYEEID]]</f>
        <v>E291083</v>
      </c>
    </row>
    <row r="473" spans="1:39" ht="15" x14ac:dyDescent="0.25">
      <c r="A473" s="13" t="s">
        <v>1236</v>
      </c>
      <c r="B473" s="13" t="str">
        <f>EmployeeData[[#This Row],[FULLNAME]]</f>
        <v>Oliver Rapthadu</v>
      </c>
      <c r="C473" s="13" t="s">
        <v>125</v>
      </c>
      <c r="D473" s="13" t="s">
        <v>1231</v>
      </c>
      <c r="E473">
        <v>445</v>
      </c>
      <c r="F473" s="13" t="s">
        <v>169</v>
      </c>
      <c r="G473" s="13" t="s">
        <v>144</v>
      </c>
      <c r="J473">
        <v>42456</v>
      </c>
      <c r="L473">
        <v>1</v>
      </c>
      <c r="M473">
        <v>40</v>
      </c>
      <c r="N473">
        <v>5</v>
      </c>
      <c r="O473">
        <v>48823</v>
      </c>
      <c r="P473" t="s">
        <v>2</v>
      </c>
      <c r="Q473" s="13" t="s">
        <v>54</v>
      </c>
      <c r="R473" s="13" t="s">
        <v>1232</v>
      </c>
      <c r="S473" s="13" t="s">
        <v>140</v>
      </c>
      <c r="T473" t="b">
        <v>1</v>
      </c>
      <c r="U473" s="13" t="s">
        <v>7</v>
      </c>
      <c r="V473" s="13" t="s">
        <v>1237</v>
      </c>
      <c r="W473" t="s">
        <v>35</v>
      </c>
      <c r="X473" s="13" t="s">
        <v>10</v>
      </c>
      <c r="Y473" s="13" t="s">
        <v>153</v>
      </c>
      <c r="Z473">
        <v>1986</v>
      </c>
      <c r="AA473" s="13" t="s">
        <v>15</v>
      </c>
      <c r="AB473" s="13" t="s">
        <v>147</v>
      </c>
      <c r="AC473" s="13" t="s">
        <v>171</v>
      </c>
      <c r="AD473" s="13" t="s">
        <v>41</v>
      </c>
      <c r="AE473">
        <v>39</v>
      </c>
      <c r="AF473" t="s">
        <v>36</v>
      </c>
      <c r="AG473" t="s">
        <v>11</v>
      </c>
      <c r="AH473">
        <v>9</v>
      </c>
      <c r="AI473" t="s">
        <v>14</v>
      </c>
      <c r="AJ473" s="13" t="s">
        <v>154</v>
      </c>
      <c r="AK473" s="13" t="s">
        <v>135</v>
      </c>
      <c r="AL473" t="s">
        <v>136</v>
      </c>
      <c r="AM473" t="str">
        <f>EmployeeData[[#This Row],[EMPLOYEEID]]</f>
        <v>E291172</v>
      </c>
    </row>
    <row r="474" spans="1:39" ht="15" x14ac:dyDescent="0.25">
      <c r="A474" s="13" t="s">
        <v>1238</v>
      </c>
      <c r="B474" s="13" t="str">
        <f>EmployeeData[[#This Row],[FULLNAME]]</f>
        <v>Oliver Pinto</v>
      </c>
      <c r="C474" s="13" t="s">
        <v>125</v>
      </c>
      <c r="D474" s="13" t="s">
        <v>1231</v>
      </c>
      <c r="E474">
        <v>402</v>
      </c>
      <c r="F474" s="13" t="s">
        <v>143</v>
      </c>
      <c r="G474" s="13" t="s">
        <v>128</v>
      </c>
      <c r="J474">
        <v>42456</v>
      </c>
      <c r="L474">
        <v>1</v>
      </c>
      <c r="M474">
        <v>40</v>
      </c>
      <c r="N474">
        <v>5</v>
      </c>
      <c r="O474">
        <v>301293</v>
      </c>
      <c r="P474" t="s">
        <v>2</v>
      </c>
      <c r="Q474" s="13" t="s">
        <v>54</v>
      </c>
      <c r="R474" s="13" t="s">
        <v>1232</v>
      </c>
      <c r="S474" s="13" t="s">
        <v>159</v>
      </c>
      <c r="T474" t="b">
        <v>1</v>
      </c>
      <c r="U474" s="13" t="s">
        <v>7</v>
      </c>
      <c r="V474" s="13" t="s">
        <v>1239</v>
      </c>
      <c r="W474" t="s">
        <v>5</v>
      </c>
      <c r="X474" s="13" t="s">
        <v>10</v>
      </c>
      <c r="Y474" s="13" t="s">
        <v>153</v>
      </c>
      <c r="Z474">
        <v>1993</v>
      </c>
      <c r="AA474" s="13" t="s">
        <v>52</v>
      </c>
      <c r="AB474" s="13" t="s">
        <v>132</v>
      </c>
      <c r="AC474" s="13" t="s">
        <v>230</v>
      </c>
      <c r="AD474" s="13" t="s">
        <v>44</v>
      </c>
      <c r="AE474">
        <v>32</v>
      </c>
      <c r="AF474" t="s">
        <v>6</v>
      </c>
      <c r="AG474" t="s">
        <v>65</v>
      </c>
      <c r="AH474">
        <v>9</v>
      </c>
      <c r="AI474" t="s">
        <v>14</v>
      </c>
      <c r="AJ474" s="13" t="s">
        <v>149</v>
      </c>
      <c r="AK474" s="13" t="s">
        <v>184</v>
      </c>
      <c r="AL474" t="b">
        <v>1</v>
      </c>
      <c r="AM474" t="str">
        <f>EmployeeData[[#This Row],[EMPLOYEEID]]</f>
        <v>E291985</v>
      </c>
    </row>
    <row r="475" spans="1:39" ht="15" x14ac:dyDescent="0.25">
      <c r="A475" s="13" t="s">
        <v>1240</v>
      </c>
      <c r="B475" s="13" t="str">
        <f>EmployeeData[[#This Row],[FULLNAME]]</f>
        <v>Oliver Pan</v>
      </c>
      <c r="C475" s="13" t="s">
        <v>125</v>
      </c>
      <c r="D475" s="13" t="s">
        <v>1231</v>
      </c>
      <c r="E475">
        <v>450</v>
      </c>
      <c r="F475" s="13" t="s">
        <v>221</v>
      </c>
      <c r="G475" s="13" t="s">
        <v>128</v>
      </c>
      <c r="J475">
        <v>42456</v>
      </c>
      <c r="L475">
        <v>1</v>
      </c>
      <c r="M475">
        <v>40</v>
      </c>
      <c r="N475">
        <v>5</v>
      </c>
      <c r="O475">
        <v>132530</v>
      </c>
      <c r="P475" t="s">
        <v>2</v>
      </c>
      <c r="Q475" s="13" t="s">
        <v>54</v>
      </c>
      <c r="R475" s="13" t="s">
        <v>1232</v>
      </c>
      <c r="S475" s="13" t="s">
        <v>159</v>
      </c>
      <c r="T475" t="b">
        <v>1</v>
      </c>
      <c r="U475" s="13" t="s">
        <v>38</v>
      </c>
      <c r="V475" s="13" t="s">
        <v>1241</v>
      </c>
      <c r="W475" t="s">
        <v>5</v>
      </c>
      <c r="X475" s="13" t="s">
        <v>45</v>
      </c>
      <c r="Y475" s="13" t="s">
        <v>131</v>
      </c>
      <c r="Z475">
        <v>1993</v>
      </c>
      <c r="AA475" s="13" t="s">
        <v>15</v>
      </c>
      <c r="AB475" s="13" t="s">
        <v>132</v>
      </c>
      <c r="AC475" s="13" t="s">
        <v>301</v>
      </c>
      <c r="AD475" s="13" t="s">
        <v>9</v>
      </c>
      <c r="AE475">
        <v>32</v>
      </c>
      <c r="AF475" t="s">
        <v>6</v>
      </c>
      <c r="AG475" t="s">
        <v>46</v>
      </c>
      <c r="AH475">
        <v>9</v>
      </c>
      <c r="AI475" t="s">
        <v>14</v>
      </c>
      <c r="AJ475" s="13" t="s">
        <v>134</v>
      </c>
      <c r="AK475" s="13" t="s">
        <v>135</v>
      </c>
      <c r="AL475" t="s">
        <v>136</v>
      </c>
      <c r="AM475" t="str">
        <f>EmployeeData[[#This Row],[EMPLOYEEID]]</f>
        <v>E292815</v>
      </c>
    </row>
    <row r="476" spans="1:39" ht="15" x14ac:dyDescent="0.25">
      <c r="A476" s="13" t="s">
        <v>1242</v>
      </c>
      <c r="B476" s="13" t="str">
        <f>EmployeeData[[#This Row],[FULLNAME]]</f>
        <v>Olivier Obry</v>
      </c>
      <c r="C476" s="13" t="s">
        <v>125</v>
      </c>
      <c r="D476" s="13" t="s">
        <v>1231</v>
      </c>
      <c r="E476">
        <v>454</v>
      </c>
      <c r="F476" s="13" t="s">
        <v>169</v>
      </c>
      <c r="G476" s="13" t="s">
        <v>128</v>
      </c>
      <c r="J476">
        <v>42456</v>
      </c>
      <c r="L476">
        <v>1</v>
      </c>
      <c r="M476">
        <v>40</v>
      </c>
      <c r="N476">
        <v>5</v>
      </c>
      <c r="O476">
        <v>135155</v>
      </c>
      <c r="P476" t="s">
        <v>2</v>
      </c>
      <c r="Q476" s="13" t="s">
        <v>54</v>
      </c>
      <c r="R476" s="13" t="s">
        <v>1232</v>
      </c>
      <c r="S476" s="13" t="s">
        <v>159</v>
      </c>
      <c r="T476" t="b">
        <v>1</v>
      </c>
      <c r="U476" s="13" t="s">
        <v>7</v>
      </c>
      <c r="V476" s="13" t="s">
        <v>1243</v>
      </c>
      <c r="W476" t="s">
        <v>5</v>
      </c>
      <c r="X476" s="13" t="s">
        <v>45</v>
      </c>
      <c r="Y476" s="13" t="s">
        <v>146</v>
      </c>
      <c r="Z476">
        <v>1993</v>
      </c>
      <c r="AA476" s="13" t="s">
        <v>15</v>
      </c>
      <c r="AB476" s="13" t="s">
        <v>132</v>
      </c>
      <c r="AC476" s="13" t="s">
        <v>293</v>
      </c>
      <c r="AD476" s="13" t="s">
        <v>41</v>
      </c>
      <c r="AE476">
        <v>32</v>
      </c>
      <c r="AF476" t="s">
        <v>6</v>
      </c>
      <c r="AG476" t="s">
        <v>46</v>
      </c>
      <c r="AH476">
        <v>9</v>
      </c>
      <c r="AI476" t="s">
        <v>14</v>
      </c>
      <c r="AJ476" s="13" t="s">
        <v>154</v>
      </c>
      <c r="AK476" s="13" t="s">
        <v>135</v>
      </c>
      <c r="AL476" t="b">
        <v>1</v>
      </c>
      <c r="AM476" t="str">
        <f>EmployeeData[[#This Row],[EMPLOYEEID]]</f>
        <v>E292859</v>
      </c>
    </row>
    <row r="477" spans="1:39" ht="15" x14ac:dyDescent="0.25">
      <c r="A477" s="13" t="s">
        <v>1244</v>
      </c>
      <c r="B477" s="13" t="str">
        <f>EmployeeData[[#This Row],[FULLNAME]]</f>
        <v>Olivier Nam</v>
      </c>
      <c r="C477" s="13" t="s">
        <v>125</v>
      </c>
      <c r="D477" s="13" t="s">
        <v>1231</v>
      </c>
      <c r="E477">
        <v>252</v>
      </c>
      <c r="F477" s="13" t="s">
        <v>143</v>
      </c>
      <c r="G477" s="13" t="s">
        <v>128</v>
      </c>
      <c r="J477">
        <v>42456</v>
      </c>
      <c r="L477">
        <v>1</v>
      </c>
      <c r="M477">
        <v>40</v>
      </c>
      <c r="N477">
        <v>5</v>
      </c>
      <c r="O477">
        <v>131837</v>
      </c>
      <c r="P477" t="s">
        <v>2</v>
      </c>
      <c r="Q477" s="13" t="s">
        <v>54</v>
      </c>
      <c r="R477" s="13" t="s">
        <v>1232</v>
      </c>
      <c r="S477" s="13" t="s">
        <v>159</v>
      </c>
      <c r="T477" t="b">
        <v>1</v>
      </c>
      <c r="U477" s="13" t="s">
        <v>7</v>
      </c>
      <c r="V477" s="13" t="s">
        <v>1245</v>
      </c>
      <c r="W477" t="s">
        <v>5</v>
      </c>
      <c r="X477" s="13" t="s">
        <v>10</v>
      </c>
      <c r="Y477" s="13" t="s">
        <v>146</v>
      </c>
      <c r="Z477">
        <v>1998</v>
      </c>
      <c r="AA477" s="13" t="s">
        <v>15</v>
      </c>
      <c r="AB477" s="13" t="s">
        <v>132</v>
      </c>
      <c r="AC477" s="13" t="s">
        <v>148</v>
      </c>
      <c r="AD477" s="13" t="s">
        <v>44</v>
      </c>
      <c r="AE477">
        <v>27</v>
      </c>
      <c r="AF477" t="s">
        <v>6</v>
      </c>
      <c r="AG477" t="s">
        <v>46</v>
      </c>
      <c r="AH477">
        <v>9</v>
      </c>
      <c r="AI477" t="s">
        <v>14</v>
      </c>
      <c r="AJ477" s="13" t="s">
        <v>154</v>
      </c>
      <c r="AK477" s="13" t="s">
        <v>135</v>
      </c>
      <c r="AL477" t="b">
        <v>1</v>
      </c>
      <c r="AM477" t="str">
        <f>EmployeeData[[#This Row],[EMPLOYEEID]]</f>
        <v>E292880</v>
      </c>
    </row>
    <row r="478" spans="1:39" ht="15" x14ac:dyDescent="0.25">
      <c r="A478" s="13" t="s">
        <v>1246</v>
      </c>
      <c r="B478" s="13" t="str">
        <f>EmployeeData[[#This Row],[FULLNAME]]</f>
        <v>Orla Mulchandani</v>
      </c>
      <c r="C478" s="13" t="s">
        <v>156</v>
      </c>
      <c r="D478" s="13" t="s">
        <v>1231</v>
      </c>
      <c r="E478">
        <v>443</v>
      </c>
      <c r="F478" s="13" t="s">
        <v>157</v>
      </c>
      <c r="G478" s="13" t="s">
        <v>158</v>
      </c>
      <c r="J478">
        <v>42396</v>
      </c>
      <c r="L478">
        <v>1</v>
      </c>
      <c r="M478">
        <v>40</v>
      </c>
      <c r="N478">
        <v>5</v>
      </c>
      <c r="O478">
        <v>79114</v>
      </c>
      <c r="P478" t="s">
        <v>2</v>
      </c>
      <c r="Q478" s="13" t="s">
        <v>56</v>
      </c>
      <c r="R478" s="13" t="s">
        <v>1232</v>
      </c>
      <c r="S478" s="13" t="s">
        <v>129</v>
      </c>
      <c r="T478" t="b">
        <v>1</v>
      </c>
      <c r="U478" s="13" t="s">
        <v>38</v>
      </c>
      <c r="V478" s="13" t="s">
        <v>1247</v>
      </c>
      <c r="W478" t="s">
        <v>5</v>
      </c>
      <c r="X478" s="13" t="s">
        <v>10</v>
      </c>
      <c r="Y478" s="13" t="s">
        <v>131</v>
      </c>
      <c r="Z478">
        <v>1982</v>
      </c>
      <c r="AA478" s="13" t="s">
        <v>15</v>
      </c>
      <c r="AB478" s="13" t="s">
        <v>161</v>
      </c>
      <c r="AC478" s="13" t="s">
        <v>162</v>
      </c>
      <c r="AD478" s="13" t="s">
        <v>43</v>
      </c>
      <c r="AE478">
        <v>43</v>
      </c>
      <c r="AF478" t="s">
        <v>36</v>
      </c>
      <c r="AG478" t="s">
        <v>12</v>
      </c>
      <c r="AH478">
        <v>9</v>
      </c>
      <c r="AI478" t="s">
        <v>14</v>
      </c>
      <c r="AJ478" s="13" t="s">
        <v>154</v>
      </c>
      <c r="AK478" s="13" t="s">
        <v>135</v>
      </c>
      <c r="AL478" t="s">
        <v>136</v>
      </c>
      <c r="AM478" t="str">
        <f>EmployeeData[[#This Row],[EMPLOYEEID]]</f>
        <v>E293025</v>
      </c>
    </row>
    <row r="479" spans="1:39" ht="15" x14ac:dyDescent="0.25">
      <c r="A479" s="13" t="s">
        <v>1248</v>
      </c>
      <c r="B479" s="13" t="str">
        <f>EmployeeData[[#This Row],[FULLNAME]]</f>
        <v>Orla Montag</v>
      </c>
      <c r="C479" s="13" t="s">
        <v>1081</v>
      </c>
      <c r="D479" s="13" t="s">
        <v>1231</v>
      </c>
      <c r="E479">
        <v>373</v>
      </c>
      <c r="F479" s="13" t="s">
        <v>157</v>
      </c>
      <c r="G479" s="13" t="s">
        <v>1248</v>
      </c>
      <c r="J479">
        <v>42396</v>
      </c>
      <c r="L479">
        <v>1</v>
      </c>
      <c r="M479">
        <v>40</v>
      </c>
      <c r="N479">
        <v>5</v>
      </c>
      <c r="O479">
        <v>48028</v>
      </c>
      <c r="P479" t="s">
        <v>2</v>
      </c>
      <c r="Q479" s="13" t="s">
        <v>60</v>
      </c>
      <c r="R479" s="13" t="s">
        <v>1232</v>
      </c>
      <c r="S479" s="13" t="s">
        <v>140</v>
      </c>
      <c r="T479" t="b">
        <v>1</v>
      </c>
      <c r="U479" s="13" t="s">
        <v>8</v>
      </c>
      <c r="V479" s="13" t="s">
        <v>1249</v>
      </c>
      <c r="W479" t="s">
        <v>35</v>
      </c>
      <c r="X479" s="13" t="s">
        <v>10</v>
      </c>
      <c r="Y479" s="13" t="s">
        <v>146</v>
      </c>
      <c r="Z479">
        <v>1988</v>
      </c>
      <c r="AA479" s="13" t="s">
        <v>15</v>
      </c>
      <c r="AB479" s="13" t="s">
        <v>1249</v>
      </c>
      <c r="AC479" s="13" t="s">
        <v>1250</v>
      </c>
      <c r="AD479" s="13" t="s">
        <v>43</v>
      </c>
      <c r="AE479">
        <v>37</v>
      </c>
      <c r="AF479" t="s">
        <v>36</v>
      </c>
      <c r="AG479" t="s">
        <v>11</v>
      </c>
      <c r="AH479">
        <v>9</v>
      </c>
      <c r="AI479" t="s">
        <v>14</v>
      </c>
      <c r="AJ479" s="13" t="s">
        <v>134</v>
      </c>
      <c r="AK479" s="13" t="s">
        <v>135</v>
      </c>
      <c r="AL479" t="s">
        <v>136</v>
      </c>
      <c r="AM479" t="str">
        <f>EmployeeData[[#This Row],[EMPLOYEEID]]</f>
        <v>M293226</v>
      </c>
    </row>
    <row r="480" spans="1:39" ht="15" x14ac:dyDescent="0.25">
      <c r="A480" s="13" t="s">
        <v>1251</v>
      </c>
      <c r="B480" s="13" t="str">
        <f>EmployeeData[[#This Row],[FULLNAME]]</f>
        <v>Parry Marienfeld</v>
      </c>
      <c r="C480" s="13" t="s">
        <v>203</v>
      </c>
      <c r="D480" s="13" t="s">
        <v>1231</v>
      </c>
      <c r="E480">
        <v>442</v>
      </c>
      <c r="F480" s="13" t="s">
        <v>143</v>
      </c>
      <c r="G480" s="13" t="s">
        <v>204</v>
      </c>
      <c r="J480">
        <v>42396</v>
      </c>
      <c r="L480">
        <v>1</v>
      </c>
      <c r="M480">
        <v>40</v>
      </c>
      <c r="N480">
        <v>5</v>
      </c>
      <c r="O480">
        <v>30637</v>
      </c>
      <c r="P480" t="s">
        <v>2</v>
      </c>
      <c r="Q480" s="13" t="s">
        <v>55</v>
      </c>
      <c r="R480" s="13" t="s">
        <v>1232</v>
      </c>
      <c r="S480" s="13" t="s">
        <v>140</v>
      </c>
      <c r="T480" t="b">
        <v>1</v>
      </c>
      <c r="U480" s="13" t="s">
        <v>8</v>
      </c>
      <c r="V480" s="13" t="s">
        <v>1252</v>
      </c>
      <c r="W480" t="s">
        <v>35</v>
      </c>
      <c r="X480" s="13" t="s">
        <v>10</v>
      </c>
      <c r="Y480" s="13" t="s">
        <v>146</v>
      </c>
      <c r="Z480">
        <v>1989</v>
      </c>
      <c r="AA480" s="13" t="s">
        <v>33</v>
      </c>
      <c r="AB480" s="13" t="s">
        <v>206</v>
      </c>
      <c r="AC480" s="13" t="s">
        <v>179</v>
      </c>
      <c r="AD480" s="13" t="s">
        <v>44</v>
      </c>
      <c r="AE480">
        <v>36</v>
      </c>
      <c r="AF480" t="s">
        <v>36</v>
      </c>
      <c r="AG480" t="s">
        <v>11</v>
      </c>
      <c r="AH480">
        <v>9</v>
      </c>
      <c r="AI480" t="s">
        <v>14</v>
      </c>
      <c r="AJ480" s="13" t="s">
        <v>176</v>
      </c>
      <c r="AK480" s="13" t="s">
        <v>135</v>
      </c>
      <c r="AL480" t="s">
        <v>136</v>
      </c>
      <c r="AM480" t="str">
        <f>EmployeeData[[#This Row],[EMPLOYEEID]]</f>
        <v>E293858</v>
      </c>
    </row>
    <row r="481" spans="1:39" ht="15" x14ac:dyDescent="0.25">
      <c r="A481" s="13" t="s">
        <v>1253</v>
      </c>
      <c r="B481" s="13" t="str">
        <f>EmployeeData[[#This Row],[FULLNAME]]</f>
        <v>Burak Hsiung</v>
      </c>
      <c r="C481" s="13" t="s">
        <v>125</v>
      </c>
      <c r="D481" s="13" t="s">
        <v>1231</v>
      </c>
      <c r="E481">
        <v>291</v>
      </c>
      <c r="F481" s="13" t="s">
        <v>221</v>
      </c>
      <c r="G481" s="13" t="s">
        <v>128</v>
      </c>
      <c r="J481">
        <v>43857</v>
      </c>
      <c r="L481">
        <v>1</v>
      </c>
      <c r="M481">
        <v>40</v>
      </c>
      <c r="N481">
        <v>5</v>
      </c>
      <c r="O481">
        <v>77712</v>
      </c>
      <c r="P481" t="s">
        <v>2</v>
      </c>
      <c r="Q481" s="13" t="s">
        <v>54</v>
      </c>
      <c r="R481" s="13" t="s">
        <v>1232</v>
      </c>
      <c r="S481" s="13" t="s">
        <v>159</v>
      </c>
      <c r="T481" t="b">
        <v>1</v>
      </c>
      <c r="U481" s="13" t="s">
        <v>38</v>
      </c>
      <c r="V481" s="13" t="s">
        <v>1254</v>
      </c>
      <c r="W481" t="s">
        <v>5</v>
      </c>
      <c r="X481" s="13" t="s">
        <v>10</v>
      </c>
      <c r="Y481" s="13" t="s">
        <v>131</v>
      </c>
      <c r="Z481">
        <v>1963</v>
      </c>
      <c r="AA481" s="13" t="s">
        <v>51</v>
      </c>
      <c r="AB481" s="13" t="s">
        <v>132</v>
      </c>
      <c r="AC481" s="13" t="s">
        <v>834</v>
      </c>
      <c r="AD481" s="13" t="s">
        <v>9</v>
      </c>
      <c r="AE481">
        <v>62</v>
      </c>
      <c r="AF481" t="s">
        <v>37</v>
      </c>
      <c r="AG481" t="s">
        <v>12</v>
      </c>
      <c r="AH481">
        <v>5</v>
      </c>
      <c r="AI481" t="s">
        <v>30</v>
      </c>
      <c r="AJ481" s="13" t="s">
        <v>154</v>
      </c>
      <c r="AK481" s="13" t="s">
        <v>135</v>
      </c>
      <c r="AL481" t="b">
        <v>0</v>
      </c>
      <c r="AM481" t="str">
        <f>EmployeeData[[#This Row],[EMPLOYEEID]]</f>
        <v>E055746</v>
      </c>
    </row>
    <row r="482" spans="1:39" ht="15" x14ac:dyDescent="0.25">
      <c r="A482" s="13" t="s">
        <v>1255</v>
      </c>
      <c r="B482" s="13" t="str">
        <f>EmployeeData[[#This Row],[FULLNAME]]</f>
        <v>Parviz Lo</v>
      </c>
      <c r="C482" s="13" t="s">
        <v>125</v>
      </c>
      <c r="D482" s="13" t="s">
        <v>1231</v>
      </c>
      <c r="E482">
        <v>444</v>
      </c>
      <c r="F482" s="13" t="s">
        <v>127</v>
      </c>
      <c r="G482" s="13" t="s">
        <v>144</v>
      </c>
      <c r="J482">
        <v>42396</v>
      </c>
      <c r="L482">
        <v>1</v>
      </c>
      <c r="M482">
        <v>40</v>
      </c>
      <c r="N482">
        <v>5</v>
      </c>
      <c r="O482">
        <v>9487</v>
      </c>
      <c r="P482" t="s">
        <v>2</v>
      </c>
      <c r="Q482" s="13" t="s">
        <v>54</v>
      </c>
      <c r="R482" s="13" t="s">
        <v>1232</v>
      </c>
      <c r="S482" s="13" t="s">
        <v>159</v>
      </c>
      <c r="T482" t="b">
        <v>1</v>
      </c>
      <c r="U482" s="13" t="s">
        <v>38</v>
      </c>
      <c r="V482" s="13" t="s">
        <v>1256</v>
      </c>
      <c r="W482" t="s">
        <v>35</v>
      </c>
      <c r="X482" s="13" t="s">
        <v>10</v>
      </c>
      <c r="Y482" s="13" t="s">
        <v>146</v>
      </c>
      <c r="Z482">
        <v>1998</v>
      </c>
      <c r="AA482" s="13" t="s">
        <v>15</v>
      </c>
      <c r="AB482" s="13" t="s">
        <v>147</v>
      </c>
      <c r="AC482" s="13" t="s">
        <v>133</v>
      </c>
      <c r="AD482" s="13" t="s">
        <v>40</v>
      </c>
      <c r="AE482">
        <v>27</v>
      </c>
      <c r="AF482" t="s">
        <v>6</v>
      </c>
      <c r="AG482" t="s">
        <v>11</v>
      </c>
      <c r="AH482">
        <v>9</v>
      </c>
      <c r="AI482" t="s">
        <v>14</v>
      </c>
      <c r="AJ482" s="13" t="s">
        <v>176</v>
      </c>
      <c r="AK482" s="13" t="s">
        <v>135</v>
      </c>
      <c r="AL482" t="b">
        <v>1</v>
      </c>
      <c r="AM482" t="str">
        <f>EmployeeData[[#This Row],[EMPLOYEEID]]</f>
        <v>E294377</v>
      </c>
    </row>
    <row r="483" spans="1:39" ht="15" x14ac:dyDescent="0.25">
      <c r="A483" s="13" t="s">
        <v>1257</v>
      </c>
      <c r="B483" s="13" t="str">
        <f>EmployeeData[[#This Row],[FULLNAME]]</f>
        <v>Parviz Liauw</v>
      </c>
      <c r="C483" s="13" t="s">
        <v>125</v>
      </c>
      <c r="D483" s="13" t="s">
        <v>1231</v>
      </c>
      <c r="E483">
        <v>454</v>
      </c>
      <c r="F483" s="13" t="s">
        <v>169</v>
      </c>
      <c r="G483" s="13" t="s">
        <v>128</v>
      </c>
      <c r="J483">
        <v>42851</v>
      </c>
      <c r="L483">
        <v>1</v>
      </c>
      <c r="M483">
        <v>40</v>
      </c>
      <c r="N483">
        <v>5</v>
      </c>
      <c r="O483">
        <v>113359</v>
      </c>
      <c r="P483" t="s">
        <v>2</v>
      </c>
      <c r="Q483" s="13" t="s">
        <v>54</v>
      </c>
      <c r="R483" s="13" t="s">
        <v>1232</v>
      </c>
      <c r="S483" s="13" t="s">
        <v>190</v>
      </c>
      <c r="T483" t="b">
        <v>1</v>
      </c>
      <c r="U483" s="13" t="s">
        <v>38</v>
      </c>
      <c r="V483" s="13" t="s">
        <v>1258</v>
      </c>
      <c r="W483" t="s">
        <v>5</v>
      </c>
      <c r="X483" s="13" t="s">
        <v>10</v>
      </c>
      <c r="Y483" s="13" t="s">
        <v>146</v>
      </c>
      <c r="Z483">
        <v>1988</v>
      </c>
      <c r="AA483" s="13" t="s">
        <v>51</v>
      </c>
      <c r="AB483" s="13" t="s">
        <v>132</v>
      </c>
      <c r="AC483" s="13" t="s">
        <v>293</v>
      </c>
      <c r="AD483" s="13" t="s">
        <v>41</v>
      </c>
      <c r="AE483">
        <v>37</v>
      </c>
      <c r="AF483" t="s">
        <v>36</v>
      </c>
      <c r="AG483" t="s">
        <v>46</v>
      </c>
      <c r="AH483">
        <v>8</v>
      </c>
      <c r="AI483" t="s">
        <v>13</v>
      </c>
      <c r="AJ483" s="13" t="s">
        <v>176</v>
      </c>
      <c r="AK483" s="13" t="s">
        <v>135</v>
      </c>
      <c r="AL483" t="b">
        <v>0</v>
      </c>
      <c r="AM483" t="str">
        <f>EmployeeData[[#This Row],[EMPLOYEEID]]</f>
        <v>E295047</v>
      </c>
    </row>
    <row r="484" spans="1:39" ht="15" x14ac:dyDescent="0.25">
      <c r="A484" s="13" t="s">
        <v>1259</v>
      </c>
      <c r="B484" s="13" t="str">
        <f>EmployeeData[[#This Row],[FULLNAME]]</f>
        <v>Patrick Laterman</v>
      </c>
      <c r="C484" s="13" t="s">
        <v>203</v>
      </c>
      <c r="D484" s="13" t="s">
        <v>1231</v>
      </c>
      <c r="E484">
        <v>445</v>
      </c>
      <c r="F484" s="13" t="s">
        <v>169</v>
      </c>
      <c r="G484" s="13" t="s">
        <v>204</v>
      </c>
      <c r="J484">
        <v>42851</v>
      </c>
      <c r="L484">
        <v>1</v>
      </c>
      <c r="M484">
        <v>40</v>
      </c>
      <c r="N484">
        <v>5</v>
      </c>
      <c r="O484">
        <v>94536</v>
      </c>
      <c r="P484" t="s">
        <v>2</v>
      </c>
      <c r="Q484" s="13" t="s">
        <v>55</v>
      </c>
      <c r="R484" s="13" t="s">
        <v>1232</v>
      </c>
      <c r="S484" s="13" t="s">
        <v>129</v>
      </c>
      <c r="T484" t="b">
        <v>1</v>
      </c>
      <c r="U484" s="13" t="s">
        <v>38</v>
      </c>
      <c r="V484" s="13" t="s">
        <v>1260</v>
      </c>
      <c r="W484" t="s">
        <v>5</v>
      </c>
      <c r="X484" s="13" t="s">
        <v>10</v>
      </c>
      <c r="Y484" s="13" t="s">
        <v>131</v>
      </c>
      <c r="Z484">
        <v>1968</v>
      </c>
      <c r="AA484" s="13" t="s">
        <v>33</v>
      </c>
      <c r="AB484" s="13" t="s">
        <v>206</v>
      </c>
      <c r="AC484" s="13" t="s">
        <v>171</v>
      </c>
      <c r="AD484" s="13" t="s">
        <v>41</v>
      </c>
      <c r="AE484">
        <v>57</v>
      </c>
      <c r="AF484" t="s">
        <v>37</v>
      </c>
      <c r="AG484" t="s">
        <v>12</v>
      </c>
      <c r="AH484">
        <v>8</v>
      </c>
      <c r="AI484" t="s">
        <v>13</v>
      </c>
      <c r="AJ484" s="13" t="s">
        <v>134</v>
      </c>
      <c r="AK484" s="13" t="s">
        <v>135</v>
      </c>
      <c r="AL484" t="s">
        <v>136</v>
      </c>
      <c r="AM484" t="str">
        <f>EmployeeData[[#This Row],[EMPLOYEEID]]</f>
        <v>E296041</v>
      </c>
    </row>
    <row r="485" spans="1:39" ht="15" x14ac:dyDescent="0.25">
      <c r="A485" s="13" t="s">
        <v>1261</v>
      </c>
      <c r="B485" s="13" t="str">
        <f>EmployeeData[[#This Row],[FULLNAME]]</f>
        <v>Patrick Kuo</v>
      </c>
      <c r="C485" s="13" t="s">
        <v>156</v>
      </c>
      <c r="D485" s="13" t="s">
        <v>1231</v>
      </c>
      <c r="E485">
        <v>422</v>
      </c>
      <c r="F485" s="13" t="s">
        <v>143</v>
      </c>
      <c r="G485" s="13" t="s">
        <v>158</v>
      </c>
      <c r="J485">
        <v>42742</v>
      </c>
      <c r="L485">
        <v>1</v>
      </c>
      <c r="M485">
        <v>40</v>
      </c>
      <c r="N485">
        <v>5</v>
      </c>
      <c r="O485">
        <v>59652</v>
      </c>
      <c r="P485" t="s">
        <v>2</v>
      </c>
      <c r="Q485" s="13" t="s">
        <v>56</v>
      </c>
      <c r="R485" s="13" t="s">
        <v>1232</v>
      </c>
      <c r="S485" s="13" t="s">
        <v>129</v>
      </c>
      <c r="T485" t="b">
        <v>1</v>
      </c>
      <c r="U485" s="13" t="s">
        <v>38</v>
      </c>
      <c r="V485" s="13" t="s">
        <v>1262</v>
      </c>
      <c r="W485" t="s">
        <v>35</v>
      </c>
      <c r="X485" s="13" t="s">
        <v>10</v>
      </c>
      <c r="Y485" s="13" t="s">
        <v>131</v>
      </c>
      <c r="Z485">
        <v>1989</v>
      </c>
      <c r="AA485" s="13" t="s">
        <v>15</v>
      </c>
      <c r="AB485" s="13" t="s">
        <v>161</v>
      </c>
      <c r="AC485" s="13" t="s">
        <v>1263</v>
      </c>
      <c r="AD485" s="13" t="s">
        <v>44</v>
      </c>
      <c r="AE485">
        <v>36</v>
      </c>
      <c r="AF485" t="s">
        <v>36</v>
      </c>
      <c r="AG485" t="s">
        <v>12</v>
      </c>
      <c r="AH485">
        <v>8</v>
      </c>
      <c r="AI485" t="s">
        <v>13</v>
      </c>
      <c r="AJ485" s="13" t="s">
        <v>239</v>
      </c>
      <c r="AK485" s="13" t="s">
        <v>135</v>
      </c>
      <c r="AL485" t="b">
        <v>0</v>
      </c>
      <c r="AM485" t="str">
        <f>EmployeeData[[#This Row],[EMPLOYEEID]]</f>
        <v>E296306</v>
      </c>
    </row>
    <row r="486" spans="1:39" ht="15" x14ac:dyDescent="0.25">
      <c r="A486" s="13" t="s">
        <v>1264</v>
      </c>
      <c r="B486" s="13" t="str">
        <f>EmployeeData[[#This Row],[FULLNAME]]</f>
        <v>Muthuram Ho</v>
      </c>
      <c r="C486" s="13" t="s">
        <v>125</v>
      </c>
      <c r="D486" s="13" t="s">
        <v>1231</v>
      </c>
      <c r="E486">
        <v>452</v>
      </c>
      <c r="F486" s="13" t="s">
        <v>157</v>
      </c>
      <c r="G486" s="13" t="s">
        <v>128</v>
      </c>
      <c r="J486">
        <v>42742</v>
      </c>
      <c r="L486">
        <v>1</v>
      </c>
      <c r="M486">
        <v>40</v>
      </c>
      <c r="N486">
        <v>5</v>
      </c>
      <c r="O486">
        <v>80570</v>
      </c>
      <c r="P486" t="s">
        <v>2</v>
      </c>
      <c r="Q486" s="13" t="s">
        <v>54</v>
      </c>
      <c r="R486" s="13" t="s">
        <v>1232</v>
      </c>
      <c r="S486" s="13" t="s">
        <v>129</v>
      </c>
      <c r="T486" t="b">
        <v>1</v>
      </c>
      <c r="U486" s="13" t="s">
        <v>38</v>
      </c>
      <c r="V486" s="13" t="s">
        <v>1265</v>
      </c>
      <c r="W486" t="s">
        <v>5</v>
      </c>
      <c r="X486" s="13" t="s">
        <v>10</v>
      </c>
      <c r="Y486" s="13" t="s">
        <v>131</v>
      </c>
      <c r="Z486">
        <v>1987</v>
      </c>
      <c r="AA486" s="13" t="s">
        <v>15</v>
      </c>
      <c r="AB486" s="13" t="s">
        <v>132</v>
      </c>
      <c r="AC486" s="13" t="s">
        <v>199</v>
      </c>
      <c r="AD486" s="13" t="s">
        <v>43</v>
      </c>
      <c r="AE486">
        <v>38</v>
      </c>
      <c r="AF486" t="s">
        <v>36</v>
      </c>
      <c r="AG486" t="s">
        <v>12</v>
      </c>
      <c r="AH486">
        <v>8</v>
      </c>
      <c r="AI486" t="s">
        <v>13</v>
      </c>
      <c r="AJ486" s="13" t="s">
        <v>167</v>
      </c>
      <c r="AK486" s="13" t="s">
        <v>135</v>
      </c>
      <c r="AL486" t="b">
        <v>0</v>
      </c>
      <c r="AM486" t="str">
        <f>EmployeeData[[#This Row],[EMPLOYEEID]]</f>
        <v>E276486</v>
      </c>
    </row>
    <row r="487" spans="1:39" ht="15" x14ac:dyDescent="0.25">
      <c r="A487" s="13" t="s">
        <v>1266</v>
      </c>
      <c r="B487" s="13" t="str">
        <f>EmployeeData[[#This Row],[FULLNAME]]</f>
        <v>Patrick Kim</v>
      </c>
      <c r="C487" s="13" t="s">
        <v>156</v>
      </c>
      <c r="D487" s="13" t="s">
        <v>1231</v>
      </c>
      <c r="E487">
        <v>443</v>
      </c>
      <c r="F487" s="13" t="s">
        <v>157</v>
      </c>
      <c r="G487" s="13" t="s">
        <v>158</v>
      </c>
      <c r="J487">
        <v>42742</v>
      </c>
      <c r="L487">
        <v>1</v>
      </c>
      <c r="M487">
        <v>40</v>
      </c>
      <c r="N487">
        <v>5</v>
      </c>
      <c r="O487">
        <v>60132</v>
      </c>
      <c r="P487" t="s">
        <v>2</v>
      </c>
      <c r="Q487" s="13" t="s">
        <v>56</v>
      </c>
      <c r="R487" s="13" t="s">
        <v>1232</v>
      </c>
      <c r="S487" s="13" t="s">
        <v>211</v>
      </c>
      <c r="T487" t="b">
        <v>1</v>
      </c>
      <c r="U487" s="13" t="s">
        <v>8</v>
      </c>
      <c r="V487" s="13" t="s">
        <v>1267</v>
      </c>
      <c r="W487" t="s">
        <v>35</v>
      </c>
      <c r="X487" s="13" t="s">
        <v>45</v>
      </c>
      <c r="Y487" s="13" t="s">
        <v>229</v>
      </c>
      <c r="Z487">
        <v>1988</v>
      </c>
      <c r="AA487" s="13" t="s">
        <v>15</v>
      </c>
      <c r="AB487" s="13" t="s">
        <v>161</v>
      </c>
      <c r="AC487" s="13" t="s">
        <v>162</v>
      </c>
      <c r="AD487" s="13" t="s">
        <v>43</v>
      </c>
      <c r="AE487">
        <v>37</v>
      </c>
      <c r="AF487" t="s">
        <v>36</v>
      </c>
      <c r="AG487" t="s">
        <v>12</v>
      </c>
      <c r="AH487">
        <v>8</v>
      </c>
      <c r="AI487" t="s">
        <v>13</v>
      </c>
      <c r="AJ487" s="13" t="s">
        <v>154</v>
      </c>
      <c r="AK487" s="13" t="s">
        <v>135</v>
      </c>
      <c r="AL487" t="b">
        <v>1</v>
      </c>
      <c r="AM487" t="str">
        <f>EmployeeData[[#This Row],[EMPLOYEEID]]</f>
        <v>E296701</v>
      </c>
    </row>
    <row r="488" spans="1:39" ht="15" x14ac:dyDescent="0.25">
      <c r="A488" s="13" t="s">
        <v>1268</v>
      </c>
      <c r="B488" s="13" t="str">
        <f>EmployeeData[[#This Row],[FULLNAME]]</f>
        <v>Myonghoon Han</v>
      </c>
      <c r="C488" s="13" t="s">
        <v>125</v>
      </c>
      <c r="D488" s="13" t="s">
        <v>1231</v>
      </c>
      <c r="E488">
        <v>443</v>
      </c>
      <c r="F488" s="13" t="s">
        <v>157</v>
      </c>
      <c r="G488" s="13" t="s">
        <v>128</v>
      </c>
      <c r="J488">
        <v>43630</v>
      </c>
      <c r="L488">
        <v>1</v>
      </c>
      <c r="M488">
        <v>40</v>
      </c>
      <c r="N488">
        <v>5</v>
      </c>
      <c r="O488">
        <v>113628</v>
      </c>
      <c r="P488" t="s">
        <v>2</v>
      </c>
      <c r="Q488" s="13" t="s">
        <v>54</v>
      </c>
      <c r="R488" s="13" t="s">
        <v>1232</v>
      </c>
      <c r="S488" s="13" t="s">
        <v>237</v>
      </c>
      <c r="T488" t="b">
        <v>1</v>
      </c>
      <c r="U488" s="13" t="s">
        <v>8</v>
      </c>
      <c r="V488" s="13" t="s">
        <v>1269</v>
      </c>
      <c r="W488" t="s">
        <v>5</v>
      </c>
      <c r="X488" s="13" t="s">
        <v>45</v>
      </c>
      <c r="Y488" s="13" t="s">
        <v>229</v>
      </c>
      <c r="Z488">
        <v>1981</v>
      </c>
      <c r="AA488" s="13" t="s">
        <v>15</v>
      </c>
      <c r="AB488" s="13" t="s">
        <v>132</v>
      </c>
      <c r="AC488" s="13" t="s">
        <v>162</v>
      </c>
      <c r="AD488" s="13" t="s">
        <v>43</v>
      </c>
      <c r="AE488">
        <v>44</v>
      </c>
      <c r="AF488" t="s">
        <v>36</v>
      </c>
      <c r="AG488" t="s">
        <v>46</v>
      </c>
      <c r="AH488">
        <v>6</v>
      </c>
      <c r="AI488" t="s">
        <v>13</v>
      </c>
      <c r="AJ488" s="13" t="s">
        <v>154</v>
      </c>
      <c r="AK488" s="13" t="s">
        <v>150</v>
      </c>
      <c r="AL488" t="s">
        <v>136</v>
      </c>
      <c r="AM488" t="str">
        <f>EmployeeData[[#This Row],[EMPLOYEEID]]</f>
        <v>E276871</v>
      </c>
    </row>
    <row r="489" spans="1:39" ht="15" x14ac:dyDescent="0.25">
      <c r="A489" s="13" t="s">
        <v>1270</v>
      </c>
      <c r="B489" s="13" t="str">
        <f>EmployeeData[[#This Row],[FULLNAME]]</f>
        <v>Patrick Kapil</v>
      </c>
      <c r="C489" s="13" t="s">
        <v>125</v>
      </c>
      <c r="D489" s="13" t="s">
        <v>1231</v>
      </c>
      <c r="E489">
        <v>432</v>
      </c>
      <c r="F489" s="13" t="s">
        <v>143</v>
      </c>
      <c r="G489" s="13" t="s">
        <v>128</v>
      </c>
      <c r="J489">
        <v>43740</v>
      </c>
      <c r="L489">
        <v>1</v>
      </c>
      <c r="M489">
        <v>40</v>
      </c>
      <c r="N489">
        <v>5</v>
      </c>
      <c r="O489">
        <v>92582</v>
      </c>
      <c r="P489" t="s">
        <v>2</v>
      </c>
      <c r="Q489" s="13" t="s">
        <v>54</v>
      </c>
      <c r="R489" s="13" t="s">
        <v>1232</v>
      </c>
      <c r="S489" s="13" t="s">
        <v>190</v>
      </c>
      <c r="T489" t="b">
        <v>1</v>
      </c>
      <c r="U489" s="13" t="s">
        <v>8</v>
      </c>
      <c r="V489" s="13" t="s">
        <v>1271</v>
      </c>
      <c r="W489" t="s">
        <v>5</v>
      </c>
      <c r="X489" s="13" t="s">
        <v>10</v>
      </c>
      <c r="Y489" s="13" t="s">
        <v>229</v>
      </c>
      <c r="Z489">
        <v>1970</v>
      </c>
      <c r="AA489" s="13" t="s">
        <v>15</v>
      </c>
      <c r="AB489" s="13" t="s">
        <v>132</v>
      </c>
      <c r="AC489" s="13" t="s">
        <v>1013</v>
      </c>
      <c r="AD489" s="13" t="s">
        <v>44</v>
      </c>
      <c r="AE489">
        <v>55</v>
      </c>
      <c r="AF489" t="s">
        <v>37</v>
      </c>
      <c r="AG489" t="s">
        <v>12</v>
      </c>
      <c r="AH489">
        <v>6</v>
      </c>
      <c r="AI489" t="s">
        <v>13</v>
      </c>
      <c r="AJ489" s="13" t="s">
        <v>154</v>
      </c>
      <c r="AK489" s="13" t="s">
        <v>135</v>
      </c>
      <c r="AL489" t="b">
        <v>1</v>
      </c>
      <c r="AM489" t="str">
        <f>EmployeeData[[#This Row],[EMPLOYEEID]]</f>
        <v>E296921</v>
      </c>
    </row>
    <row r="490" spans="1:39" ht="15" x14ac:dyDescent="0.25">
      <c r="A490" s="13" t="s">
        <v>1272</v>
      </c>
      <c r="B490" s="13" t="str">
        <f>EmployeeData[[#This Row],[FULLNAME]]</f>
        <v>Patrick Kadarusman</v>
      </c>
      <c r="C490" s="13" t="s">
        <v>156</v>
      </c>
      <c r="D490" s="13" t="s">
        <v>1231</v>
      </c>
      <c r="E490">
        <v>432</v>
      </c>
      <c r="F490" s="13" t="s">
        <v>143</v>
      </c>
      <c r="G490" s="13" t="s">
        <v>158</v>
      </c>
      <c r="J490">
        <v>42742</v>
      </c>
      <c r="L490">
        <v>1</v>
      </c>
      <c r="M490">
        <v>40</v>
      </c>
      <c r="N490">
        <v>5</v>
      </c>
      <c r="O490">
        <v>38147</v>
      </c>
      <c r="P490" t="s">
        <v>2</v>
      </c>
      <c r="Q490" s="13" t="s">
        <v>56</v>
      </c>
      <c r="R490" s="13" t="s">
        <v>1232</v>
      </c>
      <c r="S490" s="13" t="s">
        <v>410</v>
      </c>
      <c r="T490" t="b">
        <v>1</v>
      </c>
      <c r="U490" s="13" t="s">
        <v>8</v>
      </c>
      <c r="V490" s="13" t="s">
        <v>1273</v>
      </c>
      <c r="W490" t="s">
        <v>5</v>
      </c>
      <c r="X490" s="13" t="s">
        <v>10</v>
      </c>
      <c r="Y490" s="13" t="s">
        <v>146</v>
      </c>
      <c r="Z490">
        <v>1978</v>
      </c>
      <c r="AA490" s="13" t="s">
        <v>15</v>
      </c>
      <c r="AB490" s="13" t="s">
        <v>161</v>
      </c>
      <c r="AC490" s="13" t="s">
        <v>1013</v>
      </c>
      <c r="AD490" s="13" t="s">
        <v>44</v>
      </c>
      <c r="AE490">
        <v>47</v>
      </c>
      <c r="AF490" t="s">
        <v>37</v>
      </c>
      <c r="AG490" t="s">
        <v>11</v>
      </c>
      <c r="AH490">
        <v>8</v>
      </c>
      <c r="AI490" t="s">
        <v>13</v>
      </c>
      <c r="AJ490" s="13" t="s">
        <v>154</v>
      </c>
      <c r="AK490" s="13" t="s">
        <v>135</v>
      </c>
      <c r="AL490" t="s">
        <v>136</v>
      </c>
      <c r="AM490" t="str">
        <f>EmployeeData[[#This Row],[EMPLOYEEID]]</f>
        <v>E297059</v>
      </c>
    </row>
    <row r="491" spans="1:39" ht="15" x14ac:dyDescent="0.25">
      <c r="A491" s="13" t="s">
        <v>1274</v>
      </c>
      <c r="B491" s="13" t="str">
        <f>EmployeeData[[#This Row],[FULLNAME]]</f>
        <v>Patrick Johnston</v>
      </c>
      <c r="C491" s="13" t="s">
        <v>125</v>
      </c>
      <c r="D491" s="13" t="s">
        <v>1231</v>
      </c>
      <c r="E491">
        <v>454</v>
      </c>
      <c r="F491" s="13" t="s">
        <v>169</v>
      </c>
      <c r="G491" s="13" t="s">
        <v>128</v>
      </c>
      <c r="J491">
        <v>42742</v>
      </c>
      <c r="L491">
        <v>1</v>
      </c>
      <c r="M491">
        <v>40</v>
      </c>
      <c r="N491">
        <v>5</v>
      </c>
      <c r="O491">
        <v>130937</v>
      </c>
      <c r="P491" t="s">
        <v>2</v>
      </c>
      <c r="Q491" s="13" t="s">
        <v>54</v>
      </c>
      <c r="R491" s="13" t="s">
        <v>1232</v>
      </c>
      <c r="S491" s="13" t="s">
        <v>190</v>
      </c>
      <c r="T491" t="b">
        <v>1</v>
      </c>
      <c r="U491" s="13" t="s">
        <v>8</v>
      </c>
      <c r="V491" s="13" t="s">
        <v>1275</v>
      </c>
      <c r="W491" t="s">
        <v>5</v>
      </c>
      <c r="X491" s="13" t="s">
        <v>10</v>
      </c>
      <c r="Y491" s="13" t="s">
        <v>229</v>
      </c>
      <c r="Z491">
        <v>1997</v>
      </c>
      <c r="AA491" s="13" t="s">
        <v>15</v>
      </c>
      <c r="AB491" s="13" t="s">
        <v>132</v>
      </c>
      <c r="AC491" s="13" t="s">
        <v>293</v>
      </c>
      <c r="AD491" s="13" t="s">
        <v>41</v>
      </c>
      <c r="AE491">
        <v>28</v>
      </c>
      <c r="AF491" t="s">
        <v>6</v>
      </c>
      <c r="AG491" t="s">
        <v>46</v>
      </c>
      <c r="AH491">
        <v>8</v>
      </c>
      <c r="AI491" t="s">
        <v>13</v>
      </c>
      <c r="AJ491" s="13" t="s">
        <v>134</v>
      </c>
      <c r="AK491" s="13" t="s">
        <v>135</v>
      </c>
      <c r="AL491" t="s">
        <v>136</v>
      </c>
      <c r="AM491" t="str">
        <f>EmployeeData[[#This Row],[EMPLOYEEID]]</f>
        <v>E297373</v>
      </c>
    </row>
    <row r="492" spans="1:39" ht="15" x14ac:dyDescent="0.25">
      <c r="A492" s="13" t="s">
        <v>1276</v>
      </c>
      <c r="B492" s="13" t="str">
        <f>EmployeeData[[#This Row],[FULLNAME]]</f>
        <v>Paul Jardine</v>
      </c>
      <c r="C492" s="13" t="s">
        <v>156</v>
      </c>
      <c r="D492" s="13" t="s">
        <v>1231</v>
      </c>
      <c r="E492">
        <v>452</v>
      </c>
      <c r="F492" s="13" t="s">
        <v>157</v>
      </c>
      <c r="G492" s="13" t="s">
        <v>158</v>
      </c>
      <c r="J492">
        <v>42742</v>
      </c>
      <c r="L492">
        <v>1</v>
      </c>
      <c r="M492">
        <v>40</v>
      </c>
      <c r="N492">
        <v>5</v>
      </c>
      <c r="O492">
        <v>76865</v>
      </c>
      <c r="P492" t="s">
        <v>2</v>
      </c>
      <c r="Q492" s="13" t="s">
        <v>56</v>
      </c>
      <c r="R492" s="13" t="s">
        <v>1232</v>
      </c>
      <c r="S492" s="13" t="s">
        <v>159</v>
      </c>
      <c r="T492" t="b">
        <v>1</v>
      </c>
      <c r="U492" s="13" t="s">
        <v>8</v>
      </c>
      <c r="V492" s="13" t="s">
        <v>1277</v>
      </c>
      <c r="W492" t="s">
        <v>5</v>
      </c>
      <c r="X492" s="13" t="s">
        <v>10</v>
      </c>
      <c r="Y492" s="13" t="s">
        <v>146</v>
      </c>
      <c r="Z492">
        <v>1968</v>
      </c>
      <c r="AA492" s="13" t="s">
        <v>15</v>
      </c>
      <c r="AB492" s="13" t="s">
        <v>161</v>
      </c>
      <c r="AC492" s="13" t="s">
        <v>199</v>
      </c>
      <c r="AD492" s="13" t="s">
        <v>43</v>
      </c>
      <c r="AE492">
        <v>57</v>
      </c>
      <c r="AF492" t="s">
        <v>37</v>
      </c>
      <c r="AG492" t="s">
        <v>12</v>
      </c>
      <c r="AH492">
        <v>8</v>
      </c>
      <c r="AI492" t="s">
        <v>13</v>
      </c>
      <c r="AJ492" s="13" t="s">
        <v>149</v>
      </c>
      <c r="AK492" s="13" t="s">
        <v>135</v>
      </c>
      <c r="AL492" t="s">
        <v>136</v>
      </c>
      <c r="AM492" t="str">
        <f>EmployeeData[[#This Row],[EMPLOYEEID]]</f>
        <v>E297406</v>
      </c>
    </row>
    <row r="493" spans="1:39" ht="15" x14ac:dyDescent="0.25">
      <c r="A493" s="13" t="s">
        <v>1278</v>
      </c>
      <c r="B493" s="13" t="str">
        <f>EmployeeData[[#This Row],[FULLNAME]]</f>
        <v>Paul Jaecksch</v>
      </c>
      <c r="C493" s="13" t="s">
        <v>156</v>
      </c>
      <c r="D493" s="13" t="s">
        <v>1231</v>
      </c>
      <c r="E493">
        <v>454</v>
      </c>
      <c r="F493" s="13" t="s">
        <v>169</v>
      </c>
      <c r="G493" s="13" t="s">
        <v>158</v>
      </c>
      <c r="J493">
        <v>42742</v>
      </c>
      <c r="L493">
        <v>1</v>
      </c>
      <c r="M493">
        <v>40</v>
      </c>
      <c r="N493">
        <v>5</v>
      </c>
      <c r="O493">
        <v>59771</v>
      </c>
      <c r="P493" t="s">
        <v>2</v>
      </c>
      <c r="Q493" s="13" t="s">
        <v>56</v>
      </c>
      <c r="R493" s="13" t="s">
        <v>1232</v>
      </c>
      <c r="S493" s="13" t="s">
        <v>140</v>
      </c>
      <c r="T493" t="b">
        <v>1</v>
      </c>
      <c r="U493" s="13" t="s">
        <v>8</v>
      </c>
      <c r="V493" s="13" t="s">
        <v>1279</v>
      </c>
      <c r="W493" t="s">
        <v>35</v>
      </c>
      <c r="X493" s="13" t="s">
        <v>45</v>
      </c>
      <c r="Y493" s="13" t="s">
        <v>153</v>
      </c>
      <c r="Z493">
        <v>1989</v>
      </c>
      <c r="AA493" s="13" t="s">
        <v>15</v>
      </c>
      <c r="AB493" s="13" t="s">
        <v>161</v>
      </c>
      <c r="AC493" s="13" t="s">
        <v>293</v>
      </c>
      <c r="AD493" s="13" t="s">
        <v>41</v>
      </c>
      <c r="AE493">
        <v>36</v>
      </c>
      <c r="AF493" t="s">
        <v>36</v>
      </c>
      <c r="AG493" t="s">
        <v>12</v>
      </c>
      <c r="AH493">
        <v>8</v>
      </c>
      <c r="AI493" t="s">
        <v>13</v>
      </c>
      <c r="AJ493" s="13" t="s">
        <v>149</v>
      </c>
      <c r="AK493" s="13" t="s">
        <v>135</v>
      </c>
      <c r="AL493" t="s">
        <v>136</v>
      </c>
      <c r="AM493" t="str">
        <f>EmployeeData[[#This Row],[EMPLOYEEID]]</f>
        <v>E297522</v>
      </c>
    </row>
    <row r="494" spans="1:39" ht="15" x14ac:dyDescent="0.25">
      <c r="A494" s="13" t="s">
        <v>1280</v>
      </c>
      <c r="B494" s="13" t="str">
        <f>EmployeeData[[#This Row],[FULLNAME]]</f>
        <v>Niclas Willig</v>
      </c>
      <c r="C494" s="13" t="s">
        <v>125</v>
      </c>
      <c r="D494" s="13" t="s">
        <v>1231</v>
      </c>
      <c r="E494">
        <v>445</v>
      </c>
      <c r="F494" s="13" t="s">
        <v>169</v>
      </c>
      <c r="G494" s="13" t="s">
        <v>128</v>
      </c>
      <c r="J494">
        <v>42742</v>
      </c>
      <c r="L494">
        <v>1</v>
      </c>
      <c r="M494">
        <v>40</v>
      </c>
      <c r="N494">
        <v>5</v>
      </c>
      <c r="O494">
        <v>36331</v>
      </c>
      <c r="P494" t="s">
        <v>2</v>
      </c>
      <c r="Q494" s="13" t="s">
        <v>54</v>
      </c>
      <c r="R494" s="13" t="s">
        <v>1232</v>
      </c>
      <c r="S494" s="13" t="s">
        <v>129</v>
      </c>
      <c r="T494" t="b">
        <v>1</v>
      </c>
      <c r="U494" s="13" t="s">
        <v>38</v>
      </c>
      <c r="V494" s="13" t="s">
        <v>1281</v>
      </c>
      <c r="W494" t="s">
        <v>35</v>
      </c>
      <c r="X494" s="13" t="s">
        <v>10</v>
      </c>
      <c r="Y494" s="13" t="s">
        <v>131</v>
      </c>
      <c r="Z494">
        <v>1995</v>
      </c>
      <c r="AA494" s="13" t="s">
        <v>15</v>
      </c>
      <c r="AB494" s="13" t="s">
        <v>132</v>
      </c>
      <c r="AC494" s="13" t="s">
        <v>171</v>
      </c>
      <c r="AD494" s="13" t="s">
        <v>41</v>
      </c>
      <c r="AE494">
        <v>30</v>
      </c>
      <c r="AF494" t="s">
        <v>6</v>
      </c>
      <c r="AG494" t="s">
        <v>11</v>
      </c>
      <c r="AH494">
        <v>8</v>
      </c>
      <c r="AI494" t="s">
        <v>13</v>
      </c>
      <c r="AJ494" s="13" t="s">
        <v>239</v>
      </c>
      <c r="AK494" s="13" t="s">
        <v>135</v>
      </c>
      <c r="AL494" t="b">
        <v>0</v>
      </c>
      <c r="AM494" t="str">
        <f>EmployeeData[[#This Row],[EMPLOYEEID]]</f>
        <v>E287100</v>
      </c>
    </row>
    <row r="495" spans="1:39" ht="15" x14ac:dyDescent="0.25">
      <c r="A495" s="13" t="s">
        <v>1282</v>
      </c>
      <c r="B495" s="13" t="str">
        <f>EmployeeData[[#This Row],[FULLNAME]]</f>
        <v>Carlos Gao</v>
      </c>
      <c r="C495" s="13" t="s">
        <v>125</v>
      </c>
      <c r="D495" s="13" t="s">
        <v>1231</v>
      </c>
      <c r="E495">
        <v>454</v>
      </c>
      <c r="F495" s="13" t="s">
        <v>169</v>
      </c>
      <c r="G495" s="13" t="s">
        <v>144</v>
      </c>
      <c r="J495">
        <v>44161</v>
      </c>
      <c r="L495">
        <v>1</v>
      </c>
      <c r="M495">
        <v>40</v>
      </c>
      <c r="N495">
        <v>5</v>
      </c>
      <c r="O495">
        <v>63819</v>
      </c>
      <c r="P495" t="s">
        <v>2</v>
      </c>
      <c r="Q495" s="13" t="s">
        <v>54</v>
      </c>
      <c r="R495" s="13" t="s">
        <v>1232</v>
      </c>
      <c r="S495" s="13" t="s">
        <v>159</v>
      </c>
      <c r="T495" t="b">
        <v>1</v>
      </c>
      <c r="U495" s="13" t="s">
        <v>8</v>
      </c>
      <c r="V495" s="13" t="s">
        <v>1283</v>
      </c>
      <c r="W495" t="s">
        <v>5</v>
      </c>
      <c r="X495" s="13" t="s">
        <v>45</v>
      </c>
      <c r="Y495" s="13" t="s">
        <v>146</v>
      </c>
      <c r="Z495">
        <v>1980</v>
      </c>
      <c r="AA495" s="13" t="s">
        <v>51</v>
      </c>
      <c r="AB495" s="13" t="s">
        <v>147</v>
      </c>
      <c r="AC495" s="13" t="s">
        <v>293</v>
      </c>
      <c r="AD495" s="13" t="s">
        <v>41</v>
      </c>
      <c r="AE495">
        <v>45</v>
      </c>
      <c r="AF495" t="s">
        <v>36</v>
      </c>
      <c r="AG495" t="s">
        <v>12</v>
      </c>
      <c r="AH495">
        <v>5</v>
      </c>
      <c r="AI495" t="s">
        <v>30</v>
      </c>
      <c r="AJ495" s="13" t="s">
        <v>154</v>
      </c>
      <c r="AK495" s="13" t="s">
        <v>135</v>
      </c>
      <c r="AL495" t="s">
        <v>136</v>
      </c>
      <c r="AM495" t="str">
        <f>EmployeeData[[#This Row],[EMPLOYEEID]]</f>
        <v>E057923</v>
      </c>
    </row>
    <row r="496" spans="1:39" ht="15" x14ac:dyDescent="0.25">
      <c r="A496" s="13" t="s">
        <v>1284</v>
      </c>
      <c r="B496" s="13" t="str">
        <f>EmployeeData[[#This Row],[FULLNAME]]</f>
        <v>Carmen Fung</v>
      </c>
      <c r="C496" s="13" t="s">
        <v>193</v>
      </c>
      <c r="D496" s="13" t="s">
        <v>1231</v>
      </c>
      <c r="E496">
        <v>442</v>
      </c>
      <c r="F496" s="13" t="s">
        <v>143</v>
      </c>
      <c r="G496" s="13" t="s">
        <v>194</v>
      </c>
      <c r="J496">
        <v>44008</v>
      </c>
      <c r="L496">
        <v>1</v>
      </c>
      <c r="M496">
        <v>40</v>
      </c>
      <c r="N496">
        <v>5</v>
      </c>
      <c r="O496">
        <v>76610</v>
      </c>
      <c r="P496" t="s">
        <v>2</v>
      </c>
      <c r="Q496" s="13" t="s">
        <v>58</v>
      </c>
      <c r="R496" s="13" t="s">
        <v>1232</v>
      </c>
      <c r="S496" s="13" t="s">
        <v>140</v>
      </c>
      <c r="T496" t="b">
        <v>1</v>
      </c>
      <c r="U496" s="13" t="s">
        <v>7</v>
      </c>
      <c r="V496" s="13" t="s">
        <v>1285</v>
      </c>
      <c r="W496" t="s">
        <v>5</v>
      </c>
      <c r="X496" s="13" t="s">
        <v>10</v>
      </c>
      <c r="Y496" s="13" t="s">
        <v>131</v>
      </c>
      <c r="Z496">
        <v>1989</v>
      </c>
      <c r="AA496" s="13" t="s">
        <v>51</v>
      </c>
      <c r="AB496" s="13" t="s">
        <v>196</v>
      </c>
      <c r="AC496" s="13" t="s">
        <v>179</v>
      </c>
      <c r="AD496" s="13" t="s">
        <v>44</v>
      </c>
      <c r="AE496">
        <v>36</v>
      </c>
      <c r="AF496" t="s">
        <v>36</v>
      </c>
      <c r="AG496" t="s">
        <v>12</v>
      </c>
      <c r="AH496">
        <v>5</v>
      </c>
      <c r="AI496" t="s">
        <v>30</v>
      </c>
      <c r="AJ496" s="13" t="s">
        <v>154</v>
      </c>
      <c r="AK496" s="13" t="s">
        <v>135</v>
      </c>
      <c r="AL496" t="s">
        <v>136</v>
      </c>
      <c r="AM496" t="str">
        <f>EmployeeData[[#This Row],[EMPLOYEEID]]</f>
        <v>E058030</v>
      </c>
    </row>
    <row r="497" spans="1:39" ht="15" x14ac:dyDescent="0.25">
      <c r="A497" s="13" t="s">
        <v>1286</v>
      </c>
      <c r="B497" s="13" t="str">
        <f>EmployeeData[[#This Row],[FULLNAME]]</f>
        <v>Patrick Koh</v>
      </c>
      <c r="C497" s="13" t="s">
        <v>125</v>
      </c>
      <c r="D497" s="13" t="s">
        <v>1231</v>
      </c>
      <c r="E497">
        <v>444</v>
      </c>
      <c r="F497" s="13" t="s">
        <v>127</v>
      </c>
      <c r="G497" s="13" t="s">
        <v>128</v>
      </c>
      <c r="J497">
        <v>42742</v>
      </c>
      <c r="L497">
        <v>1</v>
      </c>
      <c r="M497">
        <v>40</v>
      </c>
      <c r="N497">
        <v>5</v>
      </c>
      <c r="O497">
        <v>31647</v>
      </c>
      <c r="P497" t="s">
        <v>2</v>
      </c>
      <c r="Q497" s="13" t="s">
        <v>54</v>
      </c>
      <c r="R497" s="13" t="s">
        <v>1232</v>
      </c>
      <c r="S497" s="13" t="s">
        <v>129</v>
      </c>
      <c r="T497" t="b">
        <v>1</v>
      </c>
      <c r="U497" s="13" t="s">
        <v>38</v>
      </c>
      <c r="V497" s="13" t="s">
        <v>1287</v>
      </c>
      <c r="W497" t="s">
        <v>35</v>
      </c>
      <c r="X497" s="13" t="s">
        <v>10</v>
      </c>
      <c r="Y497" s="13" t="s">
        <v>131</v>
      </c>
      <c r="Z497">
        <v>1988</v>
      </c>
      <c r="AA497" s="13" t="s">
        <v>15</v>
      </c>
      <c r="AB497" s="13" t="s">
        <v>132</v>
      </c>
      <c r="AC497" s="13" t="s">
        <v>133</v>
      </c>
      <c r="AD497" s="13" t="s">
        <v>40</v>
      </c>
      <c r="AE497">
        <v>37</v>
      </c>
      <c r="AF497" t="s">
        <v>36</v>
      </c>
      <c r="AG497" t="s">
        <v>11</v>
      </c>
      <c r="AH497">
        <v>8</v>
      </c>
      <c r="AI497" t="s">
        <v>13</v>
      </c>
      <c r="AJ497" s="13" t="s">
        <v>239</v>
      </c>
      <c r="AK497" s="13" t="s">
        <v>135</v>
      </c>
      <c r="AL497" t="b">
        <v>0</v>
      </c>
      <c r="AM497" t="str">
        <f>EmployeeData[[#This Row],[EMPLOYEEID]]</f>
        <v>E296679</v>
      </c>
    </row>
    <row r="498" spans="1:39" ht="15" x14ac:dyDescent="0.25">
      <c r="A498" s="13" t="s">
        <v>1288</v>
      </c>
      <c r="B498" s="13" t="str">
        <f>EmployeeData[[#This Row],[FULLNAME]]</f>
        <v>Patrick Kehayov</v>
      </c>
      <c r="C498" s="13" t="s">
        <v>125</v>
      </c>
      <c r="D498" s="13" t="s">
        <v>1231</v>
      </c>
      <c r="E498">
        <v>454</v>
      </c>
      <c r="F498" s="13" t="s">
        <v>169</v>
      </c>
      <c r="G498" s="13" t="s">
        <v>128</v>
      </c>
      <c r="J498">
        <v>42742</v>
      </c>
      <c r="L498">
        <v>1</v>
      </c>
      <c r="M498">
        <v>40</v>
      </c>
      <c r="N498">
        <v>5</v>
      </c>
      <c r="O498">
        <v>133680</v>
      </c>
      <c r="P498" t="s">
        <v>2</v>
      </c>
      <c r="Q498" s="13" t="s">
        <v>54</v>
      </c>
      <c r="R498" s="13" t="s">
        <v>1232</v>
      </c>
      <c r="S498" s="13" t="s">
        <v>140</v>
      </c>
      <c r="T498" t="b">
        <v>1</v>
      </c>
      <c r="U498" s="13" t="s">
        <v>7</v>
      </c>
      <c r="V498" s="13" t="s">
        <v>1289</v>
      </c>
      <c r="W498" t="s">
        <v>5</v>
      </c>
      <c r="X498" s="13" t="s">
        <v>10</v>
      </c>
      <c r="Y498" s="13" t="s">
        <v>131</v>
      </c>
      <c r="Z498">
        <v>1995</v>
      </c>
      <c r="AA498" s="13" t="s">
        <v>15</v>
      </c>
      <c r="AB498" s="13" t="s">
        <v>132</v>
      </c>
      <c r="AC498" s="13" t="s">
        <v>293</v>
      </c>
      <c r="AD498" s="13" t="s">
        <v>41</v>
      </c>
      <c r="AE498">
        <v>30</v>
      </c>
      <c r="AF498" t="s">
        <v>6</v>
      </c>
      <c r="AG498" t="s">
        <v>46</v>
      </c>
      <c r="AH498">
        <v>8</v>
      </c>
      <c r="AI498" t="s">
        <v>13</v>
      </c>
      <c r="AJ498" s="13" t="s">
        <v>154</v>
      </c>
      <c r="AK498" s="13" t="s">
        <v>135</v>
      </c>
      <c r="AL498" t="s">
        <v>136</v>
      </c>
      <c r="AM498" t="str">
        <f>EmployeeData[[#This Row],[EMPLOYEEID]]</f>
        <v>E296891</v>
      </c>
    </row>
    <row r="499" spans="1:39" ht="15" x14ac:dyDescent="0.25">
      <c r="A499" s="13" t="s">
        <v>1290</v>
      </c>
      <c r="B499" s="13" t="str">
        <f>EmployeeData[[#This Row],[FULLNAME]]</f>
        <v>Paul Huynh</v>
      </c>
      <c r="C499" s="13" t="s">
        <v>125</v>
      </c>
      <c r="D499" s="13" t="s">
        <v>1231</v>
      </c>
      <c r="E499">
        <v>442</v>
      </c>
      <c r="F499" s="13" t="s">
        <v>143</v>
      </c>
      <c r="G499" s="13" t="s">
        <v>128</v>
      </c>
      <c r="J499">
        <v>43798</v>
      </c>
      <c r="L499">
        <v>1</v>
      </c>
      <c r="M499">
        <v>40</v>
      </c>
      <c r="N499">
        <v>5</v>
      </c>
      <c r="O499">
        <v>9332</v>
      </c>
      <c r="P499" t="s">
        <v>2</v>
      </c>
      <c r="Q499" s="13" t="s">
        <v>54</v>
      </c>
      <c r="R499" s="13" t="s">
        <v>1232</v>
      </c>
      <c r="S499" s="13" t="s">
        <v>140</v>
      </c>
      <c r="T499" t="b">
        <v>1</v>
      </c>
      <c r="U499" s="13" t="s">
        <v>8</v>
      </c>
      <c r="V499" s="13" t="s">
        <v>1291</v>
      </c>
      <c r="W499" t="s">
        <v>35</v>
      </c>
      <c r="X499" s="13" t="s">
        <v>10</v>
      </c>
      <c r="Y499" s="13" t="s">
        <v>146</v>
      </c>
      <c r="Z499">
        <v>1992</v>
      </c>
      <c r="AA499" s="13" t="s">
        <v>15</v>
      </c>
      <c r="AB499" s="13" t="s">
        <v>132</v>
      </c>
      <c r="AC499" s="13" t="s">
        <v>179</v>
      </c>
      <c r="AD499" s="13" t="s">
        <v>44</v>
      </c>
      <c r="AE499">
        <v>33</v>
      </c>
      <c r="AF499" t="s">
        <v>36</v>
      </c>
      <c r="AG499" t="s">
        <v>11</v>
      </c>
      <c r="AH499">
        <v>6</v>
      </c>
      <c r="AI499" t="s">
        <v>13</v>
      </c>
      <c r="AJ499" s="13" t="s">
        <v>149</v>
      </c>
      <c r="AK499" s="13" t="s">
        <v>135</v>
      </c>
      <c r="AL499" t="s">
        <v>136</v>
      </c>
      <c r="AM499" t="str">
        <f>EmployeeData[[#This Row],[EMPLOYEEID]]</f>
        <v>E297819</v>
      </c>
    </row>
    <row r="500" spans="1:39" ht="15" x14ac:dyDescent="0.25">
      <c r="A500" s="13" t="s">
        <v>1292</v>
      </c>
      <c r="B500" s="13" t="str">
        <f>EmployeeData[[#This Row],[FULLNAME]]</f>
        <v>Paul Hsiung</v>
      </c>
      <c r="C500" s="13" t="s">
        <v>125</v>
      </c>
      <c r="D500" s="13" t="s">
        <v>1231</v>
      </c>
      <c r="E500">
        <v>251</v>
      </c>
      <c r="F500" s="13" t="s">
        <v>221</v>
      </c>
      <c r="G500" s="13" t="s">
        <v>128</v>
      </c>
      <c r="J500">
        <v>42742</v>
      </c>
      <c r="L500">
        <v>1</v>
      </c>
      <c r="M500">
        <v>40</v>
      </c>
      <c r="N500">
        <v>5</v>
      </c>
      <c r="O500">
        <v>59933</v>
      </c>
      <c r="P500" t="s">
        <v>2</v>
      </c>
      <c r="Q500" s="13" t="s">
        <v>54</v>
      </c>
      <c r="R500" s="13" t="s">
        <v>1232</v>
      </c>
      <c r="S500" s="13" t="s">
        <v>225</v>
      </c>
      <c r="T500" t="b">
        <v>1</v>
      </c>
      <c r="U500" s="13" t="s">
        <v>7</v>
      </c>
      <c r="V500" s="13" t="s">
        <v>1293</v>
      </c>
      <c r="W500" t="s">
        <v>35</v>
      </c>
      <c r="X500" s="13" t="s">
        <v>10</v>
      </c>
      <c r="Y500" s="13" t="s">
        <v>146</v>
      </c>
      <c r="Z500">
        <v>1978</v>
      </c>
      <c r="AA500" s="13" t="s">
        <v>15</v>
      </c>
      <c r="AB500" s="13" t="s">
        <v>132</v>
      </c>
      <c r="AC500" s="13" t="s">
        <v>298</v>
      </c>
      <c r="AD500" s="13" t="s">
        <v>9</v>
      </c>
      <c r="AE500">
        <v>47</v>
      </c>
      <c r="AF500" t="s">
        <v>37</v>
      </c>
      <c r="AG500" t="s">
        <v>12</v>
      </c>
      <c r="AH500">
        <v>8</v>
      </c>
      <c r="AI500" t="s">
        <v>13</v>
      </c>
      <c r="AJ500" s="13" t="s">
        <v>149</v>
      </c>
      <c r="AK500" s="13" t="s">
        <v>184</v>
      </c>
      <c r="AL500" t="s">
        <v>136</v>
      </c>
      <c r="AM500" t="str">
        <f>EmployeeData[[#This Row],[EMPLOYEEID]]</f>
        <v>E298402</v>
      </c>
    </row>
    <row r="501" spans="1:39" ht="15" x14ac:dyDescent="0.25">
      <c r="A501" s="13" t="s">
        <v>1294</v>
      </c>
      <c r="B501" s="13" t="str">
        <f>EmployeeData[[#This Row],[FULLNAME]]</f>
        <v>Carol Deng</v>
      </c>
      <c r="C501" s="13" t="s">
        <v>125</v>
      </c>
      <c r="D501" s="13" t="s">
        <v>1231</v>
      </c>
      <c r="E501">
        <v>450</v>
      </c>
      <c r="F501" s="13" t="s">
        <v>221</v>
      </c>
      <c r="G501" s="13" t="s">
        <v>128</v>
      </c>
      <c r="J501">
        <v>43858</v>
      </c>
      <c r="L501">
        <v>1</v>
      </c>
      <c r="M501">
        <v>40</v>
      </c>
      <c r="N501">
        <v>5</v>
      </c>
      <c r="O501">
        <v>67003</v>
      </c>
      <c r="P501" t="s">
        <v>2</v>
      </c>
      <c r="Q501" s="13" t="s">
        <v>54</v>
      </c>
      <c r="R501" s="13" t="s">
        <v>1232</v>
      </c>
      <c r="S501" s="13" t="s">
        <v>129</v>
      </c>
      <c r="T501" t="b">
        <v>1</v>
      </c>
      <c r="U501" s="13" t="s">
        <v>38</v>
      </c>
      <c r="V501" s="13" t="s">
        <v>1295</v>
      </c>
      <c r="W501" t="s">
        <v>5</v>
      </c>
      <c r="X501" s="13" t="s">
        <v>45</v>
      </c>
      <c r="Y501" s="13" t="s">
        <v>229</v>
      </c>
      <c r="Z501">
        <v>1999</v>
      </c>
      <c r="AA501" s="13" t="s">
        <v>53</v>
      </c>
      <c r="AB501" s="13" t="s">
        <v>132</v>
      </c>
      <c r="AC501" s="13" t="s">
        <v>301</v>
      </c>
      <c r="AD501" s="13" t="s">
        <v>9</v>
      </c>
      <c r="AE501">
        <v>26</v>
      </c>
      <c r="AF501" t="s">
        <v>6</v>
      </c>
      <c r="AG501" t="s">
        <v>12</v>
      </c>
      <c r="AH501">
        <v>5</v>
      </c>
      <c r="AI501" t="s">
        <v>30</v>
      </c>
      <c r="AJ501" s="13" t="s">
        <v>134</v>
      </c>
      <c r="AK501" s="13" t="s">
        <v>135</v>
      </c>
      <c r="AL501" t="s">
        <v>136</v>
      </c>
      <c r="AM501" t="str">
        <f>EmployeeData[[#This Row],[EMPLOYEEID]]</f>
        <v>E059463</v>
      </c>
    </row>
    <row r="502" spans="1:39" ht="15" x14ac:dyDescent="0.25">
      <c r="A502" s="13" t="s">
        <v>1296</v>
      </c>
      <c r="B502" s="13" t="str">
        <f>EmployeeData[[#This Row],[FULLNAME]]</f>
        <v>Kate Tse</v>
      </c>
      <c r="C502" s="13" t="s">
        <v>203</v>
      </c>
      <c r="D502" s="13" t="s">
        <v>1231</v>
      </c>
      <c r="E502">
        <v>454</v>
      </c>
      <c r="F502" s="13" t="s">
        <v>169</v>
      </c>
      <c r="G502" s="13" t="s">
        <v>204</v>
      </c>
      <c r="J502">
        <v>41710</v>
      </c>
      <c r="L502">
        <v>1</v>
      </c>
      <c r="M502">
        <v>40</v>
      </c>
      <c r="N502">
        <v>5</v>
      </c>
      <c r="O502">
        <v>82787</v>
      </c>
      <c r="P502" t="s">
        <v>2</v>
      </c>
      <c r="Q502" s="13" t="s">
        <v>55</v>
      </c>
      <c r="R502" s="13" t="s">
        <v>1232</v>
      </c>
      <c r="S502" s="13" t="s">
        <v>159</v>
      </c>
      <c r="T502" t="b">
        <v>1</v>
      </c>
      <c r="U502" s="13" t="s">
        <v>38</v>
      </c>
      <c r="V502" s="13" t="s">
        <v>1297</v>
      </c>
      <c r="W502" t="s">
        <v>5</v>
      </c>
      <c r="X502" s="13" t="s">
        <v>10</v>
      </c>
      <c r="Y502" s="13" t="s">
        <v>146</v>
      </c>
      <c r="Z502">
        <v>1997</v>
      </c>
      <c r="AA502" s="13" t="s">
        <v>15</v>
      </c>
      <c r="AB502" s="13" t="s">
        <v>206</v>
      </c>
      <c r="AC502" s="13" t="s">
        <v>293</v>
      </c>
      <c r="AD502" s="13" t="s">
        <v>41</v>
      </c>
      <c r="AE502">
        <v>28</v>
      </c>
      <c r="AF502" t="s">
        <v>6</v>
      </c>
      <c r="AG502" t="s">
        <v>12</v>
      </c>
      <c r="AH502">
        <v>11</v>
      </c>
      <c r="AI502" t="s">
        <v>14</v>
      </c>
      <c r="AJ502" s="13" t="s">
        <v>167</v>
      </c>
      <c r="AK502" s="13" t="s">
        <v>135</v>
      </c>
      <c r="AL502" t="s">
        <v>136</v>
      </c>
      <c r="AM502" t="str">
        <f>EmployeeData[[#This Row],[EMPLOYEEID]]</f>
        <v>E223494</v>
      </c>
    </row>
    <row r="503" spans="1:39" ht="15" x14ac:dyDescent="0.25">
      <c r="A503" s="13" t="s">
        <v>1298</v>
      </c>
      <c r="B503" s="13" t="str">
        <f>EmployeeData[[#This Row],[FULLNAME]]</f>
        <v>Katharina Tran</v>
      </c>
      <c r="C503" s="13" t="s">
        <v>866</v>
      </c>
      <c r="D503" s="13" t="s">
        <v>1231</v>
      </c>
      <c r="E503">
        <v>442</v>
      </c>
      <c r="F503" s="13" t="s">
        <v>143</v>
      </c>
      <c r="G503" s="13" t="s">
        <v>865</v>
      </c>
      <c r="J503">
        <v>41710</v>
      </c>
      <c r="L503">
        <v>1</v>
      </c>
      <c r="M503">
        <v>40</v>
      </c>
      <c r="N503">
        <v>5</v>
      </c>
      <c r="O503">
        <v>595717</v>
      </c>
      <c r="P503" t="s">
        <v>2</v>
      </c>
      <c r="Q503" s="13" t="s">
        <v>61</v>
      </c>
      <c r="R503" s="13" t="s">
        <v>1232</v>
      </c>
      <c r="S503" s="13" t="s">
        <v>159</v>
      </c>
      <c r="T503" t="b">
        <v>1</v>
      </c>
      <c r="U503" s="13" t="s">
        <v>7</v>
      </c>
      <c r="V503" s="13" t="s">
        <v>1299</v>
      </c>
      <c r="W503" t="s">
        <v>5</v>
      </c>
      <c r="X503" s="13" t="s">
        <v>10</v>
      </c>
      <c r="Y503" s="13" t="s">
        <v>131</v>
      </c>
      <c r="Z503">
        <v>1999</v>
      </c>
      <c r="AA503" s="13" t="s">
        <v>15</v>
      </c>
      <c r="AB503" s="13" t="s">
        <v>868</v>
      </c>
      <c r="AC503" s="13" t="s">
        <v>179</v>
      </c>
      <c r="AD503" s="13" t="s">
        <v>44</v>
      </c>
      <c r="AE503">
        <v>26</v>
      </c>
      <c r="AF503" t="s">
        <v>6</v>
      </c>
      <c r="AG503" t="s">
        <v>48</v>
      </c>
      <c r="AH503">
        <v>11</v>
      </c>
      <c r="AI503" t="s">
        <v>14</v>
      </c>
      <c r="AJ503" s="13" t="s">
        <v>167</v>
      </c>
      <c r="AK503" s="13" t="s">
        <v>135</v>
      </c>
      <c r="AL503" t="b">
        <v>1</v>
      </c>
      <c r="AM503" t="str">
        <f>EmployeeData[[#This Row],[EMPLOYEEID]]</f>
        <v>E223604</v>
      </c>
    </row>
    <row r="504" spans="1:39" ht="15" x14ac:dyDescent="0.25">
      <c r="A504" s="13" t="s">
        <v>1300</v>
      </c>
      <c r="B504" s="13" t="str">
        <f>EmployeeData[[#This Row],[FULLNAME]]</f>
        <v>Katharina Timm</v>
      </c>
      <c r="C504" s="13" t="s">
        <v>203</v>
      </c>
      <c r="D504" s="13" t="s">
        <v>1231</v>
      </c>
      <c r="E504">
        <v>445</v>
      </c>
      <c r="F504" s="13" t="s">
        <v>169</v>
      </c>
      <c r="G504" s="13" t="s">
        <v>204</v>
      </c>
      <c r="J504">
        <v>41710</v>
      </c>
      <c r="L504">
        <v>1</v>
      </c>
      <c r="M504">
        <v>40</v>
      </c>
      <c r="N504">
        <v>5</v>
      </c>
      <c r="O504">
        <v>94988</v>
      </c>
      <c r="P504" t="s">
        <v>2</v>
      </c>
      <c r="Q504" s="13" t="s">
        <v>55</v>
      </c>
      <c r="R504" s="13" t="s">
        <v>1232</v>
      </c>
      <c r="S504" s="13" t="s">
        <v>190</v>
      </c>
      <c r="T504" t="b">
        <v>1</v>
      </c>
      <c r="U504" s="13" t="s">
        <v>38</v>
      </c>
      <c r="V504" s="13" t="s">
        <v>1301</v>
      </c>
      <c r="W504" t="s">
        <v>5</v>
      </c>
      <c r="X504" s="13" t="s">
        <v>10</v>
      </c>
      <c r="Y504" s="13" t="s">
        <v>146</v>
      </c>
      <c r="Z504">
        <v>1998</v>
      </c>
      <c r="AA504" s="13" t="s">
        <v>15</v>
      </c>
      <c r="AB504" s="13" t="s">
        <v>206</v>
      </c>
      <c r="AC504" s="13" t="s">
        <v>171</v>
      </c>
      <c r="AD504" s="13" t="s">
        <v>41</v>
      </c>
      <c r="AE504">
        <v>27</v>
      </c>
      <c r="AF504" t="s">
        <v>6</v>
      </c>
      <c r="AG504" t="s">
        <v>12</v>
      </c>
      <c r="AH504">
        <v>11</v>
      </c>
      <c r="AI504" t="s">
        <v>14</v>
      </c>
      <c r="AJ504" s="13" t="s">
        <v>154</v>
      </c>
      <c r="AK504" s="13" t="s">
        <v>135</v>
      </c>
      <c r="AL504" t="b">
        <v>1</v>
      </c>
      <c r="AM504" t="str">
        <f>EmployeeData[[#This Row],[EMPLOYEEID]]</f>
        <v>E223612</v>
      </c>
    </row>
    <row r="505" spans="1:39" ht="15" x14ac:dyDescent="0.25">
      <c r="A505" s="13" t="s">
        <v>1302</v>
      </c>
      <c r="B505" s="13" t="str">
        <f>EmployeeData[[#This Row],[FULLNAME]]</f>
        <v>Katharina Tang</v>
      </c>
      <c r="C505" s="13" t="s">
        <v>125</v>
      </c>
      <c r="D505" s="13" t="s">
        <v>1231</v>
      </c>
      <c r="E505">
        <v>413</v>
      </c>
      <c r="F505" s="13" t="s">
        <v>157</v>
      </c>
      <c r="G505" s="13" t="s">
        <v>128</v>
      </c>
      <c r="J505">
        <v>41710</v>
      </c>
      <c r="L505">
        <v>1</v>
      </c>
      <c r="M505">
        <v>40</v>
      </c>
      <c r="N505">
        <v>5</v>
      </c>
      <c r="O505">
        <v>82270</v>
      </c>
      <c r="P505" t="s">
        <v>2</v>
      </c>
      <c r="Q505" s="13" t="s">
        <v>54</v>
      </c>
      <c r="R505" s="13" t="s">
        <v>1232</v>
      </c>
      <c r="S505" s="13" t="s">
        <v>159</v>
      </c>
      <c r="T505" t="b">
        <v>1</v>
      </c>
      <c r="U505" s="13" t="s">
        <v>8</v>
      </c>
      <c r="V505" s="13" t="s">
        <v>1303</v>
      </c>
      <c r="W505" t="s">
        <v>5</v>
      </c>
      <c r="X505" s="13" t="s">
        <v>10</v>
      </c>
      <c r="Y505" s="13" t="s">
        <v>146</v>
      </c>
      <c r="Z505">
        <v>1998</v>
      </c>
      <c r="AA505" s="13" t="s">
        <v>15</v>
      </c>
      <c r="AB505" s="13" t="s">
        <v>132</v>
      </c>
      <c r="AC505" s="13" t="s">
        <v>803</v>
      </c>
      <c r="AD505" s="13" t="s">
        <v>43</v>
      </c>
      <c r="AE505">
        <v>27</v>
      </c>
      <c r="AF505" t="s">
        <v>6</v>
      </c>
      <c r="AG505" t="s">
        <v>12</v>
      </c>
      <c r="AH505">
        <v>11</v>
      </c>
      <c r="AI505" t="s">
        <v>14</v>
      </c>
      <c r="AJ505" s="13" t="s">
        <v>239</v>
      </c>
      <c r="AK505" s="13" t="s">
        <v>135</v>
      </c>
      <c r="AL505" t="b">
        <v>0</v>
      </c>
      <c r="AM505" t="str">
        <f>EmployeeData[[#This Row],[EMPLOYEEID]]</f>
        <v>E223844</v>
      </c>
    </row>
    <row r="506" spans="1:39" ht="15" x14ac:dyDescent="0.25">
      <c r="A506" s="13" t="s">
        <v>1304</v>
      </c>
      <c r="B506" s="13" t="str">
        <f>EmployeeData[[#This Row],[FULLNAME]]</f>
        <v>Kathleen Stad</v>
      </c>
      <c r="C506" s="13" t="s">
        <v>156</v>
      </c>
      <c r="D506" s="13" t="s">
        <v>1231</v>
      </c>
      <c r="E506">
        <v>446</v>
      </c>
      <c r="F506" s="13" t="s">
        <v>326</v>
      </c>
      <c r="G506" s="13" t="s">
        <v>158</v>
      </c>
      <c r="J506">
        <v>41710</v>
      </c>
      <c r="L506">
        <v>1</v>
      </c>
      <c r="M506">
        <v>40</v>
      </c>
      <c r="N506">
        <v>5</v>
      </c>
      <c r="O506">
        <v>82069</v>
      </c>
      <c r="P506" t="s">
        <v>2</v>
      </c>
      <c r="Q506" s="13" t="s">
        <v>56</v>
      </c>
      <c r="R506" s="13" t="s">
        <v>1232</v>
      </c>
      <c r="S506" s="13" t="s">
        <v>159</v>
      </c>
      <c r="T506" t="b">
        <v>1</v>
      </c>
      <c r="U506" s="13" t="s">
        <v>7</v>
      </c>
      <c r="V506" s="13" t="s">
        <v>1305</v>
      </c>
      <c r="W506" t="s">
        <v>35</v>
      </c>
      <c r="X506" s="13" t="s">
        <v>10</v>
      </c>
      <c r="Y506" s="13" t="s">
        <v>153</v>
      </c>
      <c r="Z506">
        <v>1967</v>
      </c>
      <c r="AA506" s="13" t="s">
        <v>34</v>
      </c>
      <c r="AB506" s="13" t="s">
        <v>161</v>
      </c>
      <c r="AC506" s="13" t="s">
        <v>384</v>
      </c>
      <c r="AD506" s="13" t="s">
        <v>39</v>
      </c>
      <c r="AE506">
        <v>58</v>
      </c>
      <c r="AF506" t="s">
        <v>37</v>
      </c>
      <c r="AG506" t="s">
        <v>12</v>
      </c>
      <c r="AH506">
        <v>11</v>
      </c>
      <c r="AI506" t="s">
        <v>14</v>
      </c>
      <c r="AJ506" s="13" t="s">
        <v>149</v>
      </c>
      <c r="AK506" s="13" t="s">
        <v>135</v>
      </c>
      <c r="AL506" t="b">
        <v>1</v>
      </c>
      <c r="AM506" t="str">
        <f>EmployeeData[[#This Row],[EMPLOYEEID]]</f>
        <v>E224244</v>
      </c>
    </row>
    <row r="507" spans="1:39" ht="15" x14ac:dyDescent="0.25">
      <c r="A507" s="13" t="s">
        <v>1306</v>
      </c>
      <c r="B507" s="13" t="str">
        <f>EmployeeData[[#This Row],[FULLNAME]]</f>
        <v>Kathleen Song</v>
      </c>
      <c r="C507" s="13" t="s">
        <v>125</v>
      </c>
      <c r="D507" s="13" t="s">
        <v>1231</v>
      </c>
      <c r="E507">
        <v>253</v>
      </c>
      <c r="F507" s="13" t="s">
        <v>157</v>
      </c>
      <c r="G507" s="13" t="s">
        <v>128</v>
      </c>
      <c r="J507">
        <v>41710</v>
      </c>
      <c r="L507">
        <v>1</v>
      </c>
      <c r="M507">
        <v>40</v>
      </c>
      <c r="N507">
        <v>5</v>
      </c>
      <c r="O507">
        <v>111446</v>
      </c>
      <c r="P507" t="s">
        <v>2</v>
      </c>
      <c r="Q507" s="13" t="s">
        <v>54</v>
      </c>
      <c r="R507" s="13" t="s">
        <v>1232</v>
      </c>
      <c r="S507" s="13" t="s">
        <v>159</v>
      </c>
      <c r="T507" t="b">
        <v>1</v>
      </c>
      <c r="U507" s="13" t="s">
        <v>8</v>
      </c>
      <c r="V507" s="13" t="s">
        <v>1307</v>
      </c>
      <c r="W507" t="s">
        <v>35</v>
      </c>
      <c r="X507" s="13" t="s">
        <v>10</v>
      </c>
      <c r="Y507" s="13" t="s">
        <v>146</v>
      </c>
      <c r="Z507">
        <v>1980</v>
      </c>
      <c r="AA507" s="13" t="s">
        <v>34</v>
      </c>
      <c r="AB507" s="13" t="s">
        <v>132</v>
      </c>
      <c r="AC507" s="13" t="s">
        <v>399</v>
      </c>
      <c r="AD507" s="13" t="s">
        <v>43</v>
      </c>
      <c r="AE507">
        <v>45</v>
      </c>
      <c r="AF507" t="s">
        <v>36</v>
      </c>
      <c r="AG507" t="s">
        <v>46</v>
      </c>
      <c r="AH507">
        <v>11</v>
      </c>
      <c r="AI507" t="s">
        <v>14</v>
      </c>
      <c r="AJ507" s="13" t="s">
        <v>167</v>
      </c>
      <c r="AK507" s="13" t="s">
        <v>135</v>
      </c>
      <c r="AL507" t="b">
        <v>1</v>
      </c>
      <c r="AM507" t="str">
        <f>EmployeeData[[#This Row],[EMPLOYEEID]]</f>
        <v>E224289</v>
      </c>
    </row>
    <row r="508" spans="1:39" ht="15" x14ac:dyDescent="0.25">
      <c r="A508" s="13" t="s">
        <v>1308</v>
      </c>
      <c r="B508" s="13" t="str">
        <f>EmployeeData[[#This Row],[FULLNAME]]</f>
        <v>Kathleen Sieberg</v>
      </c>
      <c r="C508" s="13" t="s">
        <v>203</v>
      </c>
      <c r="D508" s="13" t="s">
        <v>1231</v>
      </c>
      <c r="E508">
        <v>445</v>
      </c>
      <c r="F508" s="13" t="s">
        <v>169</v>
      </c>
      <c r="G508" s="13" t="s">
        <v>204</v>
      </c>
      <c r="J508">
        <v>41710</v>
      </c>
      <c r="L508">
        <v>1</v>
      </c>
      <c r="M508">
        <v>40</v>
      </c>
      <c r="N508">
        <v>5</v>
      </c>
      <c r="O508">
        <v>45888</v>
      </c>
      <c r="P508" t="s">
        <v>2</v>
      </c>
      <c r="Q508" s="13" t="s">
        <v>55</v>
      </c>
      <c r="R508" s="13" t="s">
        <v>1232</v>
      </c>
      <c r="S508" s="13" t="s">
        <v>129</v>
      </c>
      <c r="T508" t="b">
        <v>1</v>
      </c>
      <c r="U508" s="13" t="s">
        <v>38</v>
      </c>
      <c r="V508" s="13" t="s">
        <v>1309</v>
      </c>
      <c r="W508" t="s">
        <v>35</v>
      </c>
      <c r="X508" s="13" t="s">
        <v>10</v>
      </c>
      <c r="Y508" s="13" t="s">
        <v>131</v>
      </c>
      <c r="Z508">
        <v>1973</v>
      </c>
      <c r="AA508" s="13" t="s">
        <v>34</v>
      </c>
      <c r="AB508" s="13" t="s">
        <v>206</v>
      </c>
      <c r="AC508" s="13" t="s">
        <v>171</v>
      </c>
      <c r="AD508" s="13" t="s">
        <v>41</v>
      </c>
      <c r="AE508">
        <v>52</v>
      </c>
      <c r="AF508" t="s">
        <v>37</v>
      </c>
      <c r="AG508" t="s">
        <v>11</v>
      </c>
      <c r="AH508">
        <v>11</v>
      </c>
      <c r="AI508" t="s">
        <v>14</v>
      </c>
      <c r="AJ508" s="13" t="s">
        <v>154</v>
      </c>
      <c r="AK508" s="13" t="s">
        <v>135</v>
      </c>
      <c r="AL508" t="b">
        <v>0</v>
      </c>
      <c r="AM508" t="str">
        <f>EmployeeData[[#This Row],[EMPLOYEEID]]</f>
        <v>E224461</v>
      </c>
    </row>
    <row r="509" spans="1:39" ht="15" x14ac:dyDescent="0.25">
      <c r="A509" s="13" t="s">
        <v>1310</v>
      </c>
      <c r="B509" s="13" t="str">
        <f>EmployeeData[[#This Row],[FULLNAME]]</f>
        <v>Kathleen Sharma</v>
      </c>
      <c r="C509" s="13" t="s">
        <v>203</v>
      </c>
      <c r="D509" s="13" t="s">
        <v>1231</v>
      </c>
      <c r="E509">
        <v>455</v>
      </c>
      <c r="F509" s="13" t="s">
        <v>326</v>
      </c>
      <c r="G509" s="13" t="s">
        <v>204</v>
      </c>
      <c r="J509">
        <v>41710</v>
      </c>
      <c r="L509">
        <v>1</v>
      </c>
      <c r="M509">
        <v>40</v>
      </c>
      <c r="N509">
        <v>5</v>
      </c>
      <c r="O509">
        <v>117208</v>
      </c>
      <c r="P509" t="s">
        <v>2</v>
      </c>
      <c r="Q509" s="13" t="s">
        <v>55</v>
      </c>
      <c r="R509" s="13" t="s">
        <v>1232</v>
      </c>
      <c r="S509" s="13" t="s">
        <v>159</v>
      </c>
      <c r="T509" t="b">
        <v>1</v>
      </c>
      <c r="U509" s="13" t="s">
        <v>7</v>
      </c>
      <c r="V509" s="13" t="s">
        <v>1311</v>
      </c>
      <c r="W509" t="s">
        <v>5</v>
      </c>
      <c r="X509" s="13" t="s">
        <v>10</v>
      </c>
      <c r="Y509" s="13" t="s">
        <v>146</v>
      </c>
      <c r="Z509">
        <v>1993</v>
      </c>
      <c r="AA509" s="13" t="s">
        <v>34</v>
      </c>
      <c r="AB509" s="13" t="s">
        <v>206</v>
      </c>
      <c r="AC509" s="13" t="s">
        <v>328</v>
      </c>
      <c r="AD509" s="13" t="s">
        <v>39</v>
      </c>
      <c r="AE509">
        <v>32</v>
      </c>
      <c r="AF509" t="s">
        <v>6</v>
      </c>
      <c r="AG509" t="s">
        <v>46</v>
      </c>
      <c r="AH509">
        <v>11</v>
      </c>
      <c r="AI509" t="s">
        <v>14</v>
      </c>
      <c r="AJ509" s="13" t="s">
        <v>154</v>
      </c>
      <c r="AK509" s="13" t="s">
        <v>135</v>
      </c>
      <c r="AL509" t="b">
        <v>1</v>
      </c>
      <c r="AM509" t="str">
        <f>EmployeeData[[#This Row],[EMPLOYEEID]]</f>
        <v>E225055</v>
      </c>
    </row>
    <row r="510" spans="1:39" ht="15" x14ac:dyDescent="0.25">
      <c r="A510" s="13" t="s">
        <v>1312</v>
      </c>
      <c r="B510" s="13" t="str">
        <f>EmployeeData[[#This Row],[FULLNAME]]</f>
        <v>Kelly Seo</v>
      </c>
      <c r="C510" s="13" t="s">
        <v>203</v>
      </c>
      <c r="D510" s="13" t="s">
        <v>1231</v>
      </c>
      <c r="E510">
        <v>445</v>
      </c>
      <c r="F510" s="13" t="s">
        <v>169</v>
      </c>
      <c r="G510" s="13" t="s">
        <v>204</v>
      </c>
      <c r="J510">
        <v>41710</v>
      </c>
      <c r="L510">
        <v>1</v>
      </c>
      <c r="M510">
        <v>40</v>
      </c>
      <c r="N510">
        <v>5</v>
      </c>
      <c r="O510">
        <v>68482</v>
      </c>
      <c r="P510" t="s">
        <v>2</v>
      </c>
      <c r="Q510" s="13" t="s">
        <v>55</v>
      </c>
      <c r="R510" s="13" t="s">
        <v>1232</v>
      </c>
      <c r="S510" s="13" t="s">
        <v>140</v>
      </c>
      <c r="T510" t="b">
        <v>1</v>
      </c>
      <c r="U510" s="13" t="s">
        <v>8</v>
      </c>
      <c r="V510" s="13" t="s">
        <v>1313</v>
      </c>
      <c r="W510" t="s">
        <v>5</v>
      </c>
      <c r="X510" s="13" t="s">
        <v>10</v>
      </c>
      <c r="Y510" s="13" t="s">
        <v>146</v>
      </c>
      <c r="Z510">
        <v>1991</v>
      </c>
      <c r="AA510" s="13" t="s">
        <v>34</v>
      </c>
      <c r="AB510" s="13" t="s">
        <v>206</v>
      </c>
      <c r="AC510" s="13" t="s">
        <v>171</v>
      </c>
      <c r="AD510" s="13" t="s">
        <v>41</v>
      </c>
      <c r="AE510">
        <v>34</v>
      </c>
      <c r="AF510" t="s">
        <v>36</v>
      </c>
      <c r="AG510" t="s">
        <v>12</v>
      </c>
      <c r="AH510">
        <v>11</v>
      </c>
      <c r="AI510" t="s">
        <v>14</v>
      </c>
      <c r="AJ510" s="13" t="s">
        <v>134</v>
      </c>
      <c r="AK510" s="13" t="s">
        <v>135</v>
      </c>
      <c r="AL510" t="s">
        <v>136</v>
      </c>
      <c r="AM510" t="str">
        <f>EmployeeData[[#This Row],[EMPLOYEEID]]</f>
        <v>E225076</v>
      </c>
    </row>
    <row r="511" spans="1:39" ht="15" x14ac:dyDescent="0.25">
      <c r="A511" s="13" t="s">
        <v>1314</v>
      </c>
      <c r="B511" s="13" t="str">
        <f>EmployeeData[[#This Row],[FULLNAME]]</f>
        <v>Kelly Sandepogu</v>
      </c>
      <c r="C511" s="13" t="s">
        <v>125</v>
      </c>
      <c r="D511" s="13" t="s">
        <v>1231</v>
      </c>
      <c r="E511">
        <v>455</v>
      </c>
      <c r="F511" s="13" t="s">
        <v>326</v>
      </c>
      <c r="G511" s="13" t="s">
        <v>128</v>
      </c>
      <c r="J511">
        <v>41710</v>
      </c>
      <c r="L511">
        <v>1</v>
      </c>
      <c r="M511">
        <v>40</v>
      </c>
      <c r="N511">
        <v>5</v>
      </c>
      <c r="O511">
        <v>87923</v>
      </c>
      <c r="P511" t="s">
        <v>2</v>
      </c>
      <c r="Q511" s="13" t="s">
        <v>54</v>
      </c>
      <c r="R511" s="13" t="s">
        <v>1232</v>
      </c>
      <c r="S511" s="13" t="s">
        <v>159</v>
      </c>
      <c r="T511" t="b">
        <v>1</v>
      </c>
      <c r="U511" s="13" t="s">
        <v>7</v>
      </c>
      <c r="V511" s="13" t="s">
        <v>1315</v>
      </c>
      <c r="W511" t="s">
        <v>5</v>
      </c>
      <c r="X511" s="13" t="s">
        <v>10</v>
      </c>
      <c r="Y511" s="13" t="s">
        <v>146</v>
      </c>
      <c r="Z511">
        <v>1996</v>
      </c>
      <c r="AA511" s="13" t="s">
        <v>34</v>
      </c>
      <c r="AB511" s="13" t="s">
        <v>132</v>
      </c>
      <c r="AC511" s="13" t="s">
        <v>328</v>
      </c>
      <c r="AD511" s="13" t="s">
        <v>39</v>
      </c>
      <c r="AE511">
        <v>29</v>
      </c>
      <c r="AF511" t="s">
        <v>6</v>
      </c>
      <c r="AG511" t="s">
        <v>12</v>
      </c>
      <c r="AH511">
        <v>11</v>
      </c>
      <c r="AI511" t="s">
        <v>14</v>
      </c>
      <c r="AJ511" s="13" t="s">
        <v>176</v>
      </c>
      <c r="AK511" s="13" t="s">
        <v>135</v>
      </c>
      <c r="AL511" t="b">
        <v>1</v>
      </c>
      <c r="AM511" t="str">
        <f>EmployeeData[[#This Row],[EMPLOYEEID]]</f>
        <v>E225257</v>
      </c>
    </row>
    <row r="512" spans="1:39" ht="15" x14ac:dyDescent="0.25">
      <c r="A512" s="13" t="s">
        <v>1316</v>
      </c>
      <c r="B512" s="13" t="str">
        <f>EmployeeData[[#This Row],[FULLNAME]]</f>
        <v>Ken Roy</v>
      </c>
      <c r="C512" s="13" t="s">
        <v>125</v>
      </c>
      <c r="D512" s="13" t="s">
        <v>1231</v>
      </c>
      <c r="E512">
        <v>362</v>
      </c>
      <c r="F512" s="13" t="s">
        <v>143</v>
      </c>
      <c r="G512" s="13" t="s">
        <v>128</v>
      </c>
      <c r="J512">
        <v>41710</v>
      </c>
      <c r="L512">
        <v>1</v>
      </c>
      <c r="M512">
        <v>40</v>
      </c>
      <c r="N512">
        <v>5</v>
      </c>
      <c r="O512">
        <v>76211</v>
      </c>
      <c r="P512" t="s">
        <v>2</v>
      </c>
      <c r="Q512" s="13" t="s">
        <v>54</v>
      </c>
      <c r="R512" s="13" t="s">
        <v>1232</v>
      </c>
      <c r="S512" s="13" t="s">
        <v>159</v>
      </c>
      <c r="T512" t="b">
        <v>1</v>
      </c>
      <c r="U512" s="13" t="s">
        <v>8</v>
      </c>
      <c r="V512" s="13" t="s">
        <v>1317</v>
      </c>
      <c r="W512" t="s">
        <v>35</v>
      </c>
      <c r="X512" s="13" t="s">
        <v>10</v>
      </c>
      <c r="Y512" s="13" t="s">
        <v>233</v>
      </c>
      <c r="Z512">
        <v>2000</v>
      </c>
      <c r="AA512" s="13" t="s">
        <v>34</v>
      </c>
      <c r="AB512" s="13" t="s">
        <v>132</v>
      </c>
      <c r="AC512" s="13" t="s">
        <v>1146</v>
      </c>
      <c r="AD512" s="13" t="s">
        <v>44</v>
      </c>
      <c r="AE512">
        <v>25</v>
      </c>
      <c r="AF512" t="s">
        <v>6</v>
      </c>
      <c r="AG512" t="s">
        <v>12</v>
      </c>
      <c r="AH512">
        <v>11</v>
      </c>
      <c r="AI512" t="s">
        <v>14</v>
      </c>
      <c r="AJ512" s="13" t="s">
        <v>176</v>
      </c>
      <c r="AK512" s="13" t="s">
        <v>135</v>
      </c>
      <c r="AL512" t="s">
        <v>136</v>
      </c>
      <c r="AM512" t="str">
        <f>EmployeeData[[#This Row],[EMPLOYEEID]]</f>
        <v>E225459</v>
      </c>
    </row>
    <row r="513" spans="1:39" ht="15" x14ac:dyDescent="0.25">
      <c r="A513" s="13" t="s">
        <v>1318</v>
      </c>
      <c r="B513" s="13" t="str">
        <f>EmployeeData[[#This Row],[FULLNAME]]</f>
        <v>Ken Ren</v>
      </c>
      <c r="C513" s="13" t="s">
        <v>125</v>
      </c>
      <c r="D513" s="13" t="s">
        <v>1231</v>
      </c>
      <c r="E513">
        <v>456</v>
      </c>
      <c r="F513" s="13" t="s">
        <v>867</v>
      </c>
      <c r="G513" s="13" t="s">
        <v>128</v>
      </c>
      <c r="J513">
        <v>41710</v>
      </c>
      <c r="L513">
        <v>1</v>
      </c>
      <c r="M513">
        <v>40</v>
      </c>
      <c r="N513">
        <v>5</v>
      </c>
      <c r="O513">
        <v>75199</v>
      </c>
      <c r="P513" t="s">
        <v>2</v>
      </c>
      <c r="Q513" s="13" t="s">
        <v>54</v>
      </c>
      <c r="R513" s="13" t="s">
        <v>1232</v>
      </c>
      <c r="S513" s="13" t="s">
        <v>129</v>
      </c>
      <c r="T513" t="b">
        <v>1</v>
      </c>
      <c r="U513" s="13" t="s">
        <v>38</v>
      </c>
      <c r="V513" s="13" t="s">
        <v>1319</v>
      </c>
      <c r="W513" t="s">
        <v>5</v>
      </c>
      <c r="X513" s="13" t="s">
        <v>10</v>
      </c>
      <c r="Y513" s="13" t="s">
        <v>131</v>
      </c>
      <c r="Z513">
        <v>1983</v>
      </c>
      <c r="AA513" s="13" t="s">
        <v>34</v>
      </c>
      <c r="AB513" s="13" t="s">
        <v>132</v>
      </c>
      <c r="AC513" s="13" t="s">
        <v>1320</v>
      </c>
      <c r="AD513" s="13" t="s">
        <v>42</v>
      </c>
      <c r="AE513">
        <v>42</v>
      </c>
      <c r="AF513" t="s">
        <v>36</v>
      </c>
      <c r="AG513" t="s">
        <v>12</v>
      </c>
      <c r="AH513">
        <v>11</v>
      </c>
      <c r="AI513" t="s">
        <v>14</v>
      </c>
      <c r="AJ513" s="13" t="s">
        <v>134</v>
      </c>
      <c r="AK513" s="13" t="s">
        <v>135</v>
      </c>
      <c r="AL513" t="s">
        <v>136</v>
      </c>
      <c r="AM513" t="str">
        <f>EmployeeData[[#This Row],[EMPLOYEEID]]</f>
        <v>E225490</v>
      </c>
    </row>
    <row r="514" spans="1:39" ht="15" x14ac:dyDescent="0.25">
      <c r="A514" s="13" t="s">
        <v>1321</v>
      </c>
      <c r="B514" s="13" t="str">
        <f>EmployeeData[[#This Row],[FULLNAME]]</f>
        <v>Ken Raskatov</v>
      </c>
      <c r="C514" s="13" t="s">
        <v>125</v>
      </c>
      <c r="D514" s="13" t="s">
        <v>1231</v>
      </c>
      <c r="E514">
        <v>404</v>
      </c>
      <c r="F514" s="13" t="s">
        <v>127</v>
      </c>
      <c r="G514" s="13" t="s">
        <v>128</v>
      </c>
      <c r="J514">
        <v>41710</v>
      </c>
      <c r="L514">
        <v>1</v>
      </c>
      <c r="M514">
        <v>40</v>
      </c>
      <c r="N514">
        <v>5</v>
      </c>
      <c r="O514">
        <v>74255</v>
      </c>
      <c r="P514" t="s">
        <v>2</v>
      </c>
      <c r="Q514" s="13" t="s">
        <v>54</v>
      </c>
      <c r="R514" s="13" t="s">
        <v>1232</v>
      </c>
      <c r="S514" s="13" t="s">
        <v>386</v>
      </c>
      <c r="T514" t="b">
        <v>1</v>
      </c>
      <c r="U514" s="13" t="s">
        <v>7</v>
      </c>
      <c r="V514" s="13" t="s">
        <v>1322</v>
      </c>
      <c r="W514" t="s">
        <v>5</v>
      </c>
      <c r="X514" s="13" t="s">
        <v>10</v>
      </c>
      <c r="Y514" s="13" t="s">
        <v>146</v>
      </c>
      <c r="Z514">
        <v>1978</v>
      </c>
      <c r="AA514" s="13" t="s">
        <v>34</v>
      </c>
      <c r="AB514" s="13" t="s">
        <v>132</v>
      </c>
      <c r="AC514" s="13" t="s">
        <v>536</v>
      </c>
      <c r="AD514" s="13" t="s">
        <v>40</v>
      </c>
      <c r="AE514">
        <v>47</v>
      </c>
      <c r="AF514" t="s">
        <v>37</v>
      </c>
      <c r="AG514" t="s">
        <v>12</v>
      </c>
      <c r="AH514">
        <v>11</v>
      </c>
      <c r="AI514" t="s">
        <v>14</v>
      </c>
      <c r="AJ514" s="13" t="s">
        <v>239</v>
      </c>
      <c r="AK514" s="13" t="s">
        <v>184</v>
      </c>
      <c r="AL514" t="s">
        <v>136</v>
      </c>
      <c r="AM514" t="str">
        <f>EmployeeData[[#This Row],[EMPLOYEEID]]</f>
        <v>E225540</v>
      </c>
    </row>
    <row r="515" spans="1:39" ht="15" x14ac:dyDescent="0.25">
      <c r="A515" s="13" t="s">
        <v>1323</v>
      </c>
      <c r="B515" s="13" t="str">
        <f>EmployeeData[[#This Row],[FULLNAME]]</f>
        <v>Kenny Rajagopal</v>
      </c>
      <c r="C515" s="13" t="s">
        <v>203</v>
      </c>
      <c r="D515" s="13" t="s">
        <v>1231</v>
      </c>
      <c r="E515">
        <v>446</v>
      </c>
      <c r="F515" s="13" t="s">
        <v>326</v>
      </c>
      <c r="G515" s="13" t="s">
        <v>204</v>
      </c>
      <c r="J515">
        <v>41710</v>
      </c>
      <c r="L515">
        <v>1</v>
      </c>
      <c r="M515">
        <v>40</v>
      </c>
      <c r="N515">
        <v>5</v>
      </c>
      <c r="O515">
        <v>83335</v>
      </c>
      <c r="P515" t="s">
        <v>2</v>
      </c>
      <c r="Q515" s="13" t="s">
        <v>55</v>
      </c>
      <c r="R515" s="13" t="s">
        <v>1232</v>
      </c>
      <c r="S515" s="13" t="s">
        <v>159</v>
      </c>
      <c r="T515" t="b">
        <v>1</v>
      </c>
      <c r="U515" s="13" t="s">
        <v>7</v>
      </c>
      <c r="V515" s="13" t="s">
        <v>1324</v>
      </c>
      <c r="W515" t="s">
        <v>5</v>
      </c>
      <c r="X515" s="13" t="s">
        <v>45</v>
      </c>
      <c r="Y515" s="13" t="s">
        <v>146</v>
      </c>
      <c r="Z515">
        <v>1974</v>
      </c>
      <c r="AA515" s="13" t="s">
        <v>34</v>
      </c>
      <c r="AB515" s="13" t="s">
        <v>206</v>
      </c>
      <c r="AC515" s="13" t="s">
        <v>384</v>
      </c>
      <c r="AD515" s="13" t="s">
        <v>39</v>
      </c>
      <c r="AE515">
        <v>51</v>
      </c>
      <c r="AF515" t="s">
        <v>37</v>
      </c>
      <c r="AG515" t="s">
        <v>12</v>
      </c>
      <c r="AH515">
        <v>11</v>
      </c>
      <c r="AI515" t="s">
        <v>14</v>
      </c>
      <c r="AJ515" s="13" t="s">
        <v>149</v>
      </c>
      <c r="AK515" s="13" t="s">
        <v>135</v>
      </c>
      <c r="AL515" t="b">
        <v>1</v>
      </c>
      <c r="AM515" t="str">
        <f>EmployeeData[[#This Row],[EMPLOYEEID]]</f>
        <v>E225557</v>
      </c>
    </row>
    <row r="516" spans="1:39" ht="15" x14ac:dyDescent="0.25">
      <c r="A516" s="13" t="s">
        <v>1325</v>
      </c>
      <c r="B516" s="13" t="str">
        <f>EmployeeData[[#This Row],[FULLNAME]]</f>
        <v>Kenny Polo</v>
      </c>
      <c r="C516" s="13" t="s">
        <v>203</v>
      </c>
      <c r="D516" s="13" t="s">
        <v>1231</v>
      </c>
      <c r="E516">
        <v>293</v>
      </c>
      <c r="F516" s="13" t="s">
        <v>157</v>
      </c>
      <c r="G516" s="13" t="s">
        <v>204</v>
      </c>
      <c r="J516">
        <v>41710</v>
      </c>
      <c r="L516">
        <v>1</v>
      </c>
      <c r="M516">
        <v>40</v>
      </c>
      <c r="N516">
        <v>5</v>
      </c>
      <c r="O516">
        <v>76770</v>
      </c>
      <c r="P516" t="s">
        <v>2</v>
      </c>
      <c r="Q516" s="13" t="s">
        <v>55</v>
      </c>
      <c r="R516" s="13" t="s">
        <v>1232</v>
      </c>
      <c r="S516" s="13" t="s">
        <v>140</v>
      </c>
      <c r="T516" t="b">
        <v>1</v>
      </c>
      <c r="U516" s="13" t="s">
        <v>7</v>
      </c>
      <c r="V516" s="13" t="s">
        <v>1326</v>
      </c>
      <c r="W516" t="s">
        <v>5</v>
      </c>
      <c r="X516" s="13" t="s">
        <v>10</v>
      </c>
      <c r="Y516" s="13" t="s">
        <v>146</v>
      </c>
      <c r="Z516">
        <v>1978</v>
      </c>
      <c r="AA516" s="13" t="s">
        <v>34</v>
      </c>
      <c r="AB516" s="13" t="s">
        <v>206</v>
      </c>
      <c r="AC516" s="13" t="s">
        <v>307</v>
      </c>
      <c r="AD516" s="13" t="s">
        <v>43</v>
      </c>
      <c r="AE516">
        <v>47</v>
      </c>
      <c r="AF516" t="s">
        <v>37</v>
      </c>
      <c r="AG516" t="s">
        <v>12</v>
      </c>
      <c r="AH516">
        <v>11</v>
      </c>
      <c r="AI516" t="s">
        <v>14</v>
      </c>
      <c r="AJ516" s="13" t="s">
        <v>167</v>
      </c>
      <c r="AK516" s="13" t="s">
        <v>135</v>
      </c>
      <c r="AL516" t="s">
        <v>136</v>
      </c>
      <c r="AM516" t="str">
        <f>EmployeeData[[#This Row],[EMPLOYEEID]]</f>
        <v>E225588</v>
      </c>
    </row>
    <row r="517" spans="1:39" ht="15" x14ac:dyDescent="0.25">
      <c r="A517" s="13" t="s">
        <v>1327</v>
      </c>
      <c r="B517" s="13" t="str">
        <f>EmployeeData[[#This Row],[FULLNAME]]</f>
        <v>Kenny Peter</v>
      </c>
      <c r="C517" s="13" t="s">
        <v>125</v>
      </c>
      <c r="D517" s="13" t="s">
        <v>1231</v>
      </c>
      <c r="E517">
        <v>447</v>
      </c>
      <c r="F517" s="13" t="s">
        <v>905</v>
      </c>
      <c r="G517" s="13" t="s">
        <v>128</v>
      </c>
      <c r="J517">
        <v>41710</v>
      </c>
      <c r="L517">
        <v>1</v>
      </c>
      <c r="M517">
        <v>40</v>
      </c>
      <c r="N517">
        <v>5</v>
      </c>
      <c r="O517">
        <v>78551</v>
      </c>
      <c r="P517" t="s">
        <v>2</v>
      </c>
      <c r="Q517" s="13" t="s">
        <v>54</v>
      </c>
      <c r="R517" s="13" t="s">
        <v>1232</v>
      </c>
      <c r="S517" s="13" t="s">
        <v>129</v>
      </c>
      <c r="T517" t="b">
        <v>1</v>
      </c>
      <c r="U517" s="13" t="s">
        <v>38</v>
      </c>
      <c r="V517" s="13" t="s">
        <v>1328</v>
      </c>
      <c r="W517" t="s">
        <v>35</v>
      </c>
      <c r="X517" s="13" t="s">
        <v>45</v>
      </c>
      <c r="Y517" s="13" t="s">
        <v>131</v>
      </c>
      <c r="Z517">
        <v>1992</v>
      </c>
      <c r="AA517" s="13" t="s">
        <v>34</v>
      </c>
      <c r="AB517" s="13" t="s">
        <v>132</v>
      </c>
      <c r="AC517" s="13" t="s">
        <v>907</v>
      </c>
      <c r="AD517" s="13" t="s">
        <v>64</v>
      </c>
      <c r="AE517">
        <v>33</v>
      </c>
      <c r="AF517" t="s">
        <v>36</v>
      </c>
      <c r="AG517" t="s">
        <v>12</v>
      </c>
      <c r="AH517">
        <v>11</v>
      </c>
      <c r="AI517" t="s">
        <v>14</v>
      </c>
      <c r="AJ517" s="13" t="s">
        <v>167</v>
      </c>
      <c r="AK517" s="13" t="s">
        <v>135</v>
      </c>
      <c r="AL517" t="s">
        <v>136</v>
      </c>
      <c r="AM517" t="str">
        <f>EmployeeData[[#This Row],[EMPLOYEEID]]</f>
        <v>E225776</v>
      </c>
    </row>
    <row r="518" spans="1:39" ht="15" x14ac:dyDescent="0.25">
      <c r="A518" s="13" t="s">
        <v>1329</v>
      </c>
      <c r="B518" s="13" t="str">
        <f>EmployeeData[[#This Row],[FULLNAME]]</f>
        <v>Keri Patrick</v>
      </c>
      <c r="C518" s="13" t="s">
        <v>125</v>
      </c>
      <c r="D518" s="13" t="s">
        <v>1231</v>
      </c>
      <c r="E518">
        <v>445</v>
      </c>
      <c r="F518" s="13" t="s">
        <v>169</v>
      </c>
      <c r="G518" s="13" t="s">
        <v>128</v>
      </c>
      <c r="J518">
        <v>41710</v>
      </c>
      <c r="L518">
        <v>1</v>
      </c>
      <c r="M518">
        <v>40</v>
      </c>
      <c r="N518">
        <v>5</v>
      </c>
      <c r="O518">
        <v>50421</v>
      </c>
      <c r="P518" t="s">
        <v>2</v>
      </c>
      <c r="Q518" s="13" t="s">
        <v>54</v>
      </c>
      <c r="R518" s="13" t="s">
        <v>1232</v>
      </c>
      <c r="S518" s="13" t="s">
        <v>159</v>
      </c>
      <c r="T518" t="b">
        <v>1</v>
      </c>
      <c r="U518" s="13" t="s">
        <v>38</v>
      </c>
      <c r="V518" s="13" t="s">
        <v>1330</v>
      </c>
      <c r="W518" t="s">
        <v>35</v>
      </c>
      <c r="X518" s="13" t="s">
        <v>10</v>
      </c>
      <c r="Y518" s="13" t="s">
        <v>146</v>
      </c>
      <c r="Z518">
        <v>1993</v>
      </c>
      <c r="AA518" s="13" t="s">
        <v>34</v>
      </c>
      <c r="AB518" s="13" t="s">
        <v>132</v>
      </c>
      <c r="AC518" s="13" t="s">
        <v>171</v>
      </c>
      <c r="AD518" s="13" t="s">
        <v>41</v>
      </c>
      <c r="AE518">
        <v>32</v>
      </c>
      <c r="AF518" t="s">
        <v>6</v>
      </c>
      <c r="AG518" t="s">
        <v>12</v>
      </c>
      <c r="AH518">
        <v>11</v>
      </c>
      <c r="AI518" t="s">
        <v>14</v>
      </c>
      <c r="AJ518" s="13" t="s">
        <v>149</v>
      </c>
      <c r="AK518" s="13" t="s">
        <v>135</v>
      </c>
      <c r="AL518" t="b">
        <v>0</v>
      </c>
      <c r="AM518" t="str">
        <f>EmployeeData[[#This Row],[EMPLOYEEID]]</f>
        <v>E225789</v>
      </c>
    </row>
    <row r="519" spans="1:39" ht="15" x14ac:dyDescent="0.25">
      <c r="A519" s="13" t="s">
        <v>1331</v>
      </c>
      <c r="B519" s="13" t="str">
        <f>EmployeeData[[#This Row],[FULLNAME]]</f>
        <v>Keri Ocariza</v>
      </c>
      <c r="C519" s="13" t="s">
        <v>125</v>
      </c>
      <c r="D519" s="13" t="s">
        <v>1231</v>
      </c>
      <c r="E519">
        <v>443</v>
      </c>
      <c r="F519" s="13" t="s">
        <v>157</v>
      </c>
      <c r="G519" s="13" t="s">
        <v>128</v>
      </c>
      <c r="J519">
        <v>41710</v>
      </c>
      <c r="L519">
        <v>1</v>
      </c>
      <c r="M519">
        <v>40</v>
      </c>
      <c r="N519">
        <v>5</v>
      </c>
      <c r="O519">
        <v>88442</v>
      </c>
      <c r="P519" t="s">
        <v>2</v>
      </c>
      <c r="Q519" s="13" t="s">
        <v>54</v>
      </c>
      <c r="R519" s="13" t="s">
        <v>1232</v>
      </c>
      <c r="S519" s="13" t="s">
        <v>140</v>
      </c>
      <c r="T519" t="b">
        <v>1</v>
      </c>
      <c r="U519" s="13" t="s">
        <v>7</v>
      </c>
      <c r="V519" s="13" t="s">
        <v>1332</v>
      </c>
      <c r="W519" t="s">
        <v>5</v>
      </c>
      <c r="X519" s="13" t="s">
        <v>10</v>
      </c>
      <c r="Y519" s="13" t="s">
        <v>229</v>
      </c>
      <c r="Z519">
        <v>2004</v>
      </c>
      <c r="AA519" s="13" t="s">
        <v>34</v>
      </c>
      <c r="AB519" s="13" t="s">
        <v>132</v>
      </c>
      <c r="AC519" s="13" t="s">
        <v>162</v>
      </c>
      <c r="AD519" s="13" t="s">
        <v>43</v>
      </c>
      <c r="AE519">
        <v>21</v>
      </c>
      <c r="AF519" t="s">
        <v>63</v>
      </c>
      <c r="AG519" t="s">
        <v>12</v>
      </c>
      <c r="AH519">
        <v>11</v>
      </c>
      <c r="AI519" t="s">
        <v>14</v>
      </c>
      <c r="AJ519" s="13" t="s">
        <v>154</v>
      </c>
      <c r="AK519" s="13" t="s">
        <v>135</v>
      </c>
      <c r="AL519" t="s">
        <v>136</v>
      </c>
      <c r="AM519" t="str">
        <f>EmployeeData[[#This Row],[EMPLOYEEID]]</f>
        <v>E225978</v>
      </c>
    </row>
    <row r="520" spans="1:39" ht="15" x14ac:dyDescent="0.25">
      <c r="A520" s="13" t="s">
        <v>1333</v>
      </c>
      <c r="B520" s="13" t="str">
        <f>EmployeeData[[#This Row],[FULLNAME]]</f>
        <v>Kevin Narayan</v>
      </c>
      <c r="C520" s="13" t="s">
        <v>203</v>
      </c>
      <c r="D520" s="13" t="s">
        <v>1231</v>
      </c>
      <c r="E520">
        <v>381</v>
      </c>
      <c r="F520" s="13" t="s">
        <v>143</v>
      </c>
      <c r="G520" s="13" t="s">
        <v>204</v>
      </c>
      <c r="J520">
        <v>41710</v>
      </c>
      <c r="L520">
        <v>1</v>
      </c>
      <c r="M520">
        <v>40</v>
      </c>
      <c r="N520">
        <v>5</v>
      </c>
      <c r="O520">
        <v>114303</v>
      </c>
      <c r="P520" t="s">
        <v>2</v>
      </c>
      <c r="Q520" s="13" t="s">
        <v>55</v>
      </c>
      <c r="R520" s="13" t="s">
        <v>1232</v>
      </c>
      <c r="S520" s="13" t="s">
        <v>140</v>
      </c>
      <c r="T520" t="b">
        <v>1</v>
      </c>
      <c r="U520" s="13" t="s">
        <v>7</v>
      </c>
      <c r="V520" s="13" t="s">
        <v>1334</v>
      </c>
      <c r="W520" t="s">
        <v>5</v>
      </c>
      <c r="X520" s="13" t="s">
        <v>10</v>
      </c>
      <c r="Y520" s="13" t="s">
        <v>131</v>
      </c>
      <c r="Z520">
        <v>2000</v>
      </c>
      <c r="AA520" s="13" t="s">
        <v>34</v>
      </c>
      <c r="AB520" s="13" t="s">
        <v>206</v>
      </c>
      <c r="AC520" s="13" t="s">
        <v>582</v>
      </c>
      <c r="AD520" s="13" t="s">
        <v>44</v>
      </c>
      <c r="AE520">
        <v>25</v>
      </c>
      <c r="AF520" t="s">
        <v>6</v>
      </c>
      <c r="AG520" t="s">
        <v>46</v>
      </c>
      <c r="AH520">
        <v>11</v>
      </c>
      <c r="AI520" t="s">
        <v>14</v>
      </c>
      <c r="AJ520" s="13" t="s">
        <v>149</v>
      </c>
      <c r="AK520" s="13" t="s">
        <v>135</v>
      </c>
      <c r="AL520" t="s">
        <v>136</v>
      </c>
      <c r="AM520" t="str">
        <f>EmployeeData[[#This Row],[EMPLOYEEID]]</f>
        <v>E226543</v>
      </c>
    </row>
    <row r="521" spans="1:39" ht="15" x14ac:dyDescent="0.25">
      <c r="A521" s="13" t="s">
        <v>1335</v>
      </c>
      <c r="B521" s="13" t="str">
        <f>EmployeeData[[#This Row],[FULLNAME]]</f>
        <v>Kevin Mooney</v>
      </c>
      <c r="C521" s="13" t="s">
        <v>203</v>
      </c>
      <c r="D521" s="13" t="s">
        <v>1231</v>
      </c>
      <c r="E521">
        <v>401</v>
      </c>
      <c r="F521" s="13" t="s">
        <v>221</v>
      </c>
      <c r="G521" s="13" t="s">
        <v>204</v>
      </c>
      <c r="J521">
        <v>41710</v>
      </c>
      <c r="L521">
        <v>1</v>
      </c>
      <c r="M521">
        <v>40</v>
      </c>
      <c r="N521">
        <v>5</v>
      </c>
      <c r="O521">
        <v>65003</v>
      </c>
      <c r="P521" t="s">
        <v>2</v>
      </c>
      <c r="Q521" s="13" t="s">
        <v>55</v>
      </c>
      <c r="R521" s="13" t="s">
        <v>1232</v>
      </c>
      <c r="S521" s="13" t="s">
        <v>215</v>
      </c>
      <c r="T521" t="b">
        <v>1</v>
      </c>
      <c r="U521" s="13" t="s">
        <v>7</v>
      </c>
      <c r="V521" s="13" t="s">
        <v>1336</v>
      </c>
      <c r="W521" t="s">
        <v>35</v>
      </c>
      <c r="X521" s="13" t="s">
        <v>10</v>
      </c>
      <c r="Y521" s="13" t="s">
        <v>146</v>
      </c>
      <c r="Z521">
        <v>1978</v>
      </c>
      <c r="AA521" s="13" t="s">
        <v>15</v>
      </c>
      <c r="AB521" s="13" t="s">
        <v>206</v>
      </c>
      <c r="AC521" s="13" t="s">
        <v>381</v>
      </c>
      <c r="AD521" s="13" t="s">
        <v>9</v>
      </c>
      <c r="AE521">
        <v>47</v>
      </c>
      <c r="AF521" t="s">
        <v>37</v>
      </c>
      <c r="AG521" t="s">
        <v>12</v>
      </c>
      <c r="AH521">
        <v>11</v>
      </c>
      <c r="AI521" t="s">
        <v>14</v>
      </c>
      <c r="AJ521" s="13" t="s">
        <v>154</v>
      </c>
      <c r="AK521" s="13" t="s">
        <v>184</v>
      </c>
      <c r="AL521" t="s">
        <v>136</v>
      </c>
      <c r="AM521" t="str">
        <f>EmployeeData[[#This Row],[EMPLOYEEID]]</f>
        <v>E227179</v>
      </c>
    </row>
    <row r="522" spans="1:39" ht="15" x14ac:dyDescent="0.25">
      <c r="A522" s="13" t="s">
        <v>1337</v>
      </c>
      <c r="B522" s="13" t="str">
        <f>EmployeeData[[#This Row],[FULLNAME]]</f>
        <v>Kevin MARINESCU</v>
      </c>
      <c r="C522" s="13" t="s">
        <v>203</v>
      </c>
      <c r="D522" s="13" t="s">
        <v>1231</v>
      </c>
      <c r="E522">
        <v>252</v>
      </c>
      <c r="F522" s="13" t="s">
        <v>143</v>
      </c>
      <c r="G522" s="13" t="s">
        <v>204</v>
      </c>
      <c r="J522">
        <v>41710</v>
      </c>
      <c r="L522">
        <v>1</v>
      </c>
      <c r="M522">
        <v>40</v>
      </c>
      <c r="N522">
        <v>5</v>
      </c>
      <c r="O522">
        <v>62967</v>
      </c>
      <c r="P522" t="s">
        <v>2</v>
      </c>
      <c r="Q522" s="13" t="s">
        <v>55</v>
      </c>
      <c r="R522" s="13" t="s">
        <v>1232</v>
      </c>
      <c r="S522" s="13" t="s">
        <v>159</v>
      </c>
      <c r="T522" t="b">
        <v>1</v>
      </c>
      <c r="U522" s="13" t="s">
        <v>7</v>
      </c>
      <c r="V522" s="13" t="s">
        <v>1338</v>
      </c>
      <c r="W522" t="s">
        <v>35</v>
      </c>
      <c r="X522" s="13" t="s">
        <v>10</v>
      </c>
      <c r="Y522" s="13" t="s">
        <v>153</v>
      </c>
      <c r="Z522">
        <v>1992</v>
      </c>
      <c r="AA522" s="13" t="s">
        <v>15</v>
      </c>
      <c r="AB522" s="13" t="s">
        <v>206</v>
      </c>
      <c r="AC522" s="13" t="s">
        <v>148</v>
      </c>
      <c r="AD522" s="13" t="s">
        <v>44</v>
      </c>
      <c r="AE522">
        <v>33</v>
      </c>
      <c r="AF522" t="s">
        <v>36</v>
      </c>
      <c r="AG522" t="s">
        <v>12</v>
      </c>
      <c r="AH522">
        <v>11</v>
      </c>
      <c r="AI522" t="s">
        <v>14</v>
      </c>
      <c r="AJ522" s="13" t="s">
        <v>239</v>
      </c>
      <c r="AK522" s="13" t="s">
        <v>135</v>
      </c>
      <c r="AL522" t="b">
        <v>1</v>
      </c>
      <c r="AM522" t="str">
        <f>EmployeeData[[#This Row],[EMPLOYEEID]]</f>
        <v>E227786</v>
      </c>
    </row>
    <row r="523" spans="1:39" ht="15" x14ac:dyDescent="0.25">
      <c r="A523" s="13" t="s">
        <v>1339</v>
      </c>
      <c r="B523" s="13" t="str">
        <f>EmployeeData[[#This Row],[FULLNAME]]</f>
        <v>Kevin Liu</v>
      </c>
      <c r="C523" s="13" t="s">
        <v>156</v>
      </c>
      <c r="D523" s="13" t="s">
        <v>1340</v>
      </c>
      <c r="E523">
        <v>452</v>
      </c>
      <c r="F523" s="13" t="s">
        <v>157</v>
      </c>
      <c r="G523" s="13" t="s">
        <v>158</v>
      </c>
      <c r="J523">
        <v>41710</v>
      </c>
      <c r="L523">
        <v>1</v>
      </c>
      <c r="M523">
        <v>40</v>
      </c>
      <c r="N523">
        <v>5</v>
      </c>
      <c r="O523">
        <v>54987</v>
      </c>
      <c r="P523" t="s">
        <v>2</v>
      </c>
      <c r="Q523" s="13" t="s">
        <v>56</v>
      </c>
      <c r="R523" s="13" t="s">
        <v>61</v>
      </c>
      <c r="S523" s="13" t="s">
        <v>159</v>
      </c>
      <c r="T523" t="b">
        <v>1</v>
      </c>
      <c r="U523" s="13" t="s">
        <v>8</v>
      </c>
      <c r="V523" s="13" t="s">
        <v>1341</v>
      </c>
      <c r="W523" t="s">
        <v>35</v>
      </c>
      <c r="X523" s="13" t="s">
        <v>10</v>
      </c>
      <c r="Y523" s="13" t="s">
        <v>146</v>
      </c>
      <c r="Z523">
        <v>1996</v>
      </c>
      <c r="AA523" s="13" t="s">
        <v>33</v>
      </c>
      <c r="AB523" s="13" t="s">
        <v>161</v>
      </c>
      <c r="AC523" s="13" t="s">
        <v>199</v>
      </c>
      <c r="AD523" s="13" t="s">
        <v>43</v>
      </c>
      <c r="AE523">
        <v>29</v>
      </c>
      <c r="AF523" t="s">
        <v>6</v>
      </c>
      <c r="AG523" t="s">
        <v>12</v>
      </c>
      <c r="AH523">
        <v>11</v>
      </c>
      <c r="AI523" t="s">
        <v>14</v>
      </c>
      <c r="AJ523" s="13" t="s">
        <v>154</v>
      </c>
      <c r="AK523" s="13" t="s">
        <v>135</v>
      </c>
      <c r="AL523" t="b">
        <v>1</v>
      </c>
      <c r="AM523" t="str">
        <f>EmployeeData[[#This Row],[EMPLOYEEID]]</f>
        <v>E228064</v>
      </c>
    </row>
    <row r="524" spans="1:39" ht="15" x14ac:dyDescent="0.25">
      <c r="A524" s="13" t="s">
        <v>1342</v>
      </c>
      <c r="B524" s="13" t="str">
        <f>EmployeeData[[#This Row],[FULLNAME]]</f>
        <v>Kevin Lim</v>
      </c>
      <c r="C524" s="13" t="s">
        <v>156</v>
      </c>
      <c r="D524" s="13" t="s">
        <v>1340</v>
      </c>
      <c r="E524">
        <v>341</v>
      </c>
      <c r="F524" s="13" t="s">
        <v>221</v>
      </c>
      <c r="G524" s="13" t="s">
        <v>158</v>
      </c>
      <c r="J524">
        <v>41710</v>
      </c>
      <c r="L524">
        <v>1</v>
      </c>
      <c r="M524">
        <v>40</v>
      </c>
      <c r="N524">
        <v>5</v>
      </c>
      <c r="O524">
        <v>95977</v>
      </c>
      <c r="P524" t="s">
        <v>2</v>
      </c>
      <c r="Q524" s="13" t="s">
        <v>56</v>
      </c>
      <c r="R524" s="13" t="s">
        <v>61</v>
      </c>
      <c r="S524" s="13" t="s">
        <v>140</v>
      </c>
      <c r="T524" t="b">
        <v>1</v>
      </c>
      <c r="U524" s="13" t="s">
        <v>7</v>
      </c>
      <c r="V524" s="13" t="s">
        <v>1343</v>
      </c>
      <c r="W524" t="s">
        <v>5</v>
      </c>
      <c r="X524" s="13" t="s">
        <v>10</v>
      </c>
      <c r="Y524" s="13" t="s">
        <v>275</v>
      </c>
      <c r="Z524">
        <v>1997</v>
      </c>
      <c r="AA524" s="13" t="s">
        <v>33</v>
      </c>
      <c r="AB524" s="13" t="s">
        <v>161</v>
      </c>
      <c r="AC524" s="13" t="s">
        <v>451</v>
      </c>
      <c r="AD524" s="13" t="s">
        <v>9</v>
      </c>
      <c r="AE524">
        <v>28</v>
      </c>
      <c r="AF524" t="s">
        <v>6</v>
      </c>
      <c r="AG524" t="s">
        <v>12</v>
      </c>
      <c r="AH524">
        <v>11</v>
      </c>
      <c r="AI524" t="s">
        <v>14</v>
      </c>
      <c r="AJ524" s="13" t="s">
        <v>154</v>
      </c>
      <c r="AK524" s="13" t="s">
        <v>135</v>
      </c>
      <c r="AL524" t="s">
        <v>136</v>
      </c>
      <c r="AM524" t="str">
        <f>EmployeeData[[#This Row],[EMPLOYEEID]]</f>
        <v>E228336</v>
      </c>
    </row>
    <row r="525" spans="1:39" ht="15" x14ac:dyDescent="0.25">
      <c r="A525" s="13" t="s">
        <v>1344</v>
      </c>
      <c r="B525" s="13" t="str">
        <f>EmployeeData[[#This Row],[FULLNAME]]</f>
        <v>Kevin Lau</v>
      </c>
      <c r="C525" s="13" t="s">
        <v>125</v>
      </c>
      <c r="D525" s="13" t="s">
        <v>1340</v>
      </c>
      <c r="E525">
        <v>452</v>
      </c>
      <c r="F525" s="13" t="s">
        <v>157</v>
      </c>
      <c r="G525" s="13" t="s">
        <v>128</v>
      </c>
      <c r="J525">
        <v>41710</v>
      </c>
      <c r="L525">
        <v>1</v>
      </c>
      <c r="M525">
        <v>40</v>
      </c>
      <c r="N525">
        <v>5</v>
      </c>
      <c r="O525">
        <v>125663</v>
      </c>
      <c r="P525" t="s">
        <v>2</v>
      </c>
      <c r="Q525" s="13" t="s">
        <v>54</v>
      </c>
      <c r="R525" s="13" t="s">
        <v>61</v>
      </c>
      <c r="S525" s="13" t="s">
        <v>215</v>
      </c>
      <c r="T525" t="b">
        <v>1</v>
      </c>
      <c r="U525" s="13" t="s">
        <v>7</v>
      </c>
      <c r="V525" s="13" t="s">
        <v>1345</v>
      </c>
      <c r="W525" t="s">
        <v>5</v>
      </c>
      <c r="X525" s="13" t="s">
        <v>10</v>
      </c>
      <c r="Y525" s="13" t="s">
        <v>146</v>
      </c>
      <c r="Z525">
        <v>1997</v>
      </c>
      <c r="AA525" s="13" t="s">
        <v>15</v>
      </c>
      <c r="AB525" s="13" t="s">
        <v>132</v>
      </c>
      <c r="AC525" s="13" t="s">
        <v>199</v>
      </c>
      <c r="AD525" s="13" t="s">
        <v>43</v>
      </c>
      <c r="AE525">
        <v>28</v>
      </c>
      <c r="AF525" t="s">
        <v>6</v>
      </c>
      <c r="AG525" t="s">
        <v>46</v>
      </c>
      <c r="AH525">
        <v>11</v>
      </c>
      <c r="AI525" t="s">
        <v>14</v>
      </c>
      <c r="AJ525" s="13" t="s">
        <v>176</v>
      </c>
      <c r="AK525" s="13" t="s">
        <v>184</v>
      </c>
      <c r="AL525" t="s">
        <v>136</v>
      </c>
      <c r="AM525" t="str">
        <f>EmployeeData[[#This Row],[EMPLOYEEID]]</f>
        <v>E228906</v>
      </c>
    </row>
    <row r="526" spans="1:39" ht="15" x14ac:dyDescent="0.25">
      <c r="A526" s="13" t="s">
        <v>1346</v>
      </c>
      <c r="B526" s="13" t="str">
        <f>EmployeeData[[#This Row],[FULLNAME]]</f>
        <v>Kevin Lam</v>
      </c>
      <c r="C526" s="13" t="s">
        <v>125</v>
      </c>
      <c r="D526" s="13" t="s">
        <v>1340</v>
      </c>
      <c r="E526">
        <v>444</v>
      </c>
      <c r="F526" s="13" t="s">
        <v>127</v>
      </c>
      <c r="G526" s="13" t="s">
        <v>128</v>
      </c>
      <c r="J526">
        <v>41710</v>
      </c>
      <c r="L526">
        <v>1</v>
      </c>
      <c r="M526">
        <v>40</v>
      </c>
      <c r="N526">
        <v>5</v>
      </c>
      <c r="O526">
        <v>244909</v>
      </c>
      <c r="P526" t="s">
        <v>2</v>
      </c>
      <c r="Q526" s="13" t="s">
        <v>54</v>
      </c>
      <c r="R526" s="13" t="s">
        <v>61</v>
      </c>
      <c r="S526" s="13" t="s">
        <v>159</v>
      </c>
      <c r="T526" t="b">
        <v>1</v>
      </c>
      <c r="U526" s="13" t="s">
        <v>7</v>
      </c>
      <c r="V526" s="13" t="s">
        <v>1347</v>
      </c>
      <c r="W526" t="s">
        <v>5</v>
      </c>
      <c r="X526" s="13" t="s">
        <v>10</v>
      </c>
      <c r="Y526" s="13" t="s">
        <v>153</v>
      </c>
      <c r="Z526">
        <v>1997</v>
      </c>
      <c r="AA526" s="13" t="s">
        <v>15</v>
      </c>
      <c r="AB526" s="13" t="s">
        <v>132</v>
      </c>
      <c r="AC526" s="13" t="s">
        <v>133</v>
      </c>
      <c r="AD526" s="13" t="s">
        <v>40</v>
      </c>
      <c r="AE526">
        <v>28</v>
      </c>
      <c r="AF526" t="s">
        <v>6</v>
      </c>
      <c r="AG526" t="s">
        <v>47</v>
      </c>
      <c r="AH526">
        <v>11</v>
      </c>
      <c r="AI526" t="s">
        <v>14</v>
      </c>
      <c r="AJ526" s="13" t="s">
        <v>149</v>
      </c>
      <c r="AK526" s="13" t="s">
        <v>135</v>
      </c>
      <c r="AL526" t="b">
        <v>1</v>
      </c>
      <c r="AM526" t="str">
        <f>EmployeeData[[#This Row],[EMPLOYEEID]]</f>
        <v>E228925</v>
      </c>
    </row>
    <row r="527" spans="1:39" ht="15" x14ac:dyDescent="0.25">
      <c r="A527" s="13" t="s">
        <v>1348</v>
      </c>
      <c r="B527" s="13" t="str">
        <f>EmployeeData[[#This Row],[FULLNAME]]</f>
        <v>Khushi Kwiatkowski</v>
      </c>
      <c r="C527" s="13" t="s">
        <v>203</v>
      </c>
      <c r="D527" s="13" t="s">
        <v>1340</v>
      </c>
      <c r="E527">
        <v>233</v>
      </c>
      <c r="F527" s="13" t="s">
        <v>157</v>
      </c>
      <c r="G527" s="13" t="s">
        <v>204</v>
      </c>
      <c r="J527">
        <v>41710</v>
      </c>
      <c r="L527">
        <v>1</v>
      </c>
      <c r="M527">
        <v>40</v>
      </c>
      <c r="N527">
        <v>5</v>
      </c>
      <c r="O527">
        <v>127593</v>
      </c>
      <c r="P527" t="s">
        <v>2</v>
      </c>
      <c r="Q527" s="13" t="s">
        <v>55</v>
      </c>
      <c r="R527" s="13" t="s">
        <v>61</v>
      </c>
      <c r="S527" s="13" t="s">
        <v>159</v>
      </c>
      <c r="T527" t="b">
        <v>1</v>
      </c>
      <c r="U527" s="13" t="s">
        <v>7</v>
      </c>
      <c r="V527" s="13" t="s">
        <v>1349</v>
      </c>
      <c r="W527" t="s">
        <v>5</v>
      </c>
      <c r="X527" s="13" t="s">
        <v>10</v>
      </c>
      <c r="Y527" s="13" t="s">
        <v>146</v>
      </c>
      <c r="Z527">
        <v>1996</v>
      </c>
      <c r="AA527" s="13" t="s">
        <v>15</v>
      </c>
      <c r="AB527" s="13" t="s">
        <v>206</v>
      </c>
      <c r="AC527" s="13" t="s">
        <v>499</v>
      </c>
      <c r="AD527" s="13" t="s">
        <v>43</v>
      </c>
      <c r="AE527">
        <v>29</v>
      </c>
      <c r="AF527" t="s">
        <v>6</v>
      </c>
      <c r="AG527" t="s">
        <v>46</v>
      </c>
      <c r="AH527">
        <v>11</v>
      </c>
      <c r="AI527" t="s">
        <v>14</v>
      </c>
      <c r="AJ527" s="13" t="s">
        <v>239</v>
      </c>
      <c r="AK527" s="13" t="s">
        <v>135</v>
      </c>
      <c r="AL527" t="b">
        <v>1</v>
      </c>
      <c r="AM527" t="str">
        <f>EmployeeData[[#This Row],[EMPLOYEEID]]</f>
        <v>E229254</v>
      </c>
    </row>
    <row r="528" spans="1:39" ht="15" x14ac:dyDescent="0.25">
      <c r="A528" s="13" t="s">
        <v>1350</v>
      </c>
      <c r="B528" s="13" t="str">
        <f>EmployeeData[[#This Row],[FULLNAME]]</f>
        <v>Juergen Glass</v>
      </c>
      <c r="C528" s="13" t="s">
        <v>125</v>
      </c>
      <c r="D528" s="13" t="s">
        <v>1340</v>
      </c>
      <c r="E528">
        <v>461</v>
      </c>
      <c r="F528" s="13" t="s">
        <v>221</v>
      </c>
      <c r="G528" s="13" t="s">
        <v>128</v>
      </c>
      <c r="J528">
        <v>41710</v>
      </c>
      <c r="L528">
        <v>1</v>
      </c>
      <c r="M528">
        <v>40</v>
      </c>
      <c r="N528">
        <v>5</v>
      </c>
      <c r="O528">
        <v>133852</v>
      </c>
      <c r="P528" t="s">
        <v>2</v>
      </c>
      <c r="Q528" s="13" t="s">
        <v>54</v>
      </c>
      <c r="R528" s="13" t="s">
        <v>61</v>
      </c>
      <c r="S528" s="13" t="s">
        <v>129</v>
      </c>
      <c r="T528" t="b">
        <v>1</v>
      </c>
      <c r="U528" s="13" t="s">
        <v>38</v>
      </c>
      <c r="V528" s="13" t="s">
        <v>1351</v>
      </c>
      <c r="W528" t="s">
        <v>5</v>
      </c>
      <c r="X528" s="13" t="s">
        <v>10</v>
      </c>
      <c r="Y528" s="13" t="s">
        <v>131</v>
      </c>
      <c r="Z528">
        <v>1997</v>
      </c>
      <c r="AA528" s="13" t="s">
        <v>15</v>
      </c>
      <c r="AB528" s="13" t="s">
        <v>132</v>
      </c>
      <c r="AC528" s="13" t="s">
        <v>223</v>
      </c>
      <c r="AD528" s="13" t="s">
        <v>9</v>
      </c>
      <c r="AE528">
        <v>28</v>
      </c>
      <c r="AF528" t="s">
        <v>6</v>
      </c>
      <c r="AG528" t="s">
        <v>46</v>
      </c>
      <c r="AH528">
        <v>11</v>
      </c>
      <c r="AI528" t="s">
        <v>14</v>
      </c>
      <c r="AJ528" s="13" t="s">
        <v>176</v>
      </c>
      <c r="AK528" s="13" t="s">
        <v>135</v>
      </c>
      <c r="AL528" t="s">
        <v>136</v>
      </c>
      <c r="AM528" t="str">
        <f>EmployeeData[[#This Row],[EMPLOYEEID]]</f>
        <v>E214716</v>
      </c>
    </row>
    <row r="529" spans="1:39" ht="15" x14ac:dyDescent="0.25">
      <c r="A529" s="13" t="s">
        <v>1352</v>
      </c>
      <c r="B529" s="13" t="str">
        <f>EmployeeData[[#This Row],[FULLNAME]]</f>
        <v>Kirk Kerr</v>
      </c>
      <c r="C529" s="13" t="s">
        <v>125</v>
      </c>
      <c r="D529" s="13" t="s">
        <v>173</v>
      </c>
      <c r="E529">
        <v>403</v>
      </c>
      <c r="F529" s="13" t="s">
        <v>157</v>
      </c>
      <c r="G529" s="13" t="s">
        <v>128</v>
      </c>
      <c r="J529">
        <v>41710</v>
      </c>
      <c r="L529">
        <v>1</v>
      </c>
      <c r="M529">
        <v>40</v>
      </c>
      <c r="N529">
        <v>5</v>
      </c>
      <c r="O529">
        <v>255579</v>
      </c>
      <c r="P529" t="s">
        <v>2</v>
      </c>
      <c r="Q529" s="13" t="s">
        <v>54</v>
      </c>
      <c r="R529" s="13" t="s">
        <v>174</v>
      </c>
      <c r="S529" s="13" t="s">
        <v>140</v>
      </c>
      <c r="T529" t="b">
        <v>1</v>
      </c>
      <c r="U529" s="13" t="s">
        <v>7</v>
      </c>
      <c r="V529" s="13" t="s">
        <v>1353</v>
      </c>
      <c r="W529" t="s">
        <v>5</v>
      </c>
      <c r="X529" s="13" t="s">
        <v>10</v>
      </c>
      <c r="Y529" s="13" t="s">
        <v>153</v>
      </c>
      <c r="Z529">
        <v>1994</v>
      </c>
      <c r="AA529" s="13" t="s">
        <v>33</v>
      </c>
      <c r="AB529" s="13" t="s">
        <v>132</v>
      </c>
      <c r="AC529" s="13" t="s">
        <v>356</v>
      </c>
      <c r="AD529" s="13" t="s">
        <v>43</v>
      </c>
      <c r="AE529">
        <v>31</v>
      </c>
      <c r="AF529" t="s">
        <v>6</v>
      </c>
      <c r="AG529" t="s">
        <v>47</v>
      </c>
      <c r="AH529">
        <v>11</v>
      </c>
      <c r="AI529" t="s">
        <v>14</v>
      </c>
      <c r="AJ529" s="13" t="s">
        <v>134</v>
      </c>
      <c r="AK529" s="13" t="s">
        <v>135</v>
      </c>
      <c r="AL529" t="s">
        <v>136</v>
      </c>
      <c r="AM529" t="str">
        <f>EmployeeData[[#This Row],[EMPLOYEEID]]</f>
        <v>E230356</v>
      </c>
    </row>
    <row r="530" spans="1:39" ht="15" x14ac:dyDescent="0.25">
      <c r="A530" s="13" t="s">
        <v>1354</v>
      </c>
      <c r="B530" s="13" t="str">
        <f>EmployeeData[[#This Row],[FULLNAME]]</f>
        <v>Kate Vashisht</v>
      </c>
      <c r="C530" s="13" t="s">
        <v>125</v>
      </c>
      <c r="D530" s="13" t="s">
        <v>138</v>
      </c>
      <c r="E530">
        <v>443</v>
      </c>
      <c r="F530" s="13" t="s">
        <v>157</v>
      </c>
      <c r="G530" s="13" t="s">
        <v>128</v>
      </c>
      <c r="J530">
        <v>41710</v>
      </c>
      <c r="L530">
        <v>1</v>
      </c>
      <c r="M530">
        <v>40</v>
      </c>
      <c r="N530">
        <v>5</v>
      </c>
      <c r="O530">
        <v>135147</v>
      </c>
      <c r="P530" t="s">
        <v>2</v>
      </c>
      <c r="Q530" s="13" t="s">
        <v>54</v>
      </c>
      <c r="R530" s="13" t="s">
        <v>139</v>
      </c>
      <c r="S530" s="13" t="s">
        <v>211</v>
      </c>
      <c r="T530" t="b">
        <v>1</v>
      </c>
      <c r="U530" s="13" t="s">
        <v>38</v>
      </c>
      <c r="V530" s="13" t="s">
        <v>1355</v>
      </c>
      <c r="W530" t="s">
        <v>5</v>
      </c>
      <c r="X530" s="13" t="s">
        <v>10</v>
      </c>
      <c r="Y530" s="13" t="s">
        <v>233</v>
      </c>
      <c r="Z530">
        <v>1989</v>
      </c>
      <c r="AA530" s="13" t="s">
        <v>15</v>
      </c>
      <c r="AB530" s="13" t="s">
        <v>132</v>
      </c>
      <c r="AC530" s="13" t="s">
        <v>162</v>
      </c>
      <c r="AD530" s="13" t="s">
        <v>43</v>
      </c>
      <c r="AE530">
        <v>36</v>
      </c>
      <c r="AF530" t="s">
        <v>36</v>
      </c>
      <c r="AG530" t="s">
        <v>46</v>
      </c>
      <c r="AH530">
        <v>11</v>
      </c>
      <c r="AI530" t="s">
        <v>14</v>
      </c>
      <c r="AJ530" s="13" t="s">
        <v>134</v>
      </c>
      <c r="AK530" s="13" t="s">
        <v>135</v>
      </c>
      <c r="AL530" t="b">
        <v>1</v>
      </c>
      <c r="AM530" t="str">
        <f>EmployeeData[[#This Row],[EMPLOYEEID]]</f>
        <v>E223491</v>
      </c>
    </row>
    <row r="531" spans="1:39" ht="15" x14ac:dyDescent="0.25">
      <c r="A531" s="13" t="s">
        <v>1356</v>
      </c>
      <c r="B531" s="13" t="str">
        <f>EmployeeData[[#This Row],[FULLNAME]]</f>
        <v>Konstantinos Jovanovic</v>
      </c>
      <c r="C531" s="13" t="s">
        <v>125</v>
      </c>
      <c r="D531" s="13" t="s">
        <v>1357</v>
      </c>
      <c r="E531">
        <v>444</v>
      </c>
      <c r="F531" s="13" t="s">
        <v>127</v>
      </c>
      <c r="G531" s="13" t="s">
        <v>128</v>
      </c>
      <c r="J531">
        <v>41710</v>
      </c>
      <c r="L531">
        <v>1</v>
      </c>
      <c r="M531">
        <v>40</v>
      </c>
      <c r="N531">
        <v>5</v>
      </c>
      <c r="O531">
        <v>365809</v>
      </c>
      <c r="P531" t="s">
        <v>2</v>
      </c>
      <c r="Q531" s="13" t="s">
        <v>54</v>
      </c>
      <c r="R531" s="13" t="s">
        <v>1358</v>
      </c>
      <c r="S531" s="13" t="s">
        <v>159</v>
      </c>
      <c r="T531" t="b">
        <v>1</v>
      </c>
      <c r="U531" s="13" t="s">
        <v>7</v>
      </c>
      <c r="V531" s="13" t="s">
        <v>1359</v>
      </c>
      <c r="W531" t="s">
        <v>5</v>
      </c>
      <c r="X531" s="13" t="s">
        <v>10</v>
      </c>
      <c r="Y531" s="13" t="s">
        <v>153</v>
      </c>
      <c r="Z531">
        <v>1982</v>
      </c>
      <c r="AA531" s="13" t="s">
        <v>33</v>
      </c>
      <c r="AB531" s="13" t="s">
        <v>132</v>
      </c>
      <c r="AC531" s="13" t="s">
        <v>133</v>
      </c>
      <c r="AD531" s="13" t="s">
        <v>40</v>
      </c>
      <c r="AE531">
        <v>43</v>
      </c>
      <c r="AF531" t="s">
        <v>36</v>
      </c>
      <c r="AG531" t="s">
        <v>65</v>
      </c>
      <c r="AH531">
        <v>11</v>
      </c>
      <c r="AI531" t="s">
        <v>14</v>
      </c>
      <c r="AJ531" s="13" t="s">
        <v>176</v>
      </c>
      <c r="AK531" s="13" t="s">
        <v>184</v>
      </c>
      <c r="AL531" t="b">
        <v>1</v>
      </c>
      <c r="AM531" t="str">
        <f>EmployeeData[[#This Row],[EMPLOYEEID]]</f>
        <v>E230769</v>
      </c>
    </row>
    <row r="532" spans="1:39" ht="15" x14ac:dyDescent="0.25">
      <c r="A532" s="13" t="s">
        <v>1360</v>
      </c>
      <c r="B532" s="13" t="str">
        <f>EmployeeData[[#This Row],[FULLNAME]]</f>
        <v>Konstantinos Jarrar</v>
      </c>
      <c r="C532" s="13" t="s">
        <v>203</v>
      </c>
      <c r="D532" s="13" t="s">
        <v>1361</v>
      </c>
      <c r="E532">
        <v>444</v>
      </c>
      <c r="F532" s="13" t="s">
        <v>127</v>
      </c>
      <c r="G532" s="13" t="s">
        <v>204</v>
      </c>
      <c r="J532">
        <v>41710</v>
      </c>
      <c r="L532">
        <v>1</v>
      </c>
      <c r="M532">
        <v>40</v>
      </c>
      <c r="N532">
        <v>5</v>
      </c>
      <c r="O532">
        <v>278834</v>
      </c>
      <c r="P532" t="s">
        <v>2</v>
      </c>
      <c r="Q532" s="13" t="s">
        <v>55</v>
      </c>
      <c r="R532" s="13" t="s">
        <v>62</v>
      </c>
      <c r="S532" s="13" t="s">
        <v>140</v>
      </c>
      <c r="T532" t="b">
        <v>1</v>
      </c>
      <c r="U532" s="13" t="s">
        <v>7</v>
      </c>
      <c r="V532" s="13" t="s">
        <v>1362</v>
      </c>
      <c r="W532" t="s">
        <v>5</v>
      </c>
      <c r="X532" s="13" t="s">
        <v>10</v>
      </c>
      <c r="Y532" s="13" t="s">
        <v>131</v>
      </c>
      <c r="Z532">
        <v>1991</v>
      </c>
      <c r="AA532" s="13" t="s">
        <v>33</v>
      </c>
      <c r="AB532" s="13" t="s">
        <v>206</v>
      </c>
      <c r="AC532" s="13" t="s">
        <v>133</v>
      </c>
      <c r="AD532" s="13" t="s">
        <v>40</v>
      </c>
      <c r="AE532">
        <v>34</v>
      </c>
      <c r="AF532" t="s">
        <v>36</v>
      </c>
      <c r="AG532" t="s">
        <v>47</v>
      </c>
      <c r="AH532">
        <v>11</v>
      </c>
      <c r="AI532" t="s">
        <v>14</v>
      </c>
      <c r="AJ532" s="13" t="s">
        <v>239</v>
      </c>
      <c r="AK532" s="13" t="s">
        <v>135</v>
      </c>
      <c r="AL532" t="s">
        <v>136</v>
      </c>
      <c r="AM532" t="str">
        <f>EmployeeData[[#This Row],[EMPLOYEEID]]</f>
        <v>E231772</v>
      </c>
    </row>
    <row r="533" spans="1:39" ht="15" x14ac:dyDescent="0.25">
      <c r="A533" s="13" t="s">
        <v>1363</v>
      </c>
      <c r="B533" s="13" t="str">
        <f>EmployeeData[[#This Row],[FULLNAME]]</f>
        <v>Kristofer Jahankhani</v>
      </c>
      <c r="C533" s="13" t="s">
        <v>125</v>
      </c>
      <c r="D533" s="13" t="s">
        <v>1361</v>
      </c>
      <c r="E533">
        <v>443</v>
      </c>
      <c r="F533" s="13" t="s">
        <v>157</v>
      </c>
      <c r="G533" s="13" t="s">
        <v>128</v>
      </c>
      <c r="J533">
        <v>41710</v>
      </c>
      <c r="L533">
        <v>1</v>
      </c>
      <c r="M533">
        <v>40</v>
      </c>
      <c r="N533">
        <v>5</v>
      </c>
      <c r="O533">
        <v>65320</v>
      </c>
      <c r="P533" t="s">
        <v>2</v>
      </c>
      <c r="Q533" s="13" t="s">
        <v>54</v>
      </c>
      <c r="R533" s="13" t="s">
        <v>62</v>
      </c>
      <c r="S533" s="13" t="s">
        <v>159</v>
      </c>
      <c r="T533" t="b">
        <v>1</v>
      </c>
      <c r="U533" s="13" t="s">
        <v>38</v>
      </c>
      <c r="V533" s="13" t="s">
        <v>1364</v>
      </c>
      <c r="W533" t="s">
        <v>35</v>
      </c>
      <c r="X533" s="13" t="s">
        <v>45</v>
      </c>
      <c r="Y533" s="13" t="s">
        <v>131</v>
      </c>
      <c r="Z533">
        <v>1975</v>
      </c>
      <c r="AA533" s="13" t="s">
        <v>33</v>
      </c>
      <c r="AB533" s="13" t="s">
        <v>132</v>
      </c>
      <c r="AC533" s="13" t="s">
        <v>162</v>
      </c>
      <c r="AD533" s="13" t="s">
        <v>43</v>
      </c>
      <c r="AE533">
        <v>50</v>
      </c>
      <c r="AF533" t="s">
        <v>37</v>
      </c>
      <c r="AG533" t="s">
        <v>12</v>
      </c>
      <c r="AH533">
        <v>11</v>
      </c>
      <c r="AI533" t="s">
        <v>14</v>
      </c>
      <c r="AJ533" s="13" t="s">
        <v>176</v>
      </c>
      <c r="AK533" s="13" t="s">
        <v>135</v>
      </c>
      <c r="AL533" t="s">
        <v>136</v>
      </c>
      <c r="AM533" t="str">
        <f>EmployeeData[[#This Row],[EMPLOYEEID]]</f>
        <v>E232296</v>
      </c>
    </row>
    <row r="534" spans="1:39" ht="15" x14ac:dyDescent="0.25">
      <c r="A534" s="13" t="s">
        <v>1365</v>
      </c>
      <c r="B534" s="13" t="str">
        <f>EmployeeData[[#This Row],[FULLNAME]]</f>
        <v>Kristofer Imani</v>
      </c>
      <c r="C534" s="13" t="s">
        <v>125</v>
      </c>
      <c r="D534" s="13" t="s">
        <v>1361</v>
      </c>
      <c r="E534">
        <v>452</v>
      </c>
      <c r="F534" s="13" t="s">
        <v>157</v>
      </c>
      <c r="G534" s="13" t="s">
        <v>128</v>
      </c>
      <c r="J534">
        <v>41710</v>
      </c>
      <c r="L534">
        <v>1</v>
      </c>
      <c r="M534">
        <v>40</v>
      </c>
      <c r="N534">
        <v>5</v>
      </c>
      <c r="O534">
        <v>268227</v>
      </c>
      <c r="P534" t="s">
        <v>2</v>
      </c>
      <c r="Q534" s="13" t="s">
        <v>54</v>
      </c>
      <c r="R534" s="13" t="s">
        <v>62</v>
      </c>
      <c r="S534" s="13" t="s">
        <v>159</v>
      </c>
      <c r="T534" t="b">
        <v>1</v>
      </c>
      <c r="U534" s="13" t="s">
        <v>7</v>
      </c>
      <c r="V534" s="13" t="s">
        <v>1366</v>
      </c>
      <c r="W534" t="s">
        <v>5</v>
      </c>
      <c r="X534" s="13" t="s">
        <v>45</v>
      </c>
      <c r="Y534" s="13" t="s">
        <v>146</v>
      </c>
      <c r="Z534">
        <v>1968</v>
      </c>
      <c r="AA534" s="13" t="s">
        <v>33</v>
      </c>
      <c r="AB534" s="13" t="s">
        <v>132</v>
      </c>
      <c r="AC534" s="13" t="s">
        <v>199</v>
      </c>
      <c r="AD534" s="13" t="s">
        <v>43</v>
      </c>
      <c r="AE534">
        <v>57</v>
      </c>
      <c r="AF534" t="s">
        <v>37</v>
      </c>
      <c r="AG534" t="s">
        <v>47</v>
      </c>
      <c r="AH534">
        <v>11</v>
      </c>
      <c r="AI534" t="s">
        <v>14</v>
      </c>
      <c r="AJ534" s="13" t="s">
        <v>239</v>
      </c>
      <c r="AK534" s="13" t="s">
        <v>135</v>
      </c>
      <c r="AL534" t="b">
        <v>1</v>
      </c>
      <c r="AM534" t="str">
        <f>EmployeeData[[#This Row],[EMPLOYEEID]]</f>
        <v>E232625</v>
      </c>
    </row>
    <row r="535" spans="1:39" ht="15" x14ac:dyDescent="0.25">
      <c r="A535" s="13" t="s">
        <v>1367</v>
      </c>
      <c r="B535" s="13" t="str">
        <f>EmployeeData[[#This Row],[FULLNAME]]</f>
        <v>Kyle Hsu</v>
      </c>
      <c r="C535" s="13" t="s">
        <v>156</v>
      </c>
      <c r="D535" s="13" t="s">
        <v>1361</v>
      </c>
      <c r="E535">
        <v>445</v>
      </c>
      <c r="F535" s="13" t="s">
        <v>169</v>
      </c>
      <c r="G535" s="13" t="s">
        <v>158</v>
      </c>
      <c r="J535">
        <v>41710</v>
      </c>
      <c r="L535">
        <v>1</v>
      </c>
      <c r="M535">
        <v>40</v>
      </c>
      <c r="N535">
        <v>5</v>
      </c>
      <c r="O535">
        <v>100814</v>
      </c>
      <c r="P535" t="s">
        <v>2</v>
      </c>
      <c r="Q535" s="13" t="s">
        <v>56</v>
      </c>
      <c r="R535" s="13" t="s">
        <v>62</v>
      </c>
      <c r="S535" s="13" t="s">
        <v>140</v>
      </c>
      <c r="T535" t="b">
        <v>1</v>
      </c>
      <c r="U535" s="13" t="s">
        <v>7</v>
      </c>
      <c r="V535" s="13" t="s">
        <v>1368</v>
      </c>
      <c r="W535" t="s">
        <v>5</v>
      </c>
      <c r="X535" s="13" t="s">
        <v>10</v>
      </c>
      <c r="Y535" s="13" t="s">
        <v>131</v>
      </c>
      <c r="Z535">
        <v>1994</v>
      </c>
      <c r="AA535" s="13" t="s">
        <v>33</v>
      </c>
      <c r="AB535" s="13" t="s">
        <v>161</v>
      </c>
      <c r="AC535" s="13" t="s">
        <v>171</v>
      </c>
      <c r="AD535" s="13" t="s">
        <v>41</v>
      </c>
      <c r="AE535">
        <v>31</v>
      </c>
      <c r="AF535" t="s">
        <v>6</v>
      </c>
      <c r="AG535" t="s">
        <v>46</v>
      </c>
      <c r="AH535">
        <v>11</v>
      </c>
      <c r="AI535" t="s">
        <v>14</v>
      </c>
      <c r="AJ535" s="13" t="s">
        <v>154</v>
      </c>
      <c r="AK535" s="13" t="s">
        <v>135</v>
      </c>
      <c r="AL535" t="s">
        <v>136</v>
      </c>
      <c r="AM535" t="str">
        <f>EmployeeData[[#This Row],[EMPLOYEEID]]</f>
        <v>E233310</v>
      </c>
    </row>
    <row r="536" spans="1:39" ht="15" x14ac:dyDescent="0.25">
      <c r="A536" s="13" t="s">
        <v>1369</v>
      </c>
      <c r="B536" s="13" t="str">
        <f>EmployeeData[[#This Row],[FULLNAME]]</f>
        <v>Kyle Hagedorn</v>
      </c>
      <c r="C536" s="13" t="s">
        <v>125</v>
      </c>
      <c r="D536" s="13" t="s">
        <v>1361</v>
      </c>
      <c r="E536">
        <v>443</v>
      </c>
      <c r="F536" s="13" t="s">
        <v>157</v>
      </c>
      <c r="G536" s="13" t="s">
        <v>128</v>
      </c>
      <c r="J536">
        <v>41710</v>
      </c>
      <c r="L536">
        <v>1</v>
      </c>
      <c r="M536">
        <v>40</v>
      </c>
      <c r="N536">
        <v>5</v>
      </c>
      <c r="O536">
        <v>414092</v>
      </c>
      <c r="P536" t="s">
        <v>2</v>
      </c>
      <c r="Q536" s="13" t="s">
        <v>54</v>
      </c>
      <c r="R536" s="13" t="s">
        <v>62</v>
      </c>
      <c r="S536" s="13" t="s">
        <v>159</v>
      </c>
      <c r="T536" t="b">
        <v>1</v>
      </c>
      <c r="U536" s="13" t="s">
        <v>7</v>
      </c>
      <c r="V536" s="13" t="s">
        <v>1370</v>
      </c>
      <c r="W536" t="s">
        <v>35</v>
      </c>
      <c r="X536" s="13" t="s">
        <v>10</v>
      </c>
      <c r="Y536" s="13" t="s">
        <v>146</v>
      </c>
      <c r="Z536">
        <v>1991</v>
      </c>
      <c r="AA536" s="13" t="s">
        <v>34</v>
      </c>
      <c r="AB536" s="13" t="s">
        <v>132</v>
      </c>
      <c r="AC536" s="13" t="s">
        <v>162</v>
      </c>
      <c r="AD536" s="13" t="s">
        <v>43</v>
      </c>
      <c r="AE536">
        <v>34</v>
      </c>
      <c r="AF536" t="s">
        <v>36</v>
      </c>
      <c r="AG536" t="s">
        <v>48</v>
      </c>
      <c r="AH536">
        <v>11</v>
      </c>
      <c r="AI536" t="s">
        <v>14</v>
      </c>
      <c r="AJ536" s="13" t="s">
        <v>134</v>
      </c>
      <c r="AK536" s="13" t="s">
        <v>135</v>
      </c>
      <c r="AL536" t="b">
        <v>1</v>
      </c>
      <c r="AM536" t="str">
        <f>EmployeeData[[#This Row],[EMPLOYEEID]]</f>
        <v>E234104</v>
      </c>
    </row>
    <row r="537" spans="1:39" ht="15" x14ac:dyDescent="0.25">
      <c r="A537" s="13" t="s">
        <v>1371</v>
      </c>
      <c r="B537" s="13" t="str">
        <f>EmployeeData[[#This Row],[FULLNAME]]</f>
        <v>Kyle Gu</v>
      </c>
      <c r="C537" s="13" t="s">
        <v>156</v>
      </c>
      <c r="D537" s="13" t="s">
        <v>1361</v>
      </c>
      <c r="E537">
        <v>442</v>
      </c>
      <c r="F537" s="13" t="s">
        <v>143</v>
      </c>
      <c r="G537" s="13" t="s">
        <v>158</v>
      </c>
      <c r="J537">
        <v>41710</v>
      </c>
      <c r="L537">
        <v>1</v>
      </c>
      <c r="M537">
        <v>40</v>
      </c>
      <c r="N537">
        <v>5</v>
      </c>
      <c r="O537">
        <v>72765</v>
      </c>
      <c r="P537" t="s">
        <v>2</v>
      </c>
      <c r="Q537" s="13" t="s">
        <v>56</v>
      </c>
      <c r="R537" s="13" t="s">
        <v>62</v>
      </c>
      <c r="S537" s="13" t="s">
        <v>129</v>
      </c>
      <c r="T537" t="b">
        <v>1</v>
      </c>
      <c r="U537" s="13" t="s">
        <v>38</v>
      </c>
      <c r="V537" s="13" t="s">
        <v>1372</v>
      </c>
      <c r="W537" t="s">
        <v>5</v>
      </c>
      <c r="X537" s="13" t="s">
        <v>10</v>
      </c>
      <c r="Y537" s="13" t="s">
        <v>131</v>
      </c>
      <c r="Z537">
        <v>1975</v>
      </c>
      <c r="AA537" s="13" t="s">
        <v>34</v>
      </c>
      <c r="AB537" s="13" t="s">
        <v>161</v>
      </c>
      <c r="AC537" s="13" t="s">
        <v>179</v>
      </c>
      <c r="AD537" s="13" t="s">
        <v>44</v>
      </c>
      <c r="AE537">
        <v>50</v>
      </c>
      <c r="AF537" t="s">
        <v>37</v>
      </c>
      <c r="AG537" t="s">
        <v>12</v>
      </c>
      <c r="AH537">
        <v>11</v>
      </c>
      <c r="AI537" t="s">
        <v>14</v>
      </c>
      <c r="AJ537" s="13" t="s">
        <v>176</v>
      </c>
      <c r="AK537" s="13" t="s">
        <v>135</v>
      </c>
      <c r="AL537" t="s">
        <v>136</v>
      </c>
      <c r="AM537" t="str">
        <f>EmployeeData[[#This Row],[EMPLOYEEID]]</f>
        <v>E234286</v>
      </c>
    </row>
    <row r="538" spans="1:39" ht="15" x14ac:dyDescent="0.25">
      <c r="A538" s="13" t="s">
        <v>1373</v>
      </c>
      <c r="B538" s="13" t="str">
        <f>EmployeeData[[#This Row],[FULLNAME]]</f>
        <v>Kyoungsoon Fung</v>
      </c>
      <c r="C538" s="13" t="s">
        <v>125</v>
      </c>
      <c r="D538" s="13" t="s">
        <v>1361</v>
      </c>
      <c r="E538">
        <v>452</v>
      </c>
      <c r="F538" s="13" t="s">
        <v>157</v>
      </c>
      <c r="G538" s="13" t="s">
        <v>128</v>
      </c>
      <c r="J538">
        <v>41710</v>
      </c>
      <c r="L538">
        <v>1</v>
      </c>
      <c r="M538">
        <v>40</v>
      </c>
      <c r="N538">
        <v>5</v>
      </c>
      <c r="O538">
        <v>240294</v>
      </c>
      <c r="P538" t="s">
        <v>2</v>
      </c>
      <c r="Q538" s="13" t="s">
        <v>54</v>
      </c>
      <c r="R538" s="13" t="s">
        <v>62</v>
      </c>
      <c r="S538" s="13" t="s">
        <v>140</v>
      </c>
      <c r="T538" t="b">
        <v>1</v>
      </c>
      <c r="U538" s="13" t="s">
        <v>8</v>
      </c>
      <c r="V538" s="13" t="s">
        <v>1374</v>
      </c>
      <c r="W538" t="s">
        <v>35</v>
      </c>
      <c r="X538" s="13" t="s">
        <v>10</v>
      </c>
      <c r="Y538" s="13" t="s">
        <v>146</v>
      </c>
      <c r="Z538">
        <v>1994</v>
      </c>
      <c r="AA538" s="13" t="s">
        <v>33</v>
      </c>
      <c r="AB538" s="13" t="s">
        <v>132</v>
      </c>
      <c r="AC538" s="13" t="s">
        <v>199</v>
      </c>
      <c r="AD538" s="13" t="s">
        <v>43</v>
      </c>
      <c r="AE538">
        <v>31</v>
      </c>
      <c r="AF538" t="s">
        <v>6</v>
      </c>
      <c r="AG538" t="s">
        <v>47</v>
      </c>
      <c r="AH538">
        <v>11</v>
      </c>
      <c r="AI538" t="s">
        <v>14</v>
      </c>
      <c r="AJ538" s="13" t="s">
        <v>154</v>
      </c>
      <c r="AK538" s="13" t="s">
        <v>135</v>
      </c>
      <c r="AL538" t="s">
        <v>136</v>
      </c>
      <c r="AM538" t="str">
        <f>EmployeeData[[#This Row],[EMPLOYEEID]]</f>
        <v>E234491</v>
      </c>
    </row>
    <row r="539" spans="1:39" ht="15" x14ac:dyDescent="0.25">
      <c r="A539" s="13" t="s">
        <v>1375</v>
      </c>
      <c r="B539" s="13" t="str">
        <f>EmployeeData[[#This Row],[FULLNAME]]</f>
        <v>Kyoungsoon Fei</v>
      </c>
      <c r="C539" s="13" t="s">
        <v>203</v>
      </c>
      <c r="D539" s="13" t="s">
        <v>1231</v>
      </c>
      <c r="E539">
        <v>444</v>
      </c>
      <c r="F539" s="13" t="s">
        <v>127</v>
      </c>
      <c r="G539" s="13" t="s">
        <v>204</v>
      </c>
      <c r="J539">
        <v>41710</v>
      </c>
      <c r="L539">
        <v>1</v>
      </c>
      <c r="M539">
        <v>40</v>
      </c>
      <c r="N539">
        <v>5</v>
      </c>
      <c r="O539">
        <v>341910</v>
      </c>
      <c r="P539" t="s">
        <v>2</v>
      </c>
      <c r="Q539" s="13" t="s">
        <v>55</v>
      </c>
      <c r="R539" s="13" t="s">
        <v>1232</v>
      </c>
      <c r="S539" s="13" t="s">
        <v>140</v>
      </c>
      <c r="T539" t="b">
        <v>1</v>
      </c>
      <c r="U539" s="13" t="s">
        <v>8</v>
      </c>
      <c r="V539" s="13" t="s">
        <v>1376</v>
      </c>
      <c r="W539" t="s">
        <v>35</v>
      </c>
      <c r="X539" s="13" t="s">
        <v>10</v>
      </c>
      <c r="Y539" s="13" t="s">
        <v>146</v>
      </c>
      <c r="Z539">
        <v>1980</v>
      </c>
      <c r="AA539" s="13" t="s">
        <v>33</v>
      </c>
      <c r="AB539" s="13" t="s">
        <v>206</v>
      </c>
      <c r="AC539" s="13" t="s">
        <v>133</v>
      </c>
      <c r="AD539" s="13" t="s">
        <v>40</v>
      </c>
      <c r="AE539">
        <v>45</v>
      </c>
      <c r="AF539" t="s">
        <v>36</v>
      </c>
      <c r="AG539" t="s">
        <v>65</v>
      </c>
      <c r="AH539">
        <v>11</v>
      </c>
      <c r="AI539" t="s">
        <v>14</v>
      </c>
      <c r="AJ539" s="13" t="s">
        <v>149</v>
      </c>
      <c r="AK539" s="13" t="s">
        <v>135</v>
      </c>
      <c r="AL539" t="s">
        <v>136</v>
      </c>
      <c r="AM539" t="str">
        <f>EmployeeData[[#This Row],[EMPLOYEEID]]</f>
        <v>E234576</v>
      </c>
    </row>
    <row r="540" spans="1:39" ht="15" x14ac:dyDescent="0.25">
      <c r="A540" s="13" t="s">
        <v>1377</v>
      </c>
      <c r="B540" s="13" t="str">
        <f>EmployeeData[[#This Row],[FULLNAME]]</f>
        <v>Larissa Duvelloroy</v>
      </c>
      <c r="C540" s="13" t="s">
        <v>125</v>
      </c>
      <c r="D540" s="13" t="s">
        <v>1231</v>
      </c>
      <c r="E540">
        <v>447</v>
      </c>
      <c r="F540" s="13" t="s">
        <v>905</v>
      </c>
      <c r="G540" s="13" t="s">
        <v>128</v>
      </c>
      <c r="J540">
        <v>41710</v>
      </c>
      <c r="L540">
        <v>1</v>
      </c>
      <c r="M540">
        <v>40</v>
      </c>
      <c r="N540">
        <v>5</v>
      </c>
      <c r="O540">
        <v>199558</v>
      </c>
      <c r="P540" t="s">
        <v>2</v>
      </c>
      <c r="Q540" s="13" t="s">
        <v>54</v>
      </c>
      <c r="R540" s="13" t="s">
        <v>1232</v>
      </c>
      <c r="S540" s="13" t="s">
        <v>159</v>
      </c>
      <c r="T540" t="b">
        <v>1</v>
      </c>
      <c r="U540" s="13" t="s">
        <v>8</v>
      </c>
      <c r="V540" s="13" t="s">
        <v>1378</v>
      </c>
      <c r="W540" t="s">
        <v>35</v>
      </c>
      <c r="X540" s="13" t="s">
        <v>10</v>
      </c>
      <c r="Y540" s="13" t="s">
        <v>146</v>
      </c>
      <c r="Z540">
        <v>1991</v>
      </c>
      <c r="AA540" s="13" t="s">
        <v>33</v>
      </c>
      <c r="AB540" s="13" t="s">
        <v>132</v>
      </c>
      <c r="AC540" s="13" t="s">
        <v>907</v>
      </c>
      <c r="AD540" s="13" t="s">
        <v>64</v>
      </c>
      <c r="AE540">
        <v>34</v>
      </c>
      <c r="AF540" t="s">
        <v>36</v>
      </c>
      <c r="AG540" t="s">
        <v>47</v>
      </c>
      <c r="AH540">
        <v>11</v>
      </c>
      <c r="AI540" t="s">
        <v>14</v>
      </c>
      <c r="AJ540" s="13" t="s">
        <v>154</v>
      </c>
      <c r="AK540" s="13" t="s">
        <v>135</v>
      </c>
      <c r="AL540" t="b">
        <v>0</v>
      </c>
      <c r="AM540" t="str">
        <f>EmployeeData[[#This Row],[EMPLOYEEID]]</f>
        <v>E235360</v>
      </c>
    </row>
    <row r="541" spans="1:39" ht="15" x14ac:dyDescent="0.25">
      <c r="A541" s="13" t="s">
        <v>1379</v>
      </c>
      <c r="B541" s="13" t="str">
        <f>EmployeeData[[#This Row],[FULLNAME]]</f>
        <v>Laura Denonville</v>
      </c>
      <c r="C541" s="13" t="s">
        <v>203</v>
      </c>
      <c r="D541" s="13" t="s">
        <v>1160</v>
      </c>
      <c r="E541">
        <v>393</v>
      </c>
      <c r="F541" s="13" t="s">
        <v>127</v>
      </c>
      <c r="G541" s="13" t="s">
        <v>204</v>
      </c>
      <c r="J541">
        <v>41710</v>
      </c>
      <c r="L541">
        <v>1</v>
      </c>
      <c r="M541">
        <v>40</v>
      </c>
      <c r="N541">
        <v>5</v>
      </c>
      <c r="O541">
        <v>419629</v>
      </c>
      <c r="P541" t="s">
        <v>2</v>
      </c>
      <c r="Q541" s="13" t="s">
        <v>55</v>
      </c>
      <c r="R541" s="13" t="s">
        <v>1161</v>
      </c>
      <c r="S541" s="13" t="s">
        <v>140</v>
      </c>
      <c r="T541" t="b">
        <v>1</v>
      </c>
      <c r="U541" s="13" t="s">
        <v>8</v>
      </c>
      <c r="V541" s="13" t="s">
        <v>1380</v>
      </c>
      <c r="W541" t="s">
        <v>5</v>
      </c>
      <c r="X541" s="13" t="s">
        <v>10</v>
      </c>
      <c r="Y541" s="13" t="s">
        <v>146</v>
      </c>
      <c r="Z541">
        <v>1991</v>
      </c>
      <c r="AA541" s="13" t="s">
        <v>33</v>
      </c>
      <c r="AB541" s="13" t="s">
        <v>206</v>
      </c>
      <c r="AC541" s="13" t="s">
        <v>765</v>
      </c>
      <c r="AD541" s="13" t="s">
        <v>40</v>
      </c>
      <c r="AE541">
        <v>34</v>
      </c>
      <c r="AF541" t="s">
        <v>36</v>
      </c>
      <c r="AG541" t="s">
        <v>48</v>
      </c>
      <c r="AH541">
        <v>11</v>
      </c>
      <c r="AI541" t="s">
        <v>14</v>
      </c>
      <c r="AJ541" s="13" t="s">
        <v>167</v>
      </c>
      <c r="AK541" s="13" t="s">
        <v>135</v>
      </c>
      <c r="AL541" t="s">
        <v>136</v>
      </c>
      <c r="AM541" t="str">
        <f>EmployeeData[[#This Row],[EMPLOYEEID]]</f>
        <v>E235701</v>
      </c>
    </row>
    <row r="542" spans="1:39" ht="15" x14ac:dyDescent="0.25">
      <c r="A542" s="13" t="s">
        <v>1381</v>
      </c>
      <c r="B542" s="13" t="str">
        <f>EmployeeData[[#This Row],[FULLNAME]]</f>
        <v>Laura Demehri</v>
      </c>
      <c r="C542" s="13" t="s">
        <v>303</v>
      </c>
      <c r="D542" s="13" t="s">
        <v>988</v>
      </c>
      <c r="E542">
        <v>452</v>
      </c>
      <c r="F542" s="13" t="s">
        <v>157</v>
      </c>
      <c r="G542" s="13" t="s">
        <v>304</v>
      </c>
      <c r="J542">
        <v>41710</v>
      </c>
      <c r="L542">
        <v>1</v>
      </c>
      <c r="M542">
        <v>40</v>
      </c>
      <c r="N542">
        <v>5</v>
      </c>
      <c r="O542">
        <v>39226</v>
      </c>
      <c r="P542" t="s">
        <v>2</v>
      </c>
      <c r="Q542" s="13" t="s">
        <v>57</v>
      </c>
      <c r="R542" s="13" t="s">
        <v>989</v>
      </c>
      <c r="S542" s="13" t="s">
        <v>159</v>
      </c>
      <c r="T542" t="b">
        <v>1</v>
      </c>
      <c r="U542" s="13" t="s">
        <v>38</v>
      </c>
      <c r="V542" s="13" t="s">
        <v>1382</v>
      </c>
      <c r="W542" t="s">
        <v>35</v>
      </c>
      <c r="X542" s="13" t="s">
        <v>10</v>
      </c>
      <c r="Y542" s="13" t="s">
        <v>131</v>
      </c>
      <c r="Z542">
        <v>1975</v>
      </c>
      <c r="AA542" s="13" t="s">
        <v>33</v>
      </c>
      <c r="AB542" s="13" t="s">
        <v>306</v>
      </c>
      <c r="AC542" s="13" t="s">
        <v>199</v>
      </c>
      <c r="AD542" s="13" t="s">
        <v>43</v>
      </c>
      <c r="AE542">
        <v>50</v>
      </c>
      <c r="AF542" t="s">
        <v>37</v>
      </c>
      <c r="AG542" t="s">
        <v>11</v>
      </c>
      <c r="AH542">
        <v>11</v>
      </c>
      <c r="AI542" t="s">
        <v>14</v>
      </c>
      <c r="AJ542" s="13" t="s">
        <v>167</v>
      </c>
      <c r="AK542" s="13" t="s">
        <v>135</v>
      </c>
      <c r="AL542" t="b">
        <v>0</v>
      </c>
      <c r="AM542" t="str">
        <f>EmployeeData[[#This Row],[EMPLOYEEID]]</f>
        <v>E235736</v>
      </c>
    </row>
    <row r="543" spans="1:39" ht="15" x14ac:dyDescent="0.25">
      <c r="A543" s="13" t="s">
        <v>1383</v>
      </c>
      <c r="B543" s="13" t="str">
        <f>EmployeeData[[#This Row],[FULLNAME]]</f>
        <v>Laura Darian</v>
      </c>
      <c r="C543" s="13" t="s">
        <v>203</v>
      </c>
      <c r="D543" s="13" t="s">
        <v>1231</v>
      </c>
      <c r="E543">
        <v>443</v>
      </c>
      <c r="F543" s="13" t="s">
        <v>157</v>
      </c>
      <c r="G543" s="13" t="s">
        <v>204</v>
      </c>
      <c r="J543">
        <v>41710</v>
      </c>
      <c r="L543">
        <v>1</v>
      </c>
      <c r="M543">
        <v>40</v>
      </c>
      <c r="N543">
        <v>5</v>
      </c>
      <c r="O543">
        <v>452883</v>
      </c>
      <c r="P543" t="s">
        <v>2</v>
      </c>
      <c r="Q543" s="13" t="s">
        <v>55</v>
      </c>
      <c r="R543" s="13" t="s">
        <v>1232</v>
      </c>
      <c r="S543" s="13" t="s">
        <v>159</v>
      </c>
      <c r="T543" t="b">
        <v>1</v>
      </c>
      <c r="U543" s="13" t="s">
        <v>38</v>
      </c>
      <c r="V543" s="13" t="s">
        <v>1384</v>
      </c>
      <c r="W543" t="s">
        <v>5</v>
      </c>
      <c r="X543" s="13" t="s">
        <v>10</v>
      </c>
      <c r="Y543" s="13" t="s">
        <v>146</v>
      </c>
      <c r="Z543">
        <v>1968</v>
      </c>
      <c r="AA543" s="13" t="s">
        <v>33</v>
      </c>
      <c r="AB543" s="13" t="s">
        <v>206</v>
      </c>
      <c r="AC543" s="13" t="s">
        <v>162</v>
      </c>
      <c r="AD543" s="13" t="s">
        <v>43</v>
      </c>
      <c r="AE543">
        <v>57</v>
      </c>
      <c r="AF543" t="s">
        <v>37</v>
      </c>
      <c r="AG543" t="s">
        <v>48</v>
      </c>
      <c r="AH543">
        <v>11</v>
      </c>
      <c r="AI543" t="s">
        <v>14</v>
      </c>
      <c r="AJ543" s="13" t="s">
        <v>176</v>
      </c>
      <c r="AK543" s="13" t="s">
        <v>135</v>
      </c>
      <c r="AL543" t="b">
        <v>1</v>
      </c>
      <c r="AM543" t="str">
        <f>EmployeeData[[#This Row],[EMPLOYEEID]]</f>
        <v>E235804</v>
      </c>
    </row>
    <row r="544" spans="1:39" ht="15" x14ac:dyDescent="0.25">
      <c r="A544" s="13" t="s">
        <v>1385</v>
      </c>
      <c r="B544" s="13" t="str">
        <f>EmployeeData[[#This Row],[FULLNAME]]</f>
        <v>Lauren Coniglio</v>
      </c>
      <c r="C544" s="13" t="s">
        <v>203</v>
      </c>
      <c r="D544" s="13" t="s">
        <v>1160</v>
      </c>
      <c r="E544">
        <v>411</v>
      </c>
      <c r="F544" s="13" t="s">
        <v>221</v>
      </c>
      <c r="G544" s="13" t="s">
        <v>204</v>
      </c>
      <c r="J544">
        <v>41710</v>
      </c>
      <c r="L544">
        <v>1</v>
      </c>
      <c r="M544">
        <v>40</v>
      </c>
      <c r="N544">
        <v>5</v>
      </c>
      <c r="O544">
        <v>94849</v>
      </c>
      <c r="P544" t="s">
        <v>2</v>
      </c>
      <c r="Q544" s="13" t="s">
        <v>55</v>
      </c>
      <c r="R544" s="13" t="s">
        <v>1161</v>
      </c>
      <c r="S544" s="13" t="s">
        <v>190</v>
      </c>
      <c r="T544" t="b">
        <v>1</v>
      </c>
      <c r="U544" s="13" t="s">
        <v>38</v>
      </c>
      <c r="V544" s="13" t="s">
        <v>1386</v>
      </c>
      <c r="W544" t="s">
        <v>35</v>
      </c>
      <c r="X544" s="13" t="s">
        <v>10</v>
      </c>
      <c r="Y544" s="13" t="s">
        <v>146</v>
      </c>
      <c r="Z544">
        <v>1988</v>
      </c>
      <c r="AA544" s="13" t="s">
        <v>33</v>
      </c>
      <c r="AB544" s="13" t="s">
        <v>206</v>
      </c>
      <c r="AC544" s="13" t="s">
        <v>278</v>
      </c>
      <c r="AD544" s="13" t="s">
        <v>9</v>
      </c>
      <c r="AE544">
        <v>37</v>
      </c>
      <c r="AF544" t="s">
        <v>36</v>
      </c>
      <c r="AG544" t="s">
        <v>12</v>
      </c>
      <c r="AH544">
        <v>11</v>
      </c>
      <c r="AI544" t="s">
        <v>14</v>
      </c>
      <c r="AJ544" s="13" t="s">
        <v>154</v>
      </c>
      <c r="AK544" s="13" t="s">
        <v>135</v>
      </c>
      <c r="AL544" t="b">
        <v>0</v>
      </c>
      <c r="AM544" t="str">
        <f>EmployeeData[[#This Row],[EMPLOYEEID]]</f>
        <v>E235856</v>
      </c>
    </row>
    <row r="545" spans="1:39" ht="15" x14ac:dyDescent="0.25">
      <c r="A545" s="13" t="s">
        <v>1387</v>
      </c>
      <c r="B545" s="13" t="str">
        <f>EmployeeData[[#This Row],[FULLNAME]]</f>
        <v>Laurens Chao</v>
      </c>
      <c r="C545" s="13" t="s">
        <v>1081</v>
      </c>
      <c r="D545" s="13" t="s">
        <v>988</v>
      </c>
      <c r="E545">
        <v>423</v>
      </c>
      <c r="F545" s="13" t="s">
        <v>127</v>
      </c>
      <c r="G545" s="13" t="s">
        <v>1387</v>
      </c>
      <c r="J545">
        <v>41710</v>
      </c>
      <c r="L545">
        <v>1</v>
      </c>
      <c r="M545">
        <v>40</v>
      </c>
      <c r="N545">
        <v>5</v>
      </c>
      <c r="O545">
        <v>50520</v>
      </c>
      <c r="P545" t="s">
        <v>2</v>
      </c>
      <c r="Q545" s="13" t="s">
        <v>60</v>
      </c>
      <c r="R545" s="13" t="s">
        <v>989</v>
      </c>
      <c r="S545" s="13" t="s">
        <v>159</v>
      </c>
      <c r="T545" t="b">
        <v>1</v>
      </c>
      <c r="U545" s="13" t="s">
        <v>7</v>
      </c>
      <c r="V545" s="13" t="s">
        <v>1388</v>
      </c>
      <c r="W545" t="s">
        <v>5</v>
      </c>
      <c r="X545" s="13" t="s">
        <v>10</v>
      </c>
      <c r="Y545" s="13" t="s">
        <v>146</v>
      </c>
      <c r="Z545">
        <v>1982</v>
      </c>
      <c r="AA545" s="13" t="s">
        <v>33</v>
      </c>
      <c r="AB545" s="13" t="s">
        <v>1388</v>
      </c>
      <c r="AC545" s="13" t="s">
        <v>1389</v>
      </c>
      <c r="AD545" s="13" t="s">
        <v>43</v>
      </c>
      <c r="AE545">
        <v>43</v>
      </c>
      <c r="AF545" t="s">
        <v>36</v>
      </c>
      <c r="AG545" t="s">
        <v>12</v>
      </c>
      <c r="AH545">
        <v>11</v>
      </c>
      <c r="AI545" t="s">
        <v>14</v>
      </c>
      <c r="AJ545" s="13" t="s">
        <v>154</v>
      </c>
      <c r="AK545" s="13" t="s">
        <v>135</v>
      </c>
      <c r="AL545" t="b">
        <v>1</v>
      </c>
      <c r="AM545" t="str">
        <f>EmployeeData[[#This Row],[EMPLOYEEID]]</f>
        <v>M236190</v>
      </c>
    </row>
    <row r="546" spans="1:39" ht="15" x14ac:dyDescent="0.25">
      <c r="A546" s="13" t="s">
        <v>1390</v>
      </c>
      <c r="B546" s="13" t="str">
        <f>EmployeeData[[#This Row],[FULLNAME]]</f>
        <v>Laurent Cameron</v>
      </c>
      <c r="C546" s="13" t="s">
        <v>125</v>
      </c>
      <c r="D546" s="13" t="s">
        <v>1160</v>
      </c>
      <c r="E546">
        <v>447</v>
      </c>
      <c r="F546" s="13" t="s">
        <v>905</v>
      </c>
      <c r="G546" s="13" t="s">
        <v>128</v>
      </c>
      <c r="J546">
        <v>41710</v>
      </c>
      <c r="L546">
        <v>1</v>
      </c>
      <c r="M546">
        <v>40</v>
      </c>
      <c r="N546">
        <v>5</v>
      </c>
      <c r="O546">
        <v>531499</v>
      </c>
      <c r="P546" t="s">
        <v>2</v>
      </c>
      <c r="Q546" s="13" t="s">
        <v>54</v>
      </c>
      <c r="R546" s="13" t="s">
        <v>1161</v>
      </c>
      <c r="S546" s="13" t="s">
        <v>129</v>
      </c>
      <c r="T546" t="b">
        <v>1</v>
      </c>
      <c r="U546" s="13" t="s">
        <v>38</v>
      </c>
      <c r="V546" s="13" t="s">
        <v>1391</v>
      </c>
      <c r="W546" t="s">
        <v>35</v>
      </c>
      <c r="X546" s="13" t="s">
        <v>10</v>
      </c>
      <c r="Y546" s="13" t="s">
        <v>131</v>
      </c>
      <c r="Z546">
        <v>1975</v>
      </c>
      <c r="AA546" s="13" t="s">
        <v>33</v>
      </c>
      <c r="AB546" s="13" t="s">
        <v>132</v>
      </c>
      <c r="AC546" s="13" t="s">
        <v>907</v>
      </c>
      <c r="AD546" s="13" t="s">
        <v>64</v>
      </c>
      <c r="AE546">
        <v>50</v>
      </c>
      <c r="AF546" t="s">
        <v>37</v>
      </c>
      <c r="AG546" t="s">
        <v>48</v>
      </c>
      <c r="AH546">
        <v>11</v>
      </c>
      <c r="AI546" t="s">
        <v>14</v>
      </c>
      <c r="AJ546" s="13" t="s">
        <v>149</v>
      </c>
      <c r="AK546" s="13" t="s">
        <v>135</v>
      </c>
      <c r="AL546" t="s">
        <v>136</v>
      </c>
      <c r="AM546" t="str">
        <f>EmployeeData[[#This Row],[EMPLOYEEID]]</f>
        <v>M236816</v>
      </c>
    </row>
    <row r="547" spans="1:39" ht="15" x14ac:dyDescent="0.25">
      <c r="A547" s="13" t="s">
        <v>1392</v>
      </c>
      <c r="B547" s="13" t="str">
        <f>EmployeeData[[#This Row],[FULLNAME]]</f>
        <v>Laurent Bunch</v>
      </c>
      <c r="C547" s="13" t="s">
        <v>203</v>
      </c>
      <c r="D547" s="13" t="s">
        <v>988</v>
      </c>
      <c r="E547">
        <v>444</v>
      </c>
      <c r="F547" s="13" t="s">
        <v>127</v>
      </c>
      <c r="G547" s="13" t="s">
        <v>204</v>
      </c>
      <c r="J547">
        <v>41710</v>
      </c>
      <c r="L547">
        <v>1</v>
      </c>
      <c r="M547">
        <v>40</v>
      </c>
      <c r="N547">
        <v>5</v>
      </c>
      <c r="O547">
        <v>919953</v>
      </c>
      <c r="P547" t="s">
        <v>2</v>
      </c>
      <c r="Q547" s="13" t="s">
        <v>55</v>
      </c>
      <c r="R547" s="13" t="s">
        <v>989</v>
      </c>
      <c r="S547" s="13" t="s">
        <v>159</v>
      </c>
      <c r="T547" t="b">
        <v>1</v>
      </c>
      <c r="U547" s="13" t="s">
        <v>7</v>
      </c>
      <c r="V547" s="13" t="s">
        <v>1393</v>
      </c>
      <c r="W547" t="s">
        <v>5</v>
      </c>
      <c r="X547" s="13" t="s">
        <v>10</v>
      </c>
      <c r="Y547" s="13" t="s">
        <v>146</v>
      </c>
      <c r="Z547">
        <v>1980</v>
      </c>
      <c r="AA547" s="13" t="s">
        <v>33</v>
      </c>
      <c r="AB547" s="13" t="s">
        <v>206</v>
      </c>
      <c r="AC547" s="13" t="s">
        <v>133</v>
      </c>
      <c r="AD547" s="13" t="s">
        <v>40</v>
      </c>
      <c r="AE547">
        <v>45</v>
      </c>
      <c r="AF547" t="s">
        <v>36</v>
      </c>
      <c r="AG547" t="s">
        <v>48</v>
      </c>
      <c r="AH547">
        <v>11</v>
      </c>
      <c r="AI547" t="s">
        <v>14</v>
      </c>
      <c r="AJ547" s="13" t="s">
        <v>176</v>
      </c>
      <c r="AK547" s="13" t="s">
        <v>184</v>
      </c>
      <c r="AL547" t="b">
        <v>1</v>
      </c>
      <c r="AM547" t="str">
        <f>EmployeeData[[#This Row],[EMPLOYEEID]]</f>
        <v>E237201</v>
      </c>
    </row>
    <row r="548" spans="1:39" ht="15" x14ac:dyDescent="0.25">
      <c r="A548" s="13" t="s">
        <v>1394</v>
      </c>
      <c r="B548" s="13" t="str">
        <f>EmployeeData[[#This Row],[FULLNAME]]</f>
        <v>Leah Bremer</v>
      </c>
      <c r="C548" s="13" t="s">
        <v>156</v>
      </c>
      <c r="D548" s="13" t="s">
        <v>1231</v>
      </c>
      <c r="E548">
        <v>454</v>
      </c>
      <c r="F548" s="13" t="s">
        <v>169</v>
      </c>
      <c r="G548" s="13" t="s">
        <v>158</v>
      </c>
      <c r="J548">
        <v>41710</v>
      </c>
      <c r="L548">
        <v>1</v>
      </c>
      <c r="M548">
        <v>40</v>
      </c>
      <c r="N548">
        <v>5</v>
      </c>
      <c r="O548">
        <v>100601</v>
      </c>
      <c r="P548" t="s">
        <v>2</v>
      </c>
      <c r="Q548" s="13" t="s">
        <v>56</v>
      </c>
      <c r="R548" s="13" t="s">
        <v>1232</v>
      </c>
      <c r="S548" s="13" t="s">
        <v>129</v>
      </c>
      <c r="T548" t="b">
        <v>1</v>
      </c>
      <c r="U548" s="13" t="s">
        <v>38</v>
      </c>
      <c r="V548" s="13" t="s">
        <v>1395</v>
      </c>
      <c r="W548" t="s">
        <v>5</v>
      </c>
      <c r="X548" s="13" t="s">
        <v>10</v>
      </c>
      <c r="Y548" s="13" t="s">
        <v>131</v>
      </c>
      <c r="Z548">
        <v>1991</v>
      </c>
      <c r="AA548" s="13" t="s">
        <v>33</v>
      </c>
      <c r="AB548" s="13" t="s">
        <v>161</v>
      </c>
      <c r="AC548" s="13" t="s">
        <v>293</v>
      </c>
      <c r="AD548" s="13" t="s">
        <v>41</v>
      </c>
      <c r="AE548">
        <v>34</v>
      </c>
      <c r="AF548" t="s">
        <v>36</v>
      </c>
      <c r="AG548" t="s">
        <v>46</v>
      </c>
      <c r="AH548">
        <v>11</v>
      </c>
      <c r="AI548" t="s">
        <v>14</v>
      </c>
      <c r="AJ548" s="13" t="s">
        <v>167</v>
      </c>
      <c r="AK548" s="13" t="s">
        <v>135</v>
      </c>
      <c r="AL548" t="b">
        <v>0</v>
      </c>
      <c r="AM548" t="str">
        <f>EmployeeData[[#This Row],[EMPLOYEEID]]</f>
        <v>E237337</v>
      </c>
    </row>
    <row r="549" spans="1:39" ht="15" x14ac:dyDescent="0.25">
      <c r="A549" s="13" t="s">
        <v>1396</v>
      </c>
      <c r="B549" s="13" t="str">
        <f>EmployeeData[[#This Row],[FULLNAME]]</f>
        <v>Leah Bigonnet</v>
      </c>
      <c r="C549" s="13" t="s">
        <v>125</v>
      </c>
      <c r="D549" s="13" t="s">
        <v>1160</v>
      </c>
      <c r="E549">
        <v>452</v>
      </c>
      <c r="F549" s="13" t="s">
        <v>157</v>
      </c>
      <c r="G549" s="13" t="s">
        <v>128</v>
      </c>
      <c r="J549">
        <v>41710</v>
      </c>
      <c r="L549">
        <v>1</v>
      </c>
      <c r="M549">
        <v>40</v>
      </c>
      <c r="N549">
        <v>5</v>
      </c>
      <c r="O549">
        <v>415161</v>
      </c>
      <c r="P549" t="s">
        <v>2</v>
      </c>
      <c r="Q549" s="13" t="s">
        <v>54</v>
      </c>
      <c r="R549" s="13" t="s">
        <v>1161</v>
      </c>
      <c r="S549" s="13" t="s">
        <v>215</v>
      </c>
      <c r="T549" t="b">
        <v>1</v>
      </c>
      <c r="U549" s="13" t="s">
        <v>7</v>
      </c>
      <c r="V549" s="13" t="s">
        <v>1397</v>
      </c>
      <c r="W549" t="s">
        <v>5</v>
      </c>
      <c r="X549" s="13" t="s">
        <v>45</v>
      </c>
      <c r="Y549" s="13" t="s">
        <v>146</v>
      </c>
      <c r="Z549">
        <v>1975</v>
      </c>
      <c r="AA549" s="13" t="s">
        <v>33</v>
      </c>
      <c r="AB549" s="13" t="s">
        <v>132</v>
      </c>
      <c r="AC549" s="13" t="s">
        <v>199</v>
      </c>
      <c r="AD549" s="13" t="s">
        <v>43</v>
      </c>
      <c r="AE549">
        <v>50</v>
      </c>
      <c r="AF549" t="s">
        <v>37</v>
      </c>
      <c r="AG549" t="s">
        <v>48</v>
      </c>
      <c r="AH549">
        <v>11</v>
      </c>
      <c r="AI549" t="s">
        <v>14</v>
      </c>
      <c r="AJ549" s="13" t="s">
        <v>134</v>
      </c>
      <c r="AK549" s="13" t="s">
        <v>184</v>
      </c>
      <c r="AL549" t="s">
        <v>136</v>
      </c>
      <c r="AM549" t="str">
        <f>EmployeeData[[#This Row],[EMPLOYEEID]]</f>
        <v>E237469</v>
      </c>
    </row>
    <row r="550" spans="1:39" ht="15" x14ac:dyDescent="0.25">
      <c r="A550" s="13" t="s">
        <v>1398</v>
      </c>
      <c r="B550" s="13" t="str">
        <f>EmployeeData[[#This Row],[FULLNAME]]</f>
        <v>Linda Aubert</v>
      </c>
      <c r="C550" s="13" t="s">
        <v>303</v>
      </c>
      <c r="D550" s="13" t="s">
        <v>1231</v>
      </c>
      <c r="E550">
        <v>252</v>
      </c>
      <c r="F550" s="13" t="s">
        <v>143</v>
      </c>
      <c r="G550" s="13" t="s">
        <v>304</v>
      </c>
      <c r="J550">
        <v>41710</v>
      </c>
      <c r="L550">
        <v>1</v>
      </c>
      <c r="M550">
        <v>40</v>
      </c>
      <c r="N550">
        <v>5</v>
      </c>
      <c r="O550">
        <v>59502</v>
      </c>
      <c r="P550" t="s">
        <v>2</v>
      </c>
      <c r="Q550" s="13" t="s">
        <v>57</v>
      </c>
      <c r="R550" s="13" t="s">
        <v>1232</v>
      </c>
      <c r="S550" s="13" t="s">
        <v>129</v>
      </c>
      <c r="T550" t="b">
        <v>1</v>
      </c>
      <c r="U550" s="13" t="s">
        <v>38</v>
      </c>
      <c r="V550" s="13" t="s">
        <v>1399</v>
      </c>
      <c r="W550" t="s">
        <v>35</v>
      </c>
      <c r="X550" s="13" t="s">
        <v>10</v>
      </c>
      <c r="Y550" s="13" t="s">
        <v>131</v>
      </c>
      <c r="Z550">
        <v>1989</v>
      </c>
      <c r="AA550" s="13" t="s">
        <v>52</v>
      </c>
      <c r="AB550" s="13" t="s">
        <v>306</v>
      </c>
      <c r="AC550" s="13" t="s">
        <v>148</v>
      </c>
      <c r="AD550" s="13" t="s">
        <v>44</v>
      </c>
      <c r="AE550">
        <v>36</v>
      </c>
      <c r="AF550" t="s">
        <v>36</v>
      </c>
      <c r="AG550" t="s">
        <v>12</v>
      </c>
      <c r="AH550">
        <v>11</v>
      </c>
      <c r="AI550" t="s">
        <v>14</v>
      </c>
      <c r="AJ550" s="13" t="s">
        <v>154</v>
      </c>
      <c r="AK550" s="13" t="s">
        <v>135</v>
      </c>
      <c r="AL550" t="b">
        <v>0</v>
      </c>
      <c r="AM550" t="str">
        <f>EmployeeData[[#This Row],[EMPLOYEEID]]</f>
        <v>E237824</v>
      </c>
    </row>
    <row r="551" spans="1:39" ht="15" x14ac:dyDescent="0.25">
      <c r="A551" s="13" t="s">
        <v>1400</v>
      </c>
      <c r="B551" s="13" t="str">
        <f>EmployeeData[[#This Row],[FULLNAME]]</f>
        <v>Lisa Addanki</v>
      </c>
      <c r="C551" s="13" t="s">
        <v>125</v>
      </c>
      <c r="D551" s="13" t="s">
        <v>988</v>
      </c>
      <c r="E551">
        <v>252</v>
      </c>
      <c r="F551" s="13" t="s">
        <v>143</v>
      </c>
      <c r="G551" s="13" t="s">
        <v>128</v>
      </c>
      <c r="J551">
        <v>41710</v>
      </c>
      <c r="L551">
        <v>1</v>
      </c>
      <c r="M551">
        <v>40</v>
      </c>
      <c r="N551">
        <v>5</v>
      </c>
      <c r="O551">
        <v>270653</v>
      </c>
      <c r="P551" t="s">
        <v>2</v>
      </c>
      <c r="Q551" s="13" t="s">
        <v>54</v>
      </c>
      <c r="R551" s="13" t="s">
        <v>989</v>
      </c>
      <c r="S551" s="13" t="s">
        <v>237</v>
      </c>
      <c r="T551" t="b">
        <v>1</v>
      </c>
      <c r="U551" s="13" t="s">
        <v>8</v>
      </c>
      <c r="V551" s="13" t="s">
        <v>1401</v>
      </c>
      <c r="W551" t="s">
        <v>5</v>
      </c>
      <c r="X551" s="13" t="s">
        <v>45</v>
      </c>
      <c r="Y551" s="13" t="s">
        <v>229</v>
      </c>
      <c r="Z551">
        <v>1977</v>
      </c>
      <c r="AA551" s="13" t="s">
        <v>32</v>
      </c>
      <c r="AB551" s="13" t="s">
        <v>132</v>
      </c>
      <c r="AC551" s="13" t="s">
        <v>148</v>
      </c>
      <c r="AD551" s="13" t="s">
        <v>44</v>
      </c>
      <c r="AE551">
        <v>48</v>
      </c>
      <c r="AF551" t="s">
        <v>37</v>
      </c>
      <c r="AG551" t="s">
        <v>47</v>
      </c>
      <c r="AH551">
        <v>11</v>
      </c>
      <c r="AI551" t="s">
        <v>14</v>
      </c>
      <c r="AJ551" s="13" t="s">
        <v>154</v>
      </c>
      <c r="AK551" s="13" t="s">
        <v>135</v>
      </c>
      <c r="AL551" t="s">
        <v>136</v>
      </c>
      <c r="AM551" t="str">
        <f>EmployeeData[[#This Row],[EMPLOYEEID]]</f>
        <v>E238253</v>
      </c>
    </row>
    <row r="552" spans="1:39" ht="15" x14ac:dyDescent="0.25">
      <c r="A552" s="13" t="s">
        <v>1402</v>
      </c>
      <c r="B552" s="13" t="str">
        <f>EmployeeData[[#This Row],[FULLNAME]]</f>
        <v>Alireza Bunch</v>
      </c>
      <c r="C552" s="13" t="s">
        <v>203</v>
      </c>
      <c r="D552" s="13" t="s">
        <v>988</v>
      </c>
      <c r="E552">
        <v>452</v>
      </c>
      <c r="F552" s="13" t="s">
        <v>157</v>
      </c>
      <c r="G552" s="13" t="s">
        <v>204</v>
      </c>
      <c r="J552">
        <v>41642</v>
      </c>
      <c r="L552">
        <v>1</v>
      </c>
      <c r="M552">
        <v>40</v>
      </c>
      <c r="N552">
        <v>5</v>
      </c>
      <c r="O552">
        <v>98228</v>
      </c>
      <c r="P552" t="s">
        <v>2</v>
      </c>
      <c r="Q552" s="13" t="s">
        <v>55</v>
      </c>
      <c r="R552" s="13" t="s">
        <v>989</v>
      </c>
      <c r="S552" s="13" t="s">
        <v>190</v>
      </c>
      <c r="T552" t="b">
        <v>1</v>
      </c>
      <c r="U552" s="13" t="s">
        <v>8</v>
      </c>
      <c r="V552" s="13" t="s">
        <v>1403</v>
      </c>
      <c r="W552" t="s">
        <v>5</v>
      </c>
      <c r="X552" s="13" t="s">
        <v>10</v>
      </c>
      <c r="Y552" s="13" t="s">
        <v>229</v>
      </c>
      <c r="Z552">
        <v>1997</v>
      </c>
      <c r="AA552" s="13" t="s">
        <v>15</v>
      </c>
      <c r="AB552" s="13" t="s">
        <v>206</v>
      </c>
      <c r="AC552" s="13" t="s">
        <v>199</v>
      </c>
      <c r="AD552" s="13" t="s">
        <v>43</v>
      </c>
      <c r="AE552">
        <v>28</v>
      </c>
      <c r="AF552" t="s">
        <v>6</v>
      </c>
      <c r="AG552" t="s">
        <v>12</v>
      </c>
      <c r="AH552">
        <v>11</v>
      </c>
      <c r="AI552" t="s">
        <v>14</v>
      </c>
      <c r="AJ552" s="13" t="s">
        <v>134</v>
      </c>
      <c r="AK552" s="13" t="s">
        <v>135</v>
      </c>
      <c r="AL552" t="b">
        <v>1</v>
      </c>
      <c r="AM552" t="str">
        <f>EmployeeData[[#This Row],[EMPLOYEEID]]</f>
        <v>E019621</v>
      </c>
    </row>
    <row r="553" spans="1:39" ht="15" x14ac:dyDescent="0.25">
      <c r="A553" s="13" t="s">
        <v>1404</v>
      </c>
      <c r="B553" s="13" t="str">
        <f>EmployeeData[[#This Row],[FULLNAME]]</f>
        <v>Alireza Bremerich</v>
      </c>
      <c r="C553" s="13" t="s">
        <v>125</v>
      </c>
      <c r="D553" s="13" t="s">
        <v>988</v>
      </c>
      <c r="E553">
        <v>442</v>
      </c>
      <c r="F553" s="13" t="s">
        <v>143</v>
      </c>
      <c r="G553" s="13" t="s">
        <v>128</v>
      </c>
      <c r="J553">
        <v>41642</v>
      </c>
      <c r="L553">
        <v>1</v>
      </c>
      <c r="M553">
        <v>40</v>
      </c>
      <c r="N553">
        <v>5</v>
      </c>
      <c r="O553">
        <v>221361</v>
      </c>
      <c r="P553" t="s">
        <v>2</v>
      </c>
      <c r="Q553" s="13" t="s">
        <v>54</v>
      </c>
      <c r="R553" s="13" t="s">
        <v>989</v>
      </c>
      <c r="S553" s="13" t="s">
        <v>410</v>
      </c>
      <c r="T553" t="b">
        <v>1</v>
      </c>
      <c r="U553" s="13" t="s">
        <v>8</v>
      </c>
      <c r="V553" s="13" t="s">
        <v>1405</v>
      </c>
      <c r="W553" t="s">
        <v>35</v>
      </c>
      <c r="X553" s="13" t="s">
        <v>10</v>
      </c>
      <c r="Y553" s="13" t="s">
        <v>146</v>
      </c>
      <c r="Z553">
        <v>1986</v>
      </c>
      <c r="AA553" s="13" t="s">
        <v>15</v>
      </c>
      <c r="AB553" s="13" t="s">
        <v>132</v>
      </c>
      <c r="AC553" s="13" t="s">
        <v>179</v>
      </c>
      <c r="AD553" s="13" t="s">
        <v>44</v>
      </c>
      <c r="AE553">
        <v>39</v>
      </c>
      <c r="AF553" t="s">
        <v>36</v>
      </c>
      <c r="AG553" t="s">
        <v>47</v>
      </c>
      <c r="AH553">
        <v>11</v>
      </c>
      <c r="AI553" t="s">
        <v>14</v>
      </c>
      <c r="AJ553" s="13" t="s">
        <v>134</v>
      </c>
      <c r="AK553" s="13" t="s">
        <v>135</v>
      </c>
      <c r="AL553" t="s">
        <v>136</v>
      </c>
      <c r="AM553" t="str">
        <f>EmployeeData[[#This Row],[EMPLOYEEID]]</f>
        <v>E019691</v>
      </c>
    </row>
    <row r="554" spans="1:39" ht="15" x14ac:dyDescent="0.25">
      <c r="A554" s="13" t="s">
        <v>248</v>
      </c>
      <c r="B554" s="13" t="str">
        <f>EmployeeData[[#This Row],[FULLNAME]]</f>
        <v>Amanda Bigonnet</v>
      </c>
      <c r="C554" s="13" t="s">
        <v>193</v>
      </c>
      <c r="D554" s="13" t="s">
        <v>1231</v>
      </c>
      <c r="E554">
        <v>383</v>
      </c>
      <c r="F554" s="13" t="s">
        <v>157</v>
      </c>
      <c r="G554" s="13" t="s">
        <v>248</v>
      </c>
      <c r="J554">
        <v>41642</v>
      </c>
      <c r="L554">
        <v>1</v>
      </c>
      <c r="M554">
        <v>40</v>
      </c>
      <c r="N554">
        <v>5</v>
      </c>
      <c r="O554">
        <v>47247</v>
      </c>
      <c r="P554" t="s">
        <v>2</v>
      </c>
      <c r="Q554" s="13" t="s">
        <v>58</v>
      </c>
      <c r="R554" s="13" t="s">
        <v>1232</v>
      </c>
      <c r="S554" s="13" t="s">
        <v>190</v>
      </c>
      <c r="T554" t="b">
        <v>1</v>
      </c>
      <c r="U554" s="13" t="s">
        <v>8</v>
      </c>
      <c r="V554" s="13" t="s">
        <v>250</v>
      </c>
      <c r="W554" t="s">
        <v>35</v>
      </c>
      <c r="X554" s="13" t="s">
        <v>10</v>
      </c>
      <c r="Y554" s="13" t="s">
        <v>229</v>
      </c>
      <c r="Z554">
        <v>1978</v>
      </c>
      <c r="AA554" s="13" t="s">
        <v>15</v>
      </c>
      <c r="AB554" s="13" t="s">
        <v>250</v>
      </c>
      <c r="AC554" s="13" t="s">
        <v>259</v>
      </c>
      <c r="AD554" s="13" t="s">
        <v>40</v>
      </c>
      <c r="AE554">
        <v>47</v>
      </c>
      <c r="AF554" t="s">
        <v>37</v>
      </c>
      <c r="AG554" t="s">
        <v>11</v>
      </c>
      <c r="AH554">
        <v>11</v>
      </c>
      <c r="AI554" t="s">
        <v>14</v>
      </c>
      <c r="AJ554" s="13" t="s">
        <v>134</v>
      </c>
      <c r="AK554" s="13" t="s">
        <v>135</v>
      </c>
      <c r="AL554" t="s">
        <v>136</v>
      </c>
      <c r="AM554" t="str">
        <f>EmployeeData[[#This Row],[EMPLOYEEID]]</f>
        <v>M019974</v>
      </c>
    </row>
    <row r="555" spans="1:39" ht="15" x14ac:dyDescent="0.25">
      <c r="A555" s="13" t="s">
        <v>1406</v>
      </c>
      <c r="B555" s="13" t="str">
        <f>EmployeeData[[#This Row],[FULLNAME]]</f>
        <v>Amanda Becerra</v>
      </c>
      <c r="C555" s="13" t="s">
        <v>303</v>
      </c>
      <c r="D555" s="13" t="s">
        <v>1160</v>
      </c>
      <c r="E555">
        <v>291</v>
      </c>
      <c r="F555" s="13" t="s">
        <v>221</v>
      </c>
      <c r="G555" s="13" t="s">
        <v>304</v>
      </c>
      <c r="J555">
        <v>41642</v>
      </c>
      <c r="L555">
        <v>1</v>
      </c>
      <c r="M555">
        <v>40</v>
      </c>
      <c r="N555">
        <v>5</v>
      </c>
      <c r="O555">
        <v>45070</v>
      </c>
      <c r="P555" t="s">
        <v>2</v>
      </c>
      <c r="Q555" s="13" t="s">
        <v>57</v>
      </c>
      <c r="R555" s="13" t="s">
        <v>1161</v>
      </c>
      <c r="S555" s="13" t="s">
        <v>159</v>
      </c>
      <c r="T555" t="b">
        <v>1</v>
      </c>
      <c r="U555" s="13" t="s">
        <v>8</v>
      </c>
      <c r="V555" s="13" t="s">
        <v>1407</v>
      </c>
      <c r="W555" t="s">
        <v>5</v>
      </c>
      <c r="X555" s="13" t="s">
        <v>10</v>
      </c>
      <c r="Y555" s="13" t="s">
        <v>146</v>
      </c>
      <c r="Z555">
        <v>1978</v>
      </c>
      <c r="AA555" s="13" t="s">
        <v>15</v>
      </c>
      <c r="AB555" s="13" t="s">
        <v>306</v>
      </c>
      <c r="AC555" s="13" t="s">
        <v>834</v>
      </c>
      <c r="AD555" s="13" t="s">
        <v>9</v>
      </c>
      <c r="AE555">
        <v>47</v>
      </c>
      <c r="AF555" t="s">
        <v>37</v>
      </c>
      <c r="AG555" t="s">
        <v>11</v>
      </c>
      <c r="AH555">
        <v>11</v>
      </c>
      <c r="AI555" t="s">
        <v>14</v>
      </c>
      <c r="AJ555" s="13" t="s">
        <v>167</v>
      </c>
      <c r="AK555" s="13" t="s">
        <v>135</v>
      </c>
      <c r="AL555" t="s">
        <v>136</v>
      </c>
      <c r="AM555" t="str">
        <f>EmployeeData[[#This Row],[EMPLOYEEID]]</f>
        <v>E020098</v>
      </c>
    </row>
    <row r="556" spans="1:39" ht="15" x14ac:dyDescent="0.25">
      <c r="A556" s="13" t="s">
        <v>1408</v>
      </c>
      <c r="B556" s="13" t="str">
        <f>EmployeeData[[#This Row],[FULLNAME]]</f>
        <v>Amir Alpizar</v>
      </c>
      <c r="C556" s="13" t="s">
        <v>203</v>
      </c>
      <c r="D556" s="13" t="s">
        <v>1160</v>
      </c>
      <c r="E556">
        <v>411</v>
      </c>
      <c r="F556" s="13" t="s">
        <v>221</v>
      </c>
      <c r="G556" s="13" t="s">
        <v>204</v>
      </c>
      <c r="J556">
        <v>41642</v>
      </c>
      <c r="L556">
        <v>1</v>
      </c>
      <c r="M556">
        <v>40</v>
      </c>
      <c r="N556">
        <v>5</v>
      </c>
      <c r="O556">
        <v>111620</v>
      </c>
      <c r="P556" t="s">
        <v>2</v>
      </c>
      <c r="Q556" s="13" t="s">
        <v>55</v>
      </c>
      <c r="R556" s="13" t="s">
        <v>1161</v>
      </c>
      <c r="S556" s="13" t="s">
        <v>140</v>
      </c>
      <c r="T556" t="b">
        <v>1</v>
      </c>
      <c r="U556" s="13" t="s">
        <v>8</v>
      </c>
      <c r="V556" s="13" t="s">
        <v>1409</v>
      </c>
      <c r="W556" t="s">
        <v>35</v>
      </c>
      <c r="X556" s="13" t="s">
        <v>45</v>
      </c>
      <c r="Y556" s="13" t="s">
        <v>153</v>
      </c>
      <c r="Z556">
        <v>1978</v>
      </c>
      <c r="AA556" s="13" t="s">
        <v>34</v>
      </c>
      <c r="AB556" s="13" t="s">
        <v>206</v>
      </c>
      <c r="AC556" s="13" t="s">
        <v>278</v>
      </c>
      <c r="AD556" s="13" t="s">
        <v>9</v>
      </c>
      <c r="AE556">
        <v>47</v>
      </c>
      <c r="AF556" t="s">
        <v>37</v>
      </c>
      <c r="AG556" t="s">
        <v>46</v>
      </c>
      <c r="AH556">
        <v>11</v>
      </c>
      <c r="AI556" t="s">
        <v>14</v>
      </c>
      <c r="AJ556" s="13" t="s">
        <v>134</v>
      </c>
      <c r="AK556" s="13" t="s">
        <v>135</v>
      </c>
      <c r="AL556" t="s">
        <v>136</v>
      </c>
      <c r="AM556" t="str">
        <f>EmployeeData[[#This Row],[EMPLOYEEID]]</f>
        <v>E020895</v>
      </c>
    </row>
    <row r="557" spans="1:39" ht="15" x14ac:dyDescent="0.25">
      <c r="A557" s="13" t="s">
        <v>1410</v>
      </c>
      <c r="B557" s="13" t="str">
        <f>EmployeeData[[#This Row],[FULLNAME]]</f>
        <v>Amrit Addanki</v>
      </c>
      <c r="C557" s="13" t="s">
        <v>203</v>
      </c>
      <c r="D557" s="13" t="s">
        <v>988</v>
      </c>
      <c r="E557">
        <v>442</v>
      </c>
      <c r="F557" s="13" t="s">
        <v>143</v>
      </c>
      <c r="G557" s="13" t="s">
        <v>204</v>
      </c>
      <c r="J557">
        <v>41642</v>
      </c>
      <c r="L557">
        <v>1</v>
      </c>
      <c r="M557">
        <v>40</v>
      </c>
      <c r="N557">
        <v>5</v>
      </c>
      <c r="O557">
        <v>53090</v>
      </c>
      <c r="P557" t="s">
        <v>2</v>
      </c>
      <c r="Q557" s="13" t="s">
        <v>55</v>
      </c>
      <c r="R557" s="13" t="s">
        <v>989</v>
      </c>
      <c r="S557" s="13" t="s">
        <v>129</v>
      </c>
      <c r="T557" t="b">
        <v>1</v>
      </c>
      <c r="U557" s="13" t="s">
        <v>38</v>
      </c>
      <c r="V557" s="13" t="s">
        <v>1411</v>
      </c>
      <c r="W557" t="s">
        <v>5</v>
      </c>
      <c r="X557" s="13" t="s">
        <v>10</v>
      </c>
      <c r="Y557" s="13" t="s">
        <v>131</v>
      </c>
      <c r="Z557">
        <v>1979</v>
      </c>
      <c r="AA557" s="13" t="s">
        <v>34</v>
      </c>
      <c r="AB557" s="13" t="s">
        <v>206</v>
      </c>
      <c r="AC557" s="13" t="s">
        <v>179</v>
      </c>
      <c r="AD557" s="13" t="s">
        <v>44</v>
      </c>
      <c r="AE557">
        <v>46</v>
      </c>
      <c r="AF557" t="s">
        <v>37</v>
      </c>
      <c r="AG557" t="s">
        <v>12</v>
      </c>
      <c r="AH557">
        <v>11</v>
      </c>
      <c r="AI557" t="s">
        <v>14</v>
      </c>
      <c r="AJ557" s="13" t="s">
        <v>149</v>
      </c>
      <c r="AK557" s="13" t="s">
        <v>135</v>
      </c>
      <c r="AL557" t="b">
        <v>0</v>
      </c>
      <c r="AM557" t="str">
        <f>EmployeeData[[#This Row],[EMPLOYEEID]]</f>
        <v>E020953</v>
      </c>
    </row>
    <row r="558" spans="1:39" ht="15" x14ac:dyDescent="0.25">
      <c r="A558" s="13" t="s">
        <v>1412</v>
      </c>
      <c r="B558" s="13" t="str">
        <f>EmployeeData[[#This Row],[FULLNAME]]</f>
        <v>Amrit Zhou</v>
      </c>
      <c r="C558" s="13" t="s">
        <v>125</v>
      </c>
      <c r="D558" s="13" t="s">
        <v>1160</v>
      </c>
      <c r="E558">
        <v>452</v>
      </c>
      <c r="F558" s="13" t="s">
        <v>157</v>
      </c>
      <c r="G558" s="13" t="s">
        <v>128</v>
      </c>
      <c r="J558">
        <v>41642</v>
      </c>
      <c r="L558">
        <v>1</v>
      </c>
      <c r="M558">
        <v>40</v>
      </c>
      <c r="N558">
        <v>5</v>
      </c>
      <c r="O558">
        <v>103841</v>
      </c>
      <c r="P558" t="s">
        <v>2</v>
      </c>
      <c r="Q558" s="13" t="s">
        <v>54</v>
      </c>
      <c r="R558" s="13" t="s">
        <v>1161</v>
      </c>
      <c r="S558" s="13" t="s">
        <v>159</v>
      </c>
      <c r="T558" t="b">
        <v>1</v>
      </c>
      <c r="U558" s="13" t="s">
        <v>8</v>
      </c>
      <c r="V558" s="13" t="s">
        <v>1413</v>
      </c>
      <c r="W558" t="s">
        <v>35</v>
      </c>
      <c r="X558" s="13" t="s">
        <v>45</v>
      </c>
      <c r="Y558" s="13" t="s">
        <v>146</v>
      </c>
      <c r="Z558">
        <v>1964</v>
      </c>
      <c r="AA558" s="13" t="s">
        <v>34</v>
      </c>
      <c r="AB558" s="13" t="s">
        <v>132</v>
      </c>
      <c r="AC558" s="13" t="s">
        <v>199</v>
      </c>
      <c r="AD558" s="13" t="s">
        <v>43</v>
      </c>
      <c r="AE558">
        <v>61</v>
      </c>
      <c r="AF558" t="s">
        <v>37</v>
      </c>
      <c r="AG558" t="s">
        <v>46</v>
      </c>
      <c r="AH558">
        <v>11</v>
      </c>
      <c r="AI558" t="s">
        <v>14</v>
      </c>
      <c r="AJ558" s="13" t="s">
        <v>176</v>
      </c>
      <c r="AK558" s="13" t="s">
        <v>135</v>
      </c>
      <c r="AL558" t="s">
        <v>136</v>
      </c>
      <c r="AM558" t="str">
        <f>EmployeeData[[#This Row],[EMPLOYEEID]]</f>
        <v>E021020</v>
      </c>
    </row>
    <row r="559" spans="1:39" ht="15" x14ac:dyDescent="0.25">
      <c r="A559" s="13" t="s">
        <v>1414</v>
      </c>
      <c r="B559" s="13" t="str">
        <f>EmployeeData[[#This Row],[FULLNAME]]</f>
        <v>Amrit Zhao</v>
      </c>
      <c r="C559" s="13" t="s">
        <v>125</v>
      </c>
      <c r="D559" s="13" t="s">
        <v>1160</v>
      </c>
      <c r="E559">
        <v>452</v>
      </c>
      <c r="F559" s="13" t="s">
        <v>157</v>
      </c>
      <c r="G559" s="13" t="s">
        <v>144</v>
      </c>
      <c r="J559">
        <v>41642</v>
      </c>
      <c r="L559">
        <v>1</v>
      </c>
      <c r="M559">
        <v>40</v>
      </c>
      <c r="N559">
        <v>5</v>
      </c>
      <c r="O559">
        <v>29313</v>
      </c>
      <c r="P559" t="s">
        <v>2</v>
      </c>
      <c r="Q559" s="13" t="s">
        <v>54</v>
      </c>
      <c r="R559" s="13" t="s">
        <v>1161</v>
      </c>
      <c r="S559" s="13" t="s">
        <v>140</v>
      </c>
      <c r="T559" t="b">
        <v>1</v>
      </c>
      <c r="U559" s="13" t="s">
        <v>7</v>
      </c>
      <c r="V559" s="13" t="s">
        <v>1415</v>
      </c>
      <c r="W559" t="s">
        <v>35</v>
      </c>
      <c r="X559" s="13" t="s">
        <v>10</v>
      </c>
      <c r="Y559" s="13" t="s">
        <v>131</v>
      </c>
      <c r="Z559">
        <v>1971</v>
      </c>
      <c r="AA559" s="13" t="s">
        <v>34</v>
      </c>
      <c r="AB559" s="13" t="s">
        <v>147</v>
      </c>
      <c r="AC559" s="13" t="s">
        <v>199</v>
      </c>
      <c r="AD559" s="13" t="s">
        <v>43</v>
      </c>
      <c r="AE559">
        <v>54</v>
      </c>
      <c r="AF559" t="s">
        <v>37</v>
      </c>
      <c r="AG559" t="s">
        <v>11</v>
      </c>
      <c r="AH559">
        <v>11</v>
      </c>
      <c r="AI559" t="s">
        <v>14</v>
      </c>
      <c r="AJ559" s="13" t="s">
        <v>154</v>
      </c>
      <c r="AK559" s="13" t="s">
        <v>135</v>
      </c>
      <c r="AL559" t="s">
        <v>136</v>
      </c>
      <c r="AM559" t="str">
        <f>EmployeeData[[#This Row],[EMPLOYEEID]]</f>
        <v>E021392</v>
      </c>
    </row>
    <row r="560" spans="1:39" ht="15" x14ac:dyDescent="0.25">
      <c r="A560" s="13" t="s">
        <v>1416</v>
      </c>
      <c r="B560" s="13" t="str">
        <f>EmployeeData[[#This Row],[FULLNAME]]</f>
        <v>Andong Zhan</v>
      </c>
      <c r="C560" s="13" t="s">
        <v>193</v>
      </c>
      <c r="D560" s="13" t="s">
        <v>1231</v>
      </c>
      <c r="E560">
        <v>402</v>
      </c>
      <c r="F560" s="13" t="s">
        <v>143</v>
      </c>
      <c r="G560" s="13" t="s">
        <v>214</v>
      </c>
      <c r="J560">
        <v>41642</v>
      </c>
      <c r="L560">
        <v>1</v>
      </c>
      <c r="M560">
        <v>40</v>
      </c>
      <c r="N560">
        <v>5</v>
      </c>
      <c r="O560">
        <v>41122</v>
      </c>
      <c r="P560" t="s">
        <v>2</v>
      </c>
      <c r="Q560" s="13" t="s">
        <v>58</v>
      </c>
      <c r="R560" s="13" t="s">
        <v>1232</v>
      </c>
      <c r="S560" s="13" t="s">
        <v>211</v>
      </c>
      <c r="T560" t="b">
        <v>1</v>
      </c>
      <c r="U560" s="13" t="s">
        <v>8</v>
      </c>
      <c r="V560" s="13" t="s">
        <v>1417</v>
      </c>
      <c r="W560" t="s">
        <v>5</v>
      </c>
      <c r="X560" s="13" t="s">
        <v>10</v>
      </c>
      <c r="Y560" s="13" t="s">
        <v>146</v>
      </c>
      <c r="Z560">
        <v>1962</v>
      </c>
      <c r="AA560" s="13" t="s">
        <v>34</v>
      </c>
      <c r="AB560" s="13" t="s">
        <v>217</v>
      </c>
      <c r="AC560" s="13" t="s">
        <v>230</v>
      </c>
      <c r="AD560" s="13" t="s">
        <v>44</v>
      </c>
      <c r="AE560">
        <v>63</v>
      </c>
      <c r="AF560" t="s">
        <v>37</v>
      </c>
      <c r="AG560" t="s">
        <v>11</v>
      </c>
      <c r="AH560">
        <v>11</v>
      </c>
      <c r="AI560" t="s">
        <v>14</v>
      </c>
      <c r="AJ560" s="13" t="s">
        <v>154</v>
      </c>
      <c r="AK560" s="13" t="s">
        <v>135</v>
      </c>
      <c r="AL560" t="s">
        <v>136</v>
      </c>
      <c r="AM560" t="str">
        <f>EmployeeData[[#This Row],[EMPLOYEEID]]</f>
        <v>E021407</v>
      </c>
    </row>
    <row r="561" spans="1:39" ht="15" x14ac:dyDescent="0.25">
      <c r="A561" s="13" t="s">
        <v>1418</v>
      </c>
      <c r="B561" s="13" t="str">
        <f>EmployeeData[[#This Row],[FULLNAME]]</f>
        <v>Andong Yu</v>
      </c>
      <c r="C561" s="13" t="s">
        <v>203</v>
      </c>
      <c r="D561" s="13" t="s">
        <v>1231</v>
      </c>
      <c r="E561">
        <v>453</v>
      </c>
      <c r="F561" s="13" t="s">
        <v>127</v>
      </c>
      <c r="G561" s="13" t="s">
        <v>204</v>
      </c>
      <c r="J561">
        <v>41725</v>
      </c>
      <c r="L561">
        <v>1</v>
      </c>
      <c r="M561">
        <v>40</v>
      </c>
      <c r="N561">
        <v>5</v>
      </c>
      <c r="O561">
        <v>74626</v>
      </c>
      <c r="P561" t="s">
        <v>2</v>
      </c>
      <c r="Q561" s="13" t="s">
        <v>55</v>
      </c>
      <c r="R561" s="13" t="s">
        <v>1232</v>
      </c>
      <c r="S561" s="13" t="s">
        <v>129</v>
      </c>
      <c r="T561" t="b">
        <v>1</v>
      </c>
      <c r="U561" s="13" t="s">
        <v>38</v>
      </c>
      <c r="V561" s="13" t="s">
        <v>1419</v>
      </c>
      <c r="W561" t="s">
        <v>5</v>
      </c>
      <c r="X561" s="13" t="s">
        <v>10</v>
      </c>
      <c r="Y561" s="13" t="s">
        <v>131</v>
      </c>
      <c r="Z561">
        <v>1964</v>
      </c>
      <c r="AA561" s="13" t="s">
        <v>34</v>
      </c>
      <c r="AB561" s="13" t="s">
        <v>206</v>
      </c>
      <c r="AC561" s="13" t="s">
        <v>320</v>
      </c>
      <c r="AD561" s="13" t="s">
        <v>40</v>
      </c>
      <c r="AE561">
        <v>61</v>
      </c>
      <c r="AF561" t="s">
        <v>37</v>
      </c>
      <c r="AG561" t="s">
        <v>12</v>
      </c>
      <c r="AH561">
        <v>11</v>
      </c>
      <c r="AI561" t="s">
        <v>14</v>
      </c>
      <c r="AJ561" s="13" t="s">
        <v>154</v>
      </c>
      <c r="AK561" s="13" t="s">
        <v>135</v>
      </c>
      <c r="AL561" t="b">
        <v>0</v>
      </c>
      <c r="AM561" t="str">
        <f>EmployeeData[[#This Row],[EMPLOYEEID]]</f>
        <v>E021799</v>
      </c>
    </row>
    <row r="562" spans="1:39" ht="15" x14ac:dyDescent="0.25">
      <c r="A562" s="13" t="s">
        <v>1420</v>
      </c>
      <c r="B562" s="13" t="str">
        <f>EmployeeData[[#This Row],[FULLNAME]]</f>
        <v>Andong Yew</v>
      </c>
      <c r="C562" s="13" t="s">
        <v>203</v>
      </c>
      <c r="D562" s="13" t="s">
        <v>988</v>
      </c>
      <c r="E562">
        <v>312</v>
      </c>
      <c r="F562" s="13" t="s">
        <v>143</v>
      </c>
      <c r="G562" s="13" t="s">
        <v>204</v>
      </c>
      <c r="J562">
        <v>41725</v>
      </c>
      <c r="L562">
        <v>1</v>
      </c>
      <c r="M562">
        <v>40</v>
      </c>
      <c r="N562">
        <v>5</v>
      </c>
      <c r="O562">
        <v>76448</v>
      </c>
      <c r="P562" t="s">
        <v>2</v>
      </c>
      <c r="Q562" s="13" t="s">
        <v>55</v>
      </c>
      <c r="R562" s="13" t="s">
        <v>989</v>
      </c>
      <c r="S562" s="13" t="s">
        <v>140</v>
      </c>
      <c r="T562" t="b">
        <v>1</v>
      </c>
      <c r="U562" s="13" t="s">
        <v>7</v>
      </c>
      <c r="V562" s="13" t="s">
        <v>1421</v>
      </c>
      <c r="W562" t="s">
        <v>5</v>
      </c>
      <c r="X562" s="13" t="s">
        <v>10</v>
      </c>
      <c r="Y562" s="13" t="s">
        <v>131</v>
      </c>
      <c r="Z562">
        <v>1962</v>
      </c>
      <c r="AA562" s="13" t="s">
        <v>34</v>
      </c>
      <c r="AB562" s="13" t="s">
        <v>206</v>
      </c>
      <c r="AC562" s="13" t="s">
        <v>1120</v>
      </c>
      <c r="AD562" s="13" t="s">
        <v>44</v>
      </c>
      <c r="AE562">
        <v>63</v>
      </c>
      <c r="AF562" t="s">
        <v>37</v>
      </c>
      <c r="AG562" t="s">
        <v>12</v>
      </c>
      <c r="AH562">
        <v>11</v>
      </c>
      <c r="AI562" t="s">
        <v>14</v>
      </c>
      <c r="AJ562" s="13" t="s">
        <v>154</v>
      </c>
      <c r="AK562" s="13" t="s">
        <v>135</v>
      </c>
      <c r="AL562" t="s">
        <v>136</v>
      </c>
      <c r="AM562" t="str">
        <f>EmployeeData[[#This Row],[EMPLOYEEID]]</f>
        <v>E021981</v>
      </c>
    </row>
    <row r="563" spans="1:39" ht="15" x14ac:dyDescent="0.25">
      <c r="A563" s="13" t="s">
        <v>1422</v>
      </c>
      <c r="B563" s="13" t="str">
        <f>EmployeeData[[#This Row],[FULLNAME]]</f>
        <v>Andre Xu</v>
      </c>
      <c r="C563" s="13" t="s">
        <v>203</v>
      </c>
      <c r="D563" s="13" t="s">
        <v>988</v>
      </c>
      <c r="E563">
        <v>445</v>
      </c>
      <c r="F563" s="13" t="s">
        <v>169</v>
      </c>
      <c r="G563" s="13" t="s">
        <v>204</v>
      </c>
      <c r="J563">
        <v>41725</v>
      </c>
      <c r="L563">
        <v>1</v>
      </c>
      <c r="M563">
        <v>40</v>
      </c>
      <c r="N563">
        <v>5</v>
      </c>
      <c r="O563">
        <v>93810</v>
      </c>
      <c r="P563" t="s">
        <v>2</v>
      </c>
      <c r="Q563" s="13" t="s">
        <v>55</v>
      </c>
      <c r="R563" s="13" t="s">
        <v>989</v>
      </c>
      <c r="S563" s="13" t="s">
        <v>140</v>
      </c>
      <c r="T563" t="b">
        <v>1</v>
      </c>
      <c r="U563" s="13" t="s">
        <v>8</v>
      </c>
      <c r="V563" s="13" t="s">
        <v>1423</v>
      </c>
      <c r="W563" t="s">
        <v>5</v>
      </c>
      <c r="X563" s="13" t="s">
        <v>10</v>
      </c>
      <c r="Y563" s="13" t="s">
        <v>146</v>
      </c>
      <c r="Z563">
        <v>1997</v>
      </c>
      <c r="AA563" s="13" t="s">
        <v>34</v>
      </c>
      <c r="AB563" s="13" t="s">
        <v>206</v>
      </c>
      <c r="AC563" s="13" t="s">
        <v>171</v>
      </c>
      <c r="AD563" s="13" t="s">
        <v>41</v>
      </c>
      <c r="AE563">
        <v>28</v>
      </c>
      <c r="AF563" t="s">
        <v>6</v>
      </c>
      <c r="AG563" t="s">
        <v>12</v>
      </c>
      <c r="AH563">
        <v>11</v>
      </c>
      <c r="AI563" t="s">
        <v>14</v>
      </c>
      <c r="AJ563" s="13" t="s">
        <v>149</v>
      </c>
      <c r="AK563" s="13" t="s">
        <v>135</v>
      </c>
      <c r="AL563" t="s">
        <v>136</v>
      </c>
      <c r="AM563" t="str">
        <f>EmployeeData[[#This Row],[EMPLOYEEID]]</f>
        <v>E023000</v>
      </c>
    </row>
    <row r="564" spans="1:39" ht="15" x14ac:dyDescent="0.25">
      <c r="A564" s="13" t="s">
        <v>1424</v>
      </c>
      <c r="B564" s="13" t="str">
        <f>EmployeeData[[#This Row],[FULLNAME]]</f>
        <v>Andre Wu</v>
      </c>
      <c r="C564" s="13" t="s">
        <v>203</v>
      </c>
      <c r="D564" s="13" t="s">
        <v>988</v>
      </c>
      <c r="E564">
        <v>252</v>
      </c>
      <c r="F564" s="13" t="s">
        <v>143</v>
      </c>
      <c r="G564" s="13" t="s">
        <v>204</v>
      </c>
      <c r="J564">
        <v>41725</v>
      </c>
      <c r="L564">
        <v>1</v>
      </c>
      <c r="M564">
        <v>40</v>
      </c>
      <c r="N564">
        <v>5</v>
      </c>
      <c r="O564">
        <v>90896</v>
      </c>
      <c r="P564" t="s">
        <v>2</v>
      </c>
      <c r="Q564" s="13" t="s">
        <v>55</v>
      </c>
      <c r="R564" s="13" t="s">
        <v>989</v>
      </c>
      <c r="S564" s="13" t="s">
        <v>225</v>
      </c>
      <c r="T564" t="b">
        <v>1</v>
      </c>
      <c r="U564" s="13" t="s">
        <v>7</v>
      </c>
      <c r="V564" s="13" t="s">
        <v>1425</v>
      </c>
      <c r="W564" t="s">
        <v>5</v>
      </c>
      <c r="X564" s="13" t="s">
        <v>10</v>
      </c>
      <c r="Y564" s="13" t="s">
        <v>146</v>
      </c>
      <c r="Z564">
        <v>1993</v>
      </c>
      <c r="AA564" s="13" t="s">
        <v>34</v>
      </c>
      <c r="AB564" s="13" t="s">
        <v>206</v>
      </c>
      <c r="AC564" s="13" t="s">
        <v>148</v>
      </c>
      <c r="AD564" s="13" t="s">
        <v>44</v>
      </c>
      <c r="AE564">
        <v>32</v>
      </c>
      <c r="AF564" t="s">
        <v>6</v>
      </c>
      <c r="AG564" t="s">
        <v>12</v>
      </c>
      <c r="AH564">
        <v>11</v>
      </c>
      <c r="AI564" t="s">
        <v>14</v>
      </c>
      <c r="AJ564" s="13" t="s">
        <v>134</v>
      </c>
      <c r="AK564" s="13" t="s">
        <v>184</v>
      </c>
      <c r="AL564" t="s">
        <v>136</v>
      </c>
      <c r="AM564" t="str">
        <f>EmployeeData[[#This Row],[EMPLOYEEID]]</f>
        <v>E023067</v>
      </c>
    </row>
    <row r="565" spans="1:39" ht="15" x14ac:dyDescent="0.25">
      <c r="A565" s="13" t="s">
        <v>1426</v>
      </c>
      <c r="B565" s="13" t="str">
        <f>EmployeeData[[#This Row],[FULLNAME]]</f>
        <v>Andre Westmoreland</v>
      </c>
      <c r="C565" s="13" t="s">
        <v>125</v>
      </c>
      <c r="D565" s="13" t="s">
        <v>126</v>
      </c>
      <c r="E565">
        <v>293</v>
      </c>
      <c r="F565" s="13" t="s">
        <v>157</v>
      </c>
      <c r="G565" s="13" t="s">
        <v>144</v>
      </c>
      <c r="J565">
        <v>41725</v>
      </c>
      <c r="L565">
        <v>1</v>
      </c>
      <c r="M565">
        <v>40</v>
      </c>
      <c r="N565">
        <v>5</v>
      </c>
      <c r="O565">
        <v>48658</v>
      </c>
      <c r="P565" t="s">
        <v>2</v>
      </c>
      <c r="Q565" s="13" t="s">
        <v>54</v>
      </c>
      <c r="R565" s="13" t="s">
        <v>82</v>
      </c>
      <c r="S565" s="13" t="s">
        <v>129</v>
      </c>
      <c r="T565" t="b">
        <v>1</v>
      </c>
      <c r="U565" s="13" t="s">
        <v>38</v>
      </c>
      <c r="V565" s="13" t="s">
        <v>1427</v>
      </c>
      <c r="W565" t="s">
        <v>35</v>
      </c>
      <c r="X565" s="13" t="s">
        <v>45</v>
      </c>
      <c r="Y565" s="13" t="s">
        <v>229</v>
      </c>
      <c r="Z565">
        <v>1973</v>
      </c>
      <c r="AA565" s="13" t="s">
        <v>15</v>
      </c>
      <c r="AB565" s="13" t="s">
        <v>147</v>
      </c>
      <c r="AC565" s="13" t="s">
        <v>307</v>
      </c>
      <c r="AD565" s="13" t="s">
        <v>43</v>
      </c>
      <c r="AE565">
        <v>52</v>
      </c>
      <c r="AF565" t="s">
        <v>37</v>
      </c>
      <c r="AG565" t="s">
        <v>11</v>
      </c>
      <c r="AH565">
        <v>11</v>
      </c>
      <c r="AI565" t="s">
        <v>14</v>
      </c>
      <c r="AJ565" s="13" t="s">
        <v>154</v>
      </c>
      <c r="AK565" s="13" t="s">
        <v>135</v>
      </c>
      <c r="AL565" t="s">
        <v>136</v>
      </c>
      <c r="AM565" t="str">
        <f>EmployeeData[[#This Row],[EMPLOYEEID]]</f>
        <v>E023753</v>
      </c>
    </row>
    <row r="566" spans="1:39" ht="15" x14ac:dyDescent="0.25">
      <c r="A566" s="13" t="s">
        <v>1428</v>
      </c>
      <c r="B566" s="13" t="str">
        <f>EmployeeData[[#This Row],[FULLNAME]]</f>
        <v>Andrea Wakefield</v>
      </c>
      <c r="C566" s="13" t="s">
        <v>203</v>
      </c>
      <c r="D566" s="13" t="s">
        <v>126</v>
      </c>
      <c r="E566">
        <v>445</v>
      </c>
      <c r="F566" s="13" t="s">
        <v>169</v>
      </c>
      <c r="G566" s="13" t="s">
        <v>204</v>
      </c>
      <c r="J566">
        <v>41725</v>
      </c>
      <c r="L566">
        <v>1</v>
      </c>
      <c r="M566">
        <v>40</v>
      </c>
      <c r="N566">
        <v>5</v>
      </c>
      <c r="O566">
        <v>33438</v>
      </c>
      <c r="P566" t="s">
        <v>2</v>
      </c>
      <c r="Q566" s="13" t="s">
        <v>55</v>
      </c>
      <c r="R566" s="13" t="s">
        <v>82</v>
      </c>
      <c r="S566" s="13" t="s">
        <v>159</v>
      </c>
      <c r="T566" t="b">
        <v>1</v>
      </c>
      <c r="U566" s="13" t="s">
        <v>8</v>
      </c>
      <c r="V566" s="13" t="s">
        <v>1429</v>
      </c>
      <c r="W566" t="s">
        <v>5</v>
      </c>
      <c r="X566" s="13" t="s">
        <v>10</v>
      </c>
      <c r="Y566" s="13" t="s">
        <v>146</v>
      </c>
      <c r="Z566">
        <v>1999</v>
      </c>
      <c r="AA566" s="13" t="s">
        <v>51</v>
      </c>
      <c r="AB566" s="13" t="s">
        <v>206</v>
      </c>
      <c r="AC566" s="13" t="s">
        <v>171</v>
      </c>
      <c r="AD566" s="13" t="s">
        <v>41</v>
      </c>
      <c r="AE566">
        <v>26</v>
      </c>
      <c r="AF566" t="s">
        <v>6</v>
      </c>
      <c r="AG566" t="s">
        <v>11</v>
      </c>
      <c r="AH566">
        <v>11</v>
      </c>
      <c r="AI566" t="s">
        <v>14</v>
      </c>
      <c r="AJ566" s="13" t="s">
        <v>154</v>
      </c>
      <c r="AK566" s="13" t="s">
        <v>135</v>
      </c>
      <c r="AL566" t="s">
        <v>136</v>
      </c>
      <c r="AM566" t="str">
        <f>EmployeeData[[#This Row],[EMPLOYEEID]]</f>
        <v>E024367</v>
      </c>
    </row>
    <row r="567" spans="1:39" ht="15" x14ac:dyDescent="0.25">
      <c r="A567" s="13" t="s">
        <v>1430</v>
      </c>
      <c r="B567" s="13" t="str">
        <f>EmployeeData[[#This Row],[FULLNAME]]</f>
        <v>Andreas Venditti</v>
      </c>
      <c r="C567" s="13" t="s">
        <v>156</v>
      </c>
      <c r="D567" s="13" t="s">
        <v>126</v>
      </c>
      <c r="E567">
        <v>450</v>
      </c>
      <c r="F567" s="13" t="s">
        <v>221</v>
      </c>
      <c r="G567" s="13" t="s">
        <v>158</v>
      </c>
      <c r="J567">
        <v>41725</v>
      </c>
      <c r="L567">
        <v>1</v>
      </c>
      <c r="M567">
        <v>40</v>
      </c>
      <c r="N567">
        <v>5</v>
      </c>
      <c r="O567">
        <v>87061</v>
      </c>
      <c r="P567" t="s">
        <v>2</v>
      </c>
      <c r="Q567" s="13" t="s">
        <v>56</v>
      </c>
      <c r="R567" s="13" t="s">
        <v>82</v>
      </c>
      <c r="S567" s="13" t="s">
        <v>159</v>
      </c>
      <c r="T567" t="b">
        <v>1</v>
      </c>
      <c r="U567" s="13" t="s">
        <v>7</v>
      </c>
      <c r="V567" s="13" t="s">
        <v>1431</v>
      </c>
      <c r="W567" t="s">
        <v>5</v>
      </c>
      <c r="X567" s="13" t="s">
        <v>10</v>
      </c>
      <c r="Y567" s="13" t="s">
        <v>146</v>
      </c>
      <c r="Z567">
        <v>1970</v>
      </c>
      <c r="AA567" s="13" t="s">
        <v>51</v>
      </c>
      <c r="AB567" s="13" t="s">
        <v>161</v>
      </c>
      <c r="AC567" s="13" t="s">
        <v>301</v>
      </c>
      <c r="AD567" s="13" t="s">
        <v>9</v>
      </c>
      <c r="AE567">
        <v>55</v>
      </c>
      <c r="AF567" t="s">
        <v>37</v>
      </c>
      <c r="AG567" t="s">
        <v>12</v>
      </c>
      <c r="AH567">
        <v>11</v>
      </c>
      <c r="AI567" t="s">
        <v>14</v>
      </c>
      <c r="AJ567" s="13" t="s">
        <v>154</v>
      </c>
      <c r="AK567" s="13" t="s">
        <v>184</v>
      </c>
      <c r="AL567" t="b">
        <v>1</v>
      </c>
      <c r="AM567" t="str">
        <f>EmployeeData[[#This Row],[EMPLOYEEID]]</f>
        <v>E024764</v>
      </c>
    </row>
    <row r="568" spans="1:39" ht="15" x14ac:dyDescent="0.25">
      <c r="A568" s="13" t="s">
        <v>1432</v>
      </c>
      <c r="B568" s="13" t="str">
        <f>EmployeeData[[#This Row],[FULLNAME]]</f>
        <v>Andreas Udovicic</v>
      </c>
      <c r="C568" s="13" t="s">
        <v>203</v>
      </c>
      <c r="D568" s="13" t="s">
        <v>126</v>
      </c>
      <c r="E568">
        <v>445</v>
      </c>
      <c r="F568" s="13" t="s">
        <v>169</v>
      </c>
      <c r="G568" s="13" t="s">
        <v>204</v>
      </c>
      <c r="J568">
        <v>41725</v>
      </c>
      <c r="L568">
        <v>1</v>
      </c>
      <c r="M568">
        <v>40</v>
      </c>
      <c r="N568">
        <v>5</v>
      </c>
      <c r="O568">
        <v>109070</v>
      </c>
      <c r="P568" t="s">
        <v>2</v>
      </c>
      <c r="Q568" s="13" t="s">
        <v>55</v>
      </c>
      <c r="R568" s="13" t="s">
        <v>82</v>
      </c>
      <c r="S568" s="13" t="s">
        <v>129</v>
      </c>
      <c r="T568" t="b">
        <v>1</v>
      </c>
      <c r="U568" s="13" t="s">
        <v>38</v>
      </c>
      <c r="V568" s="13" t="s">
        <v>1433</v>
      </c>
      <c r="W568" t="s">
        <v>5</v>
      </c>
      <c r="X568" s="13" t="s">
        <v>10</v>
      </c>
      <c r="Y568" s="13" t="s">
        <v>131</v>
      </c>
      <c r="Z568">
        <v>1989</v>
      </c>
      <c r="AA568" s="13" t="s">
        <v>51</v>
      </c>
      <c r="AB568" s="13" t="s">
        <v>206</v>
      </c>
      <c r="AC568" s="13" t="s">
        <v>171</v>
      </c>
      <c r="AD568" s="13" t="s">
        <v>41</v>
      </c>
      <c r="AE568">
        <v>36</v>
      </c>
      <c r="AF568" t="s">
        <v>36</v>
      </c>
      <c r="AG568" t="s">
        <v>46</v>
      </c>
      <c r="AH568">
        <v>11</v>
      </c>
      <c r="AI568" t="s">
        <v>14</v>
      </c>
      <c r="AJ568" s="13" t="s">
        <v>176</v>
      </c>
      <c r="AK568" s="13" t="s">
        <v>135</v>
      </c>
      <c r="AL568" t="b">
        <v>0</v>
      </c>
      <c r="AM568" t="str">
        <f>EmployeeData[[#This Row],[EMPLOYEEID]]</f>
        <v>E024878</v>
      </c>
    </row>
    <row r="569" spans="1:39" ht="15" x14ac:dyDescent="0.25">
      <c r="A569" s="13" t="s">
        <v>1434</v>
      </c>
      <c r="B569" s="13" t="str">
        <f>EmployeeData[[#This Row],[FULLNAME]]</f>
        <v>Andreas Trentim</v>
      </c>
      <c r="C569" s="13" t="s">
        <v>193</v>
      </c>
      <c r="D569" s="13" t="s">
        <v>126</v>
      </c>
      <c r="E569">
        <v>443</v>
      </c>
      <c r="F569" s="13" t="s">
        <v>157</v>
      </c>
      <c r="G569" s="13" t="s">
        <v>426</v>
      </c>
      <c r="J569">
        <v>41725</v>
      </c>
      <c r="L569">
        <v>1</v>
      </c>
      <c r="M569">
        <v>40</v>
      </c>
      <c r="N569">
        <v>5</v>
      </c>
      <c r="O569">
        <v>89207</v>
      </c>
      <c r="P569" t="s">
        <v>2</v>
      </c>
      <c r="Q569" s="13" t="s">
        <v>58</v>
      </c>
      <c r="R569" s="13" t="s">
        <v>82</v>
      </c>
      <c r="S569" s="13" t="s">
        <v>159</v>
      </c>
      <c r="T569" t="b">
        <v>1</v>
      </c>
      <c r="U569" s="13" t="s">
        <v>7</v>
      </c>
      <c r="V569" s="13" t="s">
        <v>1435</v>
      </c>
      <c r="W569" t="s">
        <v>5</v>
      </c>
      <c r="X569" s="13" t="s">
        <v>10</v>
      </c>
      <c r="Y569" s="13" t="s">
        <v>233</v>
      </c>
      <c r="Z569">
        <v>1980</v>
      </c>
      <c r="AA569" s="13" t="s">
        <v>51</v>
      </c>
      <c r="AB569" s="13" t="s">
        <v>428</v>
      </c>
      <c r="AC569" s="13" t="s">
        <v>162</v>
      </c>
      <c r="AD569" s="13" t="s">
        <v>43</v>
      </c>
      <c r="AE569">
        <v>45</v>
      </c>
      <c r="AF569" t="s">
        <v>36</v>
      </c>
      <c r="AG569" t="s">
        <v>12</v>
      </c>
      <c r="AH569">
        <v>11</v>
      </c>
      <c r="AI569" t="s">
        <v>14</v>
      </c>
      <c r="AJ569" s="13" t="s">
        <v>134</v>
      </c>
      <c r="AK569" s="13" t="s">
        <v>135</v>
      </c>
      <c r="AL569" t="b">
        <v>1</v>
      </c>
      <c r="AM569" t="str">
        <f>EmployeeData[[#This Row],[EMPLOYEEID]]</f>
        <v>E024956</v>
      </c>
    </row>
    <row r="570" spans="1:39" ht="15" x14ac:dyDescent="0.25">
      <c r="A570" s="13" t="s">
        <v>1436</v>
      </c>
      <c r="B570" s="13" t="str">
        <f>EmployeeData[[#This Row],[FULLNAME]]</f>
        <v>Andreas Tiwari</v>
      </c>
      <c r="C570" s="13" t="s">
        <v>203</v>
      </c>
      <c r="D570" s="13" t="s">
        <v>126</v>
      </c>
      <c r="E570">
        <v>455</v>
      </c>
      <c r="F570" s="13" t="s">
        <v>326</v>
      </c>
      <c r="G570" s="13" t="s">
        <v>204</v>
      </c>
      <c r="J570">
        <v>41725</v>
      </c>
      <c r="L570">
        <v>1</v>
      </c>
      <c r="M570">
        <v>40</v>
      </c>
      <c r="N570">
        <v>5</v>
      </c>
      <c r="O570">
        <v>87639</v>
      </c>
      <c r="P570" t="s">
        <v>2</v>
      </c>
      <c r="Q570" s="13" t="s">
        <v>55</v>
      </c>
      <c r="R570" s="13" t="s">
        <v>82</v>
      </c>
      <c r="S570" s="13" t="s">
        <v>211</v>
      </c>
      <c r="T570" t="b">
        <v>1</v>
      </c>
      <c r="U570" s="13" t="s">
        <v>38</v>
      </c>
      <c r="V570" s="13" t="s">
        <v>1437</v>
      </c>
      <c r="W570" t="s">
        <v>5</v>
      </c>
      <c r="X570" s="13" t="s">
        <v>10</v>
      </c>
      <c r="Y570" s="13" t="s">
        <v>146</v>
      </c>
      <c r="Z570">
        <v>1984</v>
      </c>
      <c r="AA570" s="13" t="s">
        <v>51</v>
      </c>
      <c r="AB570" s="13" t="s">
        <v>206</v>
      </c>
      <c r="AC570" s="13" t="s">
        <v>328</v>
      </c>
      <c r="AD570" s="13" t="s">
        <v>39</v>
      </c>
      <c r="AE570">
        <v>41</v>
      </c>
      <c r="AF570" t="s">
        <v>36</v>
      </c>
      <c r="AG570" t="s">
        <v>12</v>
      </c>
      <c r="AH570">
        <v>11</v>
      </c>
      <c r="AI570" t="s">
        <v>14</v>
      </c>
      <c r="AJ570" s="13" t="s">
        <v>154</v>
      </c>
      <c r="AK570" s="13" t="s">
        <v>135</v>
      </c>
      <c r="AL570" t="b">
        <v>1</v>
      </c>
      <c r="AM570" t="str">
        <f>EmployeeData[[#This Row],[EMPLOYEEID]]</f>
        <v>E024971</v>
      </c>
    </row>
    <row r="571" spans="1:39" ht="15" x14ac:dyDescent="0.25">
      <c r="A571" s="13" t="s">
        <v>1438</v>
      </c>
      <c r="B571" s="13" t="str">
        <f>EmployeeData[[#This Row],[FULLNAME]]</f>
        <v>Andreas Teng</v>
      </c>
      <c r="C571" s="13" t="s">
        <v>203</v>
      </c>
      <c r="D571" s="13" t="s">
        <v>126</v>
      </c>
      <c r="E571">
        <v>452</v>
      </c>
      <c r="F571" s="13" t="s">
        <v>157</v>
      </c>
      <c r="G571" s="13" t="s">
        <v>204</v>
      </c>
      <c r="J571">
        <v>41725</v>
      </c>
      <c r="L571">
        <v>1</v>
      </c>
      <c r="M571">
        <v>40</v>
      </c>
      <c r="N571">
        <v>5</v>
      </c>
      <c r="O571">
        <v>72763</v>
      </c>
      <c r="P571" t="s">
        <v>2</v>
      </c>
      <c r="Q571" s="13" t="s">
        <v>55</v>
      </c>
      <c r="R571" s="13" t="s">
        <v>82</v>
      </c>
      <c r="S571" s="13" t="s">
        <v>159</v>
      </c>
      <c r="T571" t="b">
        <v>1</v>
      </c>
      <c r="U571" s="13" t="s">
        <v>7</v>
      </c>
      <c r="V571" s="13" t="s">
        <v>1439</v>
      </c>
      <c r="W571" t="s">
        <v>5</v>
      </c>
      <c r="X571" s="13" t="s">
        <v>45</v>
      </c>
      <c r="Y571" s="13" t="s">
        <v>146</v>
      </c>
      <c r="Z571">
        <v>1992</v>
      </c>
      <c r="AA571" s="13" t="s">
        <v>51</v>
      </c>
      <c r="AB571" s="13" t="s">
        <v>206</v>
      </c>
      <c r="AC571" s="13" t="s">
        <v>199</v>
      </c>
      <c r="AD571" s="13" t="s">
        <v>43</v>
      </c>
      <c r="AE571">
        <v>33</v>
      </c>
      <c r="AF571" t="s">
        <v>36</v>
      </c>
      <c r="AG571" t="s">
        <v>12</v>
      </c>
      <c r="AH571">
        <v>11</v>
      </c>
      <c r="AI571" t="s">
        <v>14</v>
      </c>
      <c r="AJ571" s="13" t="s">
        <v>149</v>
      </c>
      <c r="AK571" s="13" t="s">
        <v>135</v>
      </c>
      <c r="AL571" t="b">
        <v>1</v>
      </c>
      <c r="AM571" t="str">
        <f>EmployeeData[[#This Row],[EMPLOYEEID]]</f>
        <v>E024981</v>
      </c>
    </row>
    <row r="572" spans="1:39" ht="15" x14ac:dyDescent="0.25">
      <c r="A572" s="13" t="s">
        <v>1440</v>
      </c>
      <c r="B572" s="13" t="str">
        <f>EmployeeData[[#This Row],[FULLNAME]]</f>
        <v>Andrew Sun</v>
      </c>
      <c r="C572" s="13" t="s">
        <v>125</v>
      </c>
      <c r="D572" s="13" t="s">
        <v>126</v>
      </c>
      <c r="E572">
        <v>445</v>
      </c>
      <c r="F572" s="13" t="s">
        <v>169</v>
      </c>
      <c r="G572" s="13" t="s">
        <v>144</v>
      </c>
      <c r="J572">
        <v>41725</v>
      </c>
      <c r="L572">
        <v>1</v>
      </c>
      <c r="M572">
        <v>40</v>
      </c>
      <c r="N572">
        <v>5</v>
      </c>
      <c r="O572">
        <v>45224</v>
      </c>
      <c r="P572" t="s">
        <v>2</v>
      </c>
      <c r="Q572" s="13" t="s">
        <v>54</v>
      </c>
      <c r="R572" s="13" t="s">
        <v>82</v>
      </c>
      <c r="S572" s="13" t="s">
        <v>129</v>
      </c>
      <c r="T572" t="b">
        <v>1</v>
      </c>
      <c r="U572" s="13" t="s">
        <v>38</v>
      </c>
      <c r="V572" s="13" t="s">
        <v>1441</v>
      </c>
      <c r="W572" t="s">
        <v>5</v>
      </c>
      <c r="X572" s="13" t="s">
        <v>45</v>
      </c>
      <c r="Y572" s="13" t="s">
        <v>146</v>
      </c>
      <c r="Z572">
        <v>1998</v>
      </c>
      <c r="AA572" s="13" t="s">
        <v>33</v>
      </c>
      <c r="AB572" s="13" t="s">
        <v>147</v>
      </c>
      <c r="AC572" s="13" t="s">
        <v>171</v>
      </c>
      <c r="AD572" s="13" t="s">
        <v>41</v>
      </c>
      <c r="AE572">
        <v>27</v>
      </c>
      <c r="AF572" t="s">
        <v>6</v>
      </c>
      <c r="AG572" t="s">
        <v>11</v>
      </c>
      <c r="AH572">
        <v>11</v>
      </c>
      <c r="AI572" t="s">
        <v>14</v>
      </c>
      <c r="AJ572" s="13" t="s">
        <v>154</v>
      </c>
      <c r="AK572" s="13" t="s">
        <v>135</v>
      </c>
      <c r="AL572" t="s">
        <v>136</v>
      </c>
      <c r="AM572" t="str">
        <f>EmployeeData[[#This Row],[EMPLOYEEID]]</f>
        <v>E025357</v>
      </c>
    </row>
    <row r="573" spans="1:39" ht="15" x14ac:dyDescent="0.25">
      <c r="A573" s="13" t="s">
        <v>1442</v>
      </c>
      <c r="B573" s="13" t="str">
        <f>EmployeeData[[#This Row],[FULLNAME]]</f>
        <v>Andrew Stergios</v>
      </c>
      <c r="C573" s="13" t="s">
        <v>125</v>
      </c>
      <c r="D573" s="13" t="s">
        <v>126</v>
      </c>
      <c r="E573">
        <v>442</v>
      </c>
      <c r="F573" s="13" t="s">
        <v>143</v>
      </c>
      <c r="G573" s="13" t="s">
        <v>128</v>
      </c>
      <c r="J573">
        <v>41725</v>
      </c>
      <c r="L573">
        <v>1</v>
      </c>
      <c r="M573">
        <v>40</v>
      </c>
      <c r="N573">
        <v>5</v>
      </c>
      <c r="O573">
        <v>124443</v>
      </c>
      <c r="P573" t="s">
        <v>2</v>
      </c>
      <c r="Q573" s="13" t="s">
        <v>54</v>
      </c>
      <c r="R573" s="13" t="s">
        <v>82</v>
      </c>
      <c r="S573" s="13" t="s">
        <v>237</v>
      </c>
      <c r="T573" t="b">
        <v>1</v>
      </c>
      <c r="U573" s="13" t="s">
        <v>38</v>
      </c>
      <c r="V573" s="13" t="s">
        <v>1443</v>
      </c>
      <c r="W573" t="s">
        <v>5</v>
      </c>
      <c r="X573" s="13" t="s">
        <v>10</v>
      </c>
      <c r="Y573" s="13" t="s">
        <v>146</v>
      </c>
      <c r="Z573">
        <v>1988</v>
      </c>
      <c r="AA573" s="13" t="s">
        <v>33</v>
      </c>
      <c r="AB573" s="13" t="s">
        <v>132</v>
      </c>
      <c r="AC573" s="13" t="s">
        <v>179</v>
      </c>
      <c r="AD573" s="13" t="s">
        <v>44</v>
      </c>
      <c r="AE573">
        <v>37</v>
      </c>
      <c r="AF573" t="s">
        <v>36</v>
      </c>
      <c r="AG573" t="s">
        <v>46</v>
      </c>
      <c r="AH573">
        <v>11</v>
      </c>
      <c r="AI573" t="s">
        <v>14</v>
      </c>
      <c r="AJ573" s="13" t="s">
        <v>154</v>
      </c>
      <c r="AK573" s="13" t="s">
        <v>135</v>
      </c>
      <c r="AL573" t="b">
        <v>0</v>
      </c>
      <c r="AM573" t="str">
        <f>EmployeeData[[#This Row],[EMPLOYEEID]]</f>
        <v>E025447</v>
      </c>
    </row>
    <row r="574" spans="1:39" ht="15" x14ac:dyDescent="0.25">
      <c r="A574" s="13" t="s">
        <v>1444</v>
      </c>
      <c r="B574" s="13" t="str">
        <f>EmployeeData[[#This Row],[FULLNAME]]</f>
        <v>Andrew Spehalski</v>
      </c>
      <c r="C574" s="13" t="s">
        <v>1081</v>
      </c>
      <c r="D574" s="13" t="s">
        <v>126</v>
      </c>
      <c r="E574">
        <v>454</v>
      </c>
      <c r="F574" s="13" t="s">
        <v>169</v>
      </c>
      <c r="G574" s="13" t="s">
        <v>1248</v>
      </c>
      <c r="J574">
        <v>41725</v>
      </c>
      <c r="L574">
        <v>1</v>
      </c>
      <c r="M574">
        <v>40</v>
      </c>
      <c r="N574">
        <v>5</v>
      </c>
      <c r="O574">
        <v>53903</v>
      </c>
      <c r="P574" t="s">
        <v>2</v>
      </c>
      <c r="Q574" s="13" t="s">
        <v>60</v>
      </c>
      <c r="R574" s="13" t="s">
        <v>82</v>
      </c>
      <c r="S574" s="13" t="s">
        <v>129</v>
      </c>
      <c r="T574" t="b">
        <v>1</v>
      </c>
      <c r="U574" s="13" t="s">
        <v>38</v>
      </c>
      <c r="V574" s="13" t="s">
        <v>1445</v>
      </c>
      <c r="W574" t="s">
        <v>35</v>
      </c>
      <c r="X574" s="13" t="s">
        <v>10</v>
      </c>
      <c r="Y574" s="13" t="s">
        <v>131</v>
      </c>
      <c r="Z574">
        <v>1971</v>
      </c>
      <c r="AA574" s="13" t="s">
        <v>33</v>
      </c>
      <c r="AB574" s="13" t="s">
        <v>1249</v>
      </c>
      <c r="AC574" s="13" t="s">
        <v>293</v>
      </c>
      <c r="AD574" s="13" t="s">
        <v>41</v>
      </c>
      <c r="AE574">
        <v>54</v>
      </c>
      <c r="AF574" t="s">
        <v>37</v>
      </c>
      <c r="AG574" t="s">
        <v>12</v>
      </c>
      <c r="AH574">
        <v>11</v>
      </c>
      <c r="AI574" t="s">
        <v>14</v>
      </c>
      <c r="AJ574" s="13" t="s">
        <v>134</v>
      </c>
      <c r="AK574" s="13" t="s">
        <v>135</v>
      </c>
      <c r="AL574" t="b">
        <v>0</v>
      </c>
      <c r="AM574" t="str">
        <f>EmployeeData[[#This Row],[EMPLOYEEID]]</f>
        <v>E025684</v>
      </c>
    </row>
    <row r="575" spans="1:39" ht="15" x14ac:dyDescent="0.25">
      <c r="A575" s="13" t="s">
        <v>1446</v>
      </c>
      <c r="B575" s="13" t="str">
        <f>EmployeeData[[#This Row],[FULLNAME]]</f>
        <v>Andy Smith</v>
      </c>
      <c r="C575" s="13" t="s">
        <v>203</v>
      </c>
      <c r="D575" s="13" t="s">
        <v>126</v>
      </c>
      <c r="E575">
        <v>452</v>
      </c>
      <c r="F575" s="13" t="s">
        <v>157</v>
      </c>
      <c r="G575" s="13" t="s">
        <v>204</v>
      </c>
      <c r="J575">
        <v>41725</v>
      </c>
      <c r="L575">
        <v>1</v>
      </c>
      <c r="M575">
        <v>40</v>
      </c>
      <c r="N575">
        <v>5</v>
      </c>
      <c r="O575">
        <v>46931</v>
      </c>
      <c r="P575" t="s">
        <v>2</v>
      </c>
      <c r="Q575" s="13" t="s">
        <v>55</v>
      </c>
      <c r="R575" s="13" t="s">
        <v>82</v>
      </c>
      <c r="S575" s="13" t="s">
        <v>140</v>
      </c>
      <c r="T575" t="b">
        <v>1</v>
      </c>
      <c r="U575" s="13" t="s">
        <v>7</v>
      </c>
      <c r="V575" s="13" t="s">
        <v>1447</v>
      </c>
      <c r="W575" t="s">
        <v>5</v>
      </c>
      <c r="X575" s="13" t="s">
        <v>10</v>
      </c>
      <c r="Y575" s="13" t="s">
        <v>131</v>
      </c>
      <c r="Z575">
        <v>1999</v>
      </c>
      <c r="AA575" s="13" t="s">
        <v>33</v>
      </c>
      <c r="AB575" s="13" t="s">
        <v>206</v>
      </c>
      <c r="AC575" s="13" t="s">
        <v>199</v>
      </c>
      <c r="AD575" s="13" t="s">
        <v>43</v>
      </c>
      <c r="AE575">
        <v>26</v>
      </c>
      <c r="AF575" t="s">
        <v>6</v>
      </c>
      <c r="AG575" t="s">
        <v>11</v>
      </c>
      <c r="AH575">
        <v>11</v>
      </c>
      <c r="AI575" t="s">
        <v>14</v>
      </c>
      <c r="AJ575" s="13" t="s">
        <v>154</v>
      </c>
      <c r="AK575" s="13" t="s">
        <v>135</v>
      </c>
      <c r="AL575" t="s">
        <v>136</v>
      </c>
      <c r="AM575" t="str">
        <f>EmployeeData[[#This Row],[EMPLOYEEID]]</f>
        <v>E025802</v>
      </c>
    </row>
    <row r="576" spans="1:39" ht="15" x14ac:dyDescent="0.25">
      <c r="A576" s="13" t="s">
        <v>1448</v>
      </c>
      <c r="B576" s="13" t="str">
        <f>EmployeeData[[#This Row],[FULLNAME]]</f>
        <v>Andy Shi</v>
      </c>
      <c r="C576" s="13" t="s">
        <v>125</v>
      </c>
      <c r="D576" s="13" t="s">
        <v>126</v>
      </c>
      <c r="E576">
        <v>452</v>
      </c>
      <c r="F576" s="13" t="s">
        <v>157</v>
      </c>
      <c r="G576" s="13" t="s">
        <v>128</v>
      </c>
      <c r="J576">
        <v>41725</v>
      </c>
      <c r="L576">
        <v>1</v>
      </c>
      <c r="M576">
        <v>40</v>
      </c>
      <c r="N576">
        <v>5</v>
      </c>
      <c r="O576">
        <v>128209</v>
      </c>
      <c r="P576" t="s">
        <v>2</v>
      </c>
      <c r="Q576" s="13" t="s">
        <v>54</v>
      </c>
      <c r="R576" s="13" t="s">
        <v>82</v>
      </c>
      <c r="S576" s="13" t="s">
        <v>159</v>
      </c>
      <c r="T576" t="b">
        <v>1</v>
      </c>
      <c r="U576" s="13" t="s">
        <v>7</v>
      </c>
      <c r="V576" s="13" t="s">
        <v>1449</v>
      </c>
      <c r="W576" t="s">
        <v>5</v>
      </c>
      <c r="X576" s="13" t="s">
        <v>10</v>
      </c>
      <c r="Y576" s="13" t="s">
        <v>146</v>
      </c>
      <c r="Z576">
        <v>1998</v>
      </c>
      <c r="AA576" s="13" t="s">
        <v>33</v>
      </c>
      <c r="AB576" s="13" t="s">
        <v>132</v>
      </c>
      <c r="AC576" s="13" t="s">
        <v>199</v>
      </c>
      <c r="AD576" s="13" t="s">
        <v>43</v>
      </c>
      <c r="AE576">
        <v>27</v>
      </c>
      <c r="AF576" t="s">
        <v>6</v>
      </c>
      <c r="AG576" t="s">
        <v>46</v>
      </c>
      <c r="AH576">
        <v>11</v>
      </c>
      <c r="AI576" t="s">
        <v>14</v>
      </c>
      <c r="AJ576" s="13" t="s">
        <v>134</v>
      </c>
      <c r="AK576" s="13" t="s">
        <v>135</v>
      </c>
      <c r="AL576" t="b">
        <v>1</v>
      </c>
      <c r="AM576" t="str">
        <f>EmployeeData[[#This Row],[EMPLOYEEID]]</f>
        <v>E025941</v>
      </c>
    </row>
    <row r="577" spans="1:39" ht="15" x14ac:dyDescent="0.25">
      <c r="A577" s="13" t="s">
        <v>1450</v>
      </c>
      <c r="B577" s="13" t="str">
        <f>EmployeeData[[#This Row],[FULLNAME]]</f>
        <v>Andy Segal</v>
      </c>
      <c r="C577" s="13" t="s">
        <v>203</v>
      </c>
      <c r="D577" s="13" t="s">
        <v>126</v>
      </c>
      <c r="E577">
        <v>402</v>
      </c>
      <c r="F577" s="13" t="s">
        <v>143</v>
      </c>
      <c r="G577" s="13" t="s">
        <v>204</v>
      </c>
      <c r="J577">
        <v>41725</v>
      </c>
      <c r="L577">
        <v>1</v>
      </c>
      <c r="M577">
        <v>40</v>
      </c>
      <c r="N577">
        <v>5</v>
      </c>
      <c r="O577">
        <v>81546</v>
      </c>
      <c r="P577" t="s">
        <v>2</v>
      </c>
      <c r="Q577" s="13" t="s">
        <v>55</v>
      </c>
      <c r="R577" s="13" t="s">
        <v>82</v>
      </c>
      <c r="S577" s="13" t="s">
        <v>211</v>
      </c>
      <c r="T577" t="b">
        <v>1</v>
      </c>
      <c r="U577" s="13" t="s">
        <v>8</v>
      </c>
      <c r="V577" s="13" t="s">
        <v>1451</v>
      </c>
      <c r="W577" t="s">
        <v>5</v>
      </c>
      <c r="X577" s="13" t="s">
        <v>10</v>
      </c>
      <c r="Y577" s="13" t="s">
        <v>146</v>
      </c>
      <c r="Z577">
        <v>1974</v>
      </c>
      <c r="AA577" s="13" t="s">
        <v>51</v>
      </c>
      <c r="AB577" s="13" t="s">
        <v>206</v>
      </c>
      <c r="AC577" s="13" t="s">
        <v>230</v>
      </c>
      <c r="AD577" s="13" t="s">
        <v>44</v>
      </c>
      <c r="AE577">
        <v>51</v>
      </c>
      <c r="AF577" t="s">
        <v>37</v>
      </c>
      <c r="AG577" t="s">
        <v>12</v>
      </c>
      <c r="AH577">
        <v>11</v>
      </c>
      <c r="AI577" t="s">
        <v>14</v>
      </c>
      <c r="AJ577" s="13" t="s">
        <v>134</v>
      </c>
      <c r="AK577" s="13" t="s">
        <v>135</v>
      </c>
      <c r="AL577" t="b">
        <v>1</v>
      </c>
      <c r="AM577" t="str">
        <f>EmployeeData[[#This Row],[EMPLOYEEID]]</f>
        <v>E026335</v>
      </c>
    </row>
    <row r="578" spans="1:39" ht="15" x14ac:dyDescent="0.25">
      <c r="A578" s="13" t="s">
        <v>1452</v>
      </c>
      <c r="B578" s="13" t="str">
        <f>EmployeeData[[#This Row],[FULLNAME]]</f>
        <v>Andy Schilling</v>
      </c>
      <c r="C578" s="13" t="s">
        <v>203</v>
      </c>
      <c r="D578" s="13" t="s">
        <v>126</v>
      </c>
      <c r="E578">
        <v>232</v>
      </c>
      <c r="F578" s="13" t="s">
        <v>157</v>
      </c>
      <c r="G578" s="13" t="s">
        <v>204</v>
      </c>
      <c r="J578">
        <v>41725</v>
      </c>
      <c r="L578">
        <v>1</v>
      </c>
      <c r="M578">
        <v>40</v>
      </c>
      <c r="N578">
        <v>5</v>
      </c>
      <c r="O578">
        <v>119247</v>
      </c>
      <c r="P578" t="s">
        <v>2</v>
      </c>
      <c r="Q578" s="13" t="s">
        <v>55</v>
      </c>
      <c r="R578" s="13" t="s">
        <v>82</v>
      </c>
      <c r="S578" s="13" t="s">
        <v>129</v>
      </c>
      <c r="T578" t="b">
        <v>1</v>
      </c>
      <c r="U578" s="13" t="s">
        <v>38</v>
      </c>
      <c r="V578" s="13" t="s">
        <v>1453</v>
      </c>
      <c r="W578" t="s">
        <v>5</v>
      </c>
      <c r="X578" s="13" t="s">
        <v>10</v>
      </c>
      <c r="Y578" s="13" t="s">
        <v>131</v>
      </c>
      <c r="Z578">
        <v>1970</v>
      </c>
      <c r="AA578" s="13" t="s">
        <v>51</v>
      </c>
      <c r="AB578" s="13" t="s">
        <v>206</v>
      </c>
      <c r="AC578" s="13" t="s">
        <v>468</v>
      </c>
      <c r="AD578" s="13" t="s">
        <v>43</v>
      </c>
      <c r="AE578">
        <v>55</v>
      </c>
      <c r="AF578" t="s">
        <v>37</v>
      </c>
      <c r="AG578" t="s">
        <v>46</v>
      </c>
      <c r="AH578">
        <v>11</v>
      </c>
      <c r="AI578" t="s">
        <v>14</v>
      </c>
      <c r="AJ578" s="13" t="s">
        <v>134</v>
      </c>
      <c r="AK578" s="13" t="s">
        <v>135</v>
      </c>
      <c r="AL578" t="b">
        <v>0</v>
      </c>
      <c r="AM578" t="str">
        <f>EmployeeData[[#This Row],[EMPLOYEEID]]</f>
        <v>E026664</v>
      </c>
    </row>
    <row r="579" spans="1:39" ht="15" x14ac:dyDescent="0.25">
      <c r="A579" s="13" t="s">
        <v>1454</v>
      </c>
      <c r="B579" s="13" t="str">
        <f>EmployeeData[[#This Row],[FULLNAME]]</f>
        <v>Andy S</v>
      </c>
      <c r="C579" s="13" t="s">
        <v>125</v>
      </c>
      <c r="D579" s="13" t="s">
        <v>126</v>
      </c>
      <c r="E579">
        <v>444</v>
      </c>
      <c r="F579" s="13" t="s">
        <v>127</v>
      </c>
      <c r="G579" s="13" t="s">
        <v>128</v>
      </c>
      <c r="J579">
        <v>41725</v>
      </c>
      <c r="L579">
        <v>1</v>
      </c>
      <c r="M579">
        <v>40</v>
      </c>
      <c r="N579">
        <v>5</v>
      </c>
      <c r="O579">
        <v>84961</v>
      </c>
      <c r="P579" t="s">
        <v>2</v>
      </c>
      <c r="Q579" s="13" t="s">
        <v>54</v>
      </c>
      <c r="R579" s="13" t="s">
        <v>82</v>
      </c>
      <c r="S579" s="13" t="s">
        <v>129</v>
      </c>
      <c r="T579" t="b">
        <v>1</v>
      </c>
      <c r="U579" s="13" t="s">
        <v>38</v>
      </c>
      <c r="V579" s="13" t="s">
        <v>1455</v>
      </c>
      <c r="W579" t="s">
        <v>5</v>
      </c>
      <c r="X579" s="13" t="s">
        <v>45</v>
      </c>
      <c r="Y579" s="13" t="s">
        <v>275</v>
      </c>
      <c r="Z579">
        <v>1973</v>
      </c>
      <c r="AA579" s="13" t="s">
        <v>51</v>
      </c>
      <c r="AB579" s="13" t="s">
        <v>132</v>
      </c>
      <c r="AC579" s="13" t="s">
        <v>133</v>
      </c>
      <c r="AD579" s="13" t="s">
        <v>40</v>
      </c>
      <c r="AE579">
        <v>52</v>
      </c>
      <c r="AF579" t="s">
        <v>37</v>
      </c>
      <c r="AG579" t="s">
        <v>12</v>
      </c>
      <c r="AH579">
        <v>11</v>
      </c>
      <c r="AI579" t="s">
        <v>14</v>
      </c>
      <c r="AJ579" s="13" t="s">
        <v>149</v>
      </c>
      <c r="AK579" s="13" t="s">
        <v>135</v>
      </c>
      <c r="AL579" t="s">
        <v>136</v>
      </c>
      <c r="AM579" t="str">
        <f>EmployeeData[[#This Row],[EMPLOYEEID]]</f>
        <v>E026901</v>
      </c>
    </row>
    <row r="580" spans="1:39" ht="15" x14ac:dyDescent="0.25">
      <c r="A580" s="13" t="s">
        <v>1456</v>
      </c>
      <c r="B580" s="13" t="str">
        <f>EmployeeData[[#This Row],[FULLNAME]]</f>
        <v>Angie Petrie</v>
      </c>
      <c r="C580" s="13" t="s">
        <v>203</v>
      </c>
      <c r="D580" s="13" t="s">
        <v>126</v>
      </c>
      <c r="E580">
        <v>452</v>
      </c>
      <c r="F580" s="13" t="s">
        <v>157</v>
      </c>
      <c r="G580" s="13" t="s">
        <v>204</v>
      </c>
      <c r="J580">
        <v>41725</v>
      </c>
      <c r="L580">
        <v>1</v>
      </c>
      <c r="M580">
        <v>40</v>
      </c>
      <c r="N580">
        <v>5</v>
      </c>
      <c r="O580">
        <v>104092</v>
      </c>
      <c r="P580" t="s">
        <v>2</v>
      </c>
      <c r="Q580" s="13" t="s">
        <v>55</v>
      </c>
      <c r="R580" s="13" t="s">
        <v>82</v>
      </c>
      <c r="S580" s="13" t="s">
        <v>410</v>
      </c>
      <c r="T580" t="b">
        <v>1</v>
      </c>
      <c r="U580" s="13" t="s">
        <v>7</v>
      </c>
      <c r="V580" s="13" t="s">
        <v>1457</v>
      </c>
      <c r="W580" t="s">
        <v>5</v>
      </c>
      <c r="X580" s="13" t="s">
        <v>45</v>
      </c>
      <c r="Y580" s="13" t="s">
        <v>146</v>
      </c>
      <c r="Z580">
        <v>1974</v>
      </c>
      <c r="AA580" s="13" t="s">
        <v>51</v>
      </c>
      <c r="AB580" s="13" t="s">
        <v>206</v>
      </c>
      <c r="AC580" s="13" t="s">
        <v>199</v>
      </c>
      <c r="AD580" s="13" t="s">
        <v>43</v>
      </c>
      <c r="AE580">
        <v>51</v>
      </c>
      <c r="AF580" t="s">
        <v>37</v>
      </c>
      <c r="AG580" t="s">
        <v>46</v>
      </c>
      <c r="AH580">
        <v>11</v>
      </c>
      <c r="AI580" t="s">
        <v>14</v>
      </c>
      <c r="AJ580" s="13" t="s">
        <v>167</v>
      </c>
      <c r="AK580" s="13" t="s">
        <v>184</v>
      </c>
      <c r="AL580" t="b">
        <v>1</v>
      </c>
      <c r="AM580" t="str">
        <f>EmployeeData[[#This Row],[EMPLOYEEID]]</f>
        <v>E028929</v>
      </c>
    </row>
    <row r="581" spans="1:39" ht="15" x14ac:dyDescent="0.25">
      <c r="A581" s="13" t="s">
        <v>1458</v>
      </c>
      <c r="B581" s="13" t="str">
        <f>EmployeeData[[#This Row],[FULLNAME]]</f>
        <v>Angie Penner</v>
      </c>
      <c r="C581" s="13" t="s">
        <v>1081</v>
      </c>
      <c r="D581" s="13" t="s">
        <v>126</v>
      </c>
      <c r="E581">
        <v>454</v>
      </c>
      <c r="F581" s="13" t="s">
        <v>169</v>
      </c>
      <c r="G581" s="13" t="s">
        <v>1248</v>
      </c>
      <c r="J581">
        <v>41725</v>
      </c>
      <c r="L581">
        <v>1</v>
      </c>
      <c r="M581">
        <v>40</v>
      </c>
      <c r="N581">
        <v>5</v>
      </c>
      <c r="O581">
        <v>43201</v>
      </c>
      <c r="P581" t="s">
        <v>2</v>
      </c>
      <c r="Q581" s="13" t="s">
        <v>60</v>
      </c>
      <c r="R581" s="13" t="s">
        <v>82</v>
      </c>
      <c r="S581" s="13" t="s">
        <v>225</v>
      </c>
      <c r="T581" t="b">
        <v>1</v>
      </c>
      <c r="U581" s="13" t="s">
        <v>7</v>
      </c>
      <c r="V581" s="13" t="s">
        <v>1459</v>
      </c>
      <c r="W581" t="s">
        <v>35</v>
      </c>
      <c r="X581" s="13" t="s">
        <v>10</v>
      </c>
      <c r="Y581" s="13" t="s">
        <v>146</v>
      </c>
      <c r="Z581">
        <v>1978</v>
      </c>
      <c r="AA581" s="13" t="s">
        <v>51</v>
      </c>
      <c r="AB581" s="13" t="s">
        <v>1249</v>
      </c>
      <c r="AC581" s="13" t="s">
        <v>293</v>
      </c>
      <c r="AD581" s="13" t="s">
        <v>41</v>
      </c>
      <c r="AE581">
        <v>47</v>
      </c>
      <c r="AF581" t="s">
        <v>37</v>
      </c>
      <c r="AG581" t="s">
        <v>11</v>
      </c>
      <c r="AH581">
        <v>11</v>
      </c>
      <c r="AI581" t="s">
        <v>14</v>
      </c>
      <c r="AJ581" s="13" t="s">
        <v>154</v>
      </c>
      <c r="AK581" s="13" t="s">
        <v>184</v>
      </c>
      <c r="AL581" t="s">
        <v>136</v>
      </c>
      <c r="AM581" t="str">
        <f>EmployeeData[[#This Row],[EMPLOYEEID]]</f>
        <v>E029229</v>
      </c>
    </row>
    <row r="582" spans="1:39" ht="15" x14ac:dyDescent="0.25">
      <c r="A582" s="13" t="s">
        <v>1460</v>
      </c>
      <c r="B582" s="13" t="str">
        <f>EmployeeData[[#This Row],[FULLNAME]]</f>
        <v>Anja Park</v>
      </c>
      <c r="C582" s="13" t="s">
        <v>125</v>
      </c>
      <c r="D582" s="13" t="s">
        <v>126</v>
      </c>
      <c r="E582">
        <v>452</v>
      </c>
      <c r="F582" s="13" t="s">
        <v>157</v>
      </c>
      <c r="G582" s="13" t="s">
        <v>128</v>
      </c>
      <c r="J582">
        <v>41725</v>
      </c>
      <c r="L582">
        <v>1</v>
      </c>
      <c r="M582">
        <v>40</v>
      </c>
      <c r="N582">
        <v>5</v>
      </c>
      <c r="O582">
        <v>75869</v>
      </c>
      <c r="P582" t="s">
        <v>2</v>
      </c>
      <c r="Q582" s="13" t="s">
        <v>54</v>
      </c>
      <c r="R582" s="13" t="s">
        <v>82</v>
      </c>
      <c r="S582" s="13" t="s">
        <v>140</v>
      </c>
      <c r="T582" t="b">
        <v>1</v>
      </c>
      <c r="U582" s="13" t="s">
        <v>8</v>
      </c>
      <c r="V582" s="13" t="s">
        <v>1461</v>
      </c>
      <c r="W582" t="s">
        <v>5</v>
      </c>
      <c r="X582" s="13" t="s">
        <v>45</v>
      </c>
      <c r="Y582" s="13" t="s">
        <v>153</v>
      </c>
      <c r="Z582">
        <v>1978</v>
      </c>
      <c r="AA582" s="13" t="s">
        <v>51</v>
      </c>
      <c r="AB582" s="13" t="s">
        <v>132</v>
      </c>
      <c r="AC582" s="13" t="s">
        <v>199</v>
      </c>
      <c r="AD582" s="13" t="s">
        <v>43</v>
      </c>
      <c r="AE582">
        <v>47</v>
      </c>
      <c r="AF582" t="s">
        <v>37</v>
      </c>
      <c r="AG582" t="s">
        <v>12</v>
      </c>
      <c r="AH582">
        <v>11</v>
      </c>
      <c r="AI582" t="s">
        <v>14</v>
      </c>
      <c r="AJ582" s="13" t="s">
        <v>149</v>
      </c>
      <c r="AK582" s="13" t="s">
        <v>135</v>
      </c>
      <c r="AL582" t="s">
        <v>136</v>
      </c>
      <c r="AM582" t="str">
        <f>EmployeeData[[#This Row],[EMPLOYEEID]]</f>
        <v>E029232</v>
      </c>
    </row>
    <row r="583" spans="1:39" ht="15" x14ac:dyDescent="0.25">
      <c r="A583" s="13" t="s">
        <v>1462</v>
      </c>
      <c r="B583" s="13" t="str">
        <f>EmployeeData[[#This Row],[FULLNAME]]</f>
        <v>Anja Om</v>
      </c>
      <c r="C583" s="13" t="s">
        <v>125</v>
      </c>
      <c r="D583" s="13" t="s">
        <v>126</v>
      </c>
      <c r="E583">
        <v>454</v>
      </c>
      <c r="F583" s="13" t="s">
        <v>169</v>
      </c>
      <c r="G583" s="13" t="s">
        <v>128</v>
      </c>
      <c r="J583">
        <v>41725</v>
      </c>
      <c r="L583">
        <v>1</v>
      </c>
      <c r="M583">
        <v>40</v>
      </c>
      <c r="N583">
        <v>5</v>
      </c>
      <c r="O583">
        <v>95137</v>
      </c>
      <c r="P583" t="s">
        <v>2</v>
      </c>
      <c r="Q583" s="13" t="s">
        <v>54</v>
      </c>
      <c r="R583" s="13" t="s">
        <v>82</v>
      </c>
      <c r="S583" s="13" t="s">
        <v>140</v>
      </c>
      <c r="T583" t="b">
        <v>1</v>
      </c>
      <c r="U583" s="13" t="s">
        <v>7</v>
      </c>
      <c r="V583" s="13" t="s">
        <v>1463</v>
      </c>
      <c r="W583" t="s">
        <v>5</v>
      </c>
      <c r="X583" s="13" t="s">
        <v>10</v>
      </c>
      <c r="Y583" s="13" t="s">
        <v>131</v>
      </c>
      <c r="Z583">
        <v>1978</v>
      </c>
      <c r="AA583" s="13" t="s">
        <v>51</v>
      </c>
      <c r="AB583" s="13" t="s">
        <v>132</v>
      </c>
      <c r="AC583" s="13" t="s">
        <v>293</v>
      </c>
      <c r="AD583" s="13" t="s">
        <v>41</v>
      </c>
      <c r="AE583">
        <v>47</v>
      </c>
      <c r="AF583" t="s">
        <v>37</v>
      </c>
      <c r="AG583" t="s">
        <v>12</v>
      </c>
      <c r="AH583">
        <v>11</v>
      </c>
      <c r="AI583" t="s">
        <v>14</v>
      </c>
      <c r="AJ583" s="13" t="s">
        <v>239</v>
      </c>
      <c r="AK583" s="13" t="s">
        <v>135</v>
      </c>
      <c r="AL583" t="s">
        <v>136</v>
      </c>
      <c r="AM583" t="str">
        <f>EmployeeData[[#This Row],[EMPLOYEEID]]</f>
        <v>E029363</v>
      </c>
    </row>
    <row r="584" spans="1:39" ht="15" x14ac:dyDescent="0.25">
      <c r="A584" s="13" t="s">
        <v>1464</v>
      </c>
      <c r="B584" s="13" t="str">
        <f>EmployeeData[[#This Row],[FULLNAME]]</f>
        <v>Anja Niekamp</v>
      </c>
      <c r="C584" s="13" t="s">
        <v>449</v>
      </c>
      <c r="D584" s="13" t="s">
        <v>126</v>
      </c>
      <c r="E584">
        <v>211</v>
      </c>
      <c r="F584" s="13" t="s">
        <v>221</v>
      </c>
      <c r="G584" s="13" t="s">
        <v>477</v>
      </c>
      <c r="J584">
        <v>41725</v>
      </c>
      <c r="L584">
        <v>1</v>
      </c>
      <c r="M584">
        <v>40</v>
      </c>
      <c r="N584">
        <v>5</v>
      </c>
      <c r="O584">
        <v>65079</v>
      </c>
      <c r="P584" t="s">
        <v>2</v>
      </c>
      <c r="Q584" s="13" t="s">
        <v>59</v>
      </c>
      <c r="R584" s="13" t="s">
        <v>82</v>
      </c>
      <c r="S584" s="13" t="s">
        <v>159</v>
      </c>
      <c r="T584" t="b">
        <v>1</v>
      </c>
      <c r="U584" s="13" t="s">
        <v>38</v>
      </c>
      <c r="V584" s="13" t="s">
        <v>1465</v>
      </c>
      <c r="W584" t="s">
        <v>5</v>
      </c>
      <c r="X584" s="13" t="s">
        <v>10</v>
      </c>
      <c r="Y584" s="13" t="s">
        <v>229</v>
      </c>
      <c r="Z584">
        <v>1968</v>
      </c>
      <c r="AA584" s="13" t="s">
        <v>51</v>
      </c>
      <c r="AB584" s="13" t="s">
        <v>478</v>
      </c>
      <c r="AC584" s="13" t="s">
        <v>680</v>
      </c>
      <c r="AD584" s="13" t="s">
        <v>9</v>
      </c>
      <c r="AE584">
        <v>57</v>
      </c>
      <c r="AF584" t="s">
        <v>37</v>
      </c>
      <c r="AG584" t="s">
        <v>12</v>
      </c>
      <c r="AH584">
        <v>11</v>
      </c>
      <c r="AI584" t="s">
        <v>14</v>
      </c>
      <c r="AJ584" s="13" t="s">
        <v>239</v>
      </c>
      <c r="AK584" s="13" t="s">
        <v>135</v>
      </c>
      <c r="AL584" t="b">
        <v>0</v>
      </c>
      <c r="AM584" t="str">
        <f>EmployeeData[[#This Row],[EMPLOYEEID]]</f>
        <v>E029434</v>
      </c>
    </row>
    <row r="585" spans="1:39" ht="15" x14ac:dyDescent="0.25">
      <c r="A585" s="13" t="s">
        <v>1466</v>
      </c>
      <c r="B585" s="13" t="str">
        <f>EmployeeData[[#This Row],[FULLNAME]]</f>
        <v>Anna Miller</v>
      </c>
      <c r="C585" s="13" t="s">
        <v>203</v>
      </c>
      <c r="D585" s="13" t="s">
        <v>126</v>
      </c>
      <c r="E585">
        <v>454</v>
      </c>
      <c r="F585" s="13" t="s">
        <v>169</v>
      </c>
      <c r="G585" s="13" t="s">
        <v>204</v>
      </c>
      <c r="J585">
        <v>41725</v>
      </c>
      <c r="L585">
        <v>1</v>
      </c>
      <c r="M585">
        <v>40</v>
      </c>
      <c r="N585">
        <v>5</v>
      </c>
      <c r="O585">
        <v>60778</v>
      </c>
      <c r="P585" t="s">
        <v>2</v>
      </c>
      <c r="Q585" s="13" t="s">
        <v>55</v>
      </c>
      <c r="R585" s="13" t="s">
        <v>82</v>
      </c>
      <c r="S585" s="13" t="s">
        <v>344</v>
      </c>
      <c r="T585" t="b">
        <v>1</v>
      </c>
      <c r="U585" s="13" t="s">
        <v>7</v>
      </c>
      <c r="V585" s="13" t="s">
        <v>1467</v>
      </c>
      <c r="W585" t="s">
        <v>5</v>
      </c>
      <c r="X585" s="13" t="s">
        <v>10</v>
      </c>
      <c r="Y585" s="13" t="s">
        <v>146</v>
      </c>
      <c r="Z585">
        <v>1964</v>
      </c>
      <c r="AA585" s="13" t="s">
        <v>34</v>
      </c>
      <c r="AB585" s="13" t="s">
        <v>206</v>
      </c>
      <c r="AC585" s="13" t="s">
        <v>293</v>
      </c>
      <c r="AD585" s="13" t="s">
        <v>41</v>
      </c>
      <c r="AE585">
        <v>61</v>
      </c>
      <c r="AF585" t="s">
        <v>37</v>
      </c>
      <c r="AG585" t="s">
        <v>12</v>
      </c>
      <c r="AH585">
        <v>11</v>
      </c>
      <c r="AI585" t="s">
        <v>14</v>
      </c>
      <c r="AJ585" s="13" t="s">
        <v>134</v>
      </c>
      <c r="AK585" s="13" t="s">
        <v>150</v>
      </c>
      <c r="AL585" t="s">
        <v>136</v>
      </c>
      <c r="AM585" t="str">
        <f>EmployeeData[[#This Row],[EMPLOYEEID]]</f>
        <v>E030252</v>
      </c>
    </row>
    <row r="586" spans="1:39" ht="15" x14ac:dyDescent="0.25">
      <c r="A586" s="13" t="s">
        <v>1468</v>
      </c>
      <c r="B586" s="13" t="str">
        <f>EmployeeData[[#This Row],[FULLNAME]]</f>
        <v>Anna McGrath</v>
      </c>
      <c r="C586" s="13" t="s">
        <v>193</v>
      </c>
      <c r="D586" s="13" t="s">
        <v>126</v>
      </c>
      <c r="E586">
        <v>453</v>
      </c>
      <c r="F586" s="13" t="s">
        <v>127</v>
      </c>
      <c r="G586" s="13" t="s">
        <v>194</v>
      </c>
      <c r="J586">
        <v>41725</v>
      </c>
      <c r="L586">
        <v>1</v>
      </c>
      <c r="M586">
        <v>40</v>
      </c>
      <c r="N586">
        <v>5</v>
      </c>
      <c r="O586">
        <v>92522</v>
      </c>
      <c r="P586" t="s">
        <v>2</v>
      </c>
      <c r="Q586" s="13" t="s">
        <v>58</v>
      </c>
      <c r="R586" s="13" t="s">
        <v>82</v>
      </c>
      <c r="S586" s="13" t="s">
        <v>159</v>
      </c>
      <c r="T586" t="b">
        <v>1</v>
      </c>
      <c r="U586" s="13" t="s">
        <v>7</v>
      </c>
      <c r="V586" s="13" t="s">
        <v>1469</v>
      </c>
      <c r="W586" t="s">
        <v>5</v>
      </c>
      <c r="X586" s="13" t="s">
        <v>45</v>
      </c>
      <c r="Y586" s="13" t="s">
        <v>153</v>
      </c>
      <c r="Z586">
        <v>1962</v>
      </c>
      <c r="AA586" s="13" t="s">
        <v>34</v>
      </c>
      <c r="AB586" s="13" t="s">
        <v>196</v>
      </c>
      <c r="AC586" s="13" t="s">
        <v>320</v>
      </c>
      <c r="AD586" s="13" t="s">
        <v>40</v>
      </c>
      <c r="AE586">
        <v>63</v>
      </c>
      <c r="AF586" t="s">
        <v>37</v>
      </c>
      <c r="AG586" t="s">
        <v>12</v>
      </c>
      <c r="AH586">
        <v>11</v>
      </c>
      <c r="AI586" t="s">
        <v>14</v>
      </c>
      <c r="AJ586" s="13" t="s">
        <v>176</v>
      </c>
      <c r="AK586" s="13" t="s">
        <v>135</v>
      </c>
      <c r="AL586" t="b">
        <v>1</v>
      </c>
      <c r="AM586" t="str">
        <f>EmployeeData[[#This Row],[EMPLOYEEID]]</f>
        <v>E030308</v>
      </c>
    </row>
    <row r="587" spans="1:39" ht="15" x14ac:dyDescent="0.25">
      <c r="A587" s="13" t="s">
        <v>1470</v>
      </c>
      <c r="B587" s="13" t="str">
        <f>EmployeeData[[#This Row],[FULLNAME]]</f>
        <v>Anna Martyn</v>
      </c>
      <c r="C587" s="13" t="s">
        <v>125</v>
      </c>
      <c r="D587" s="13" t="s">
        <v>126</v>
      </c>
      <c r="E587">
        <v>443</v>
      </c>
      <c r="F587" s="13" t="s">
        <v>157</v>
      </c>
      <c r="G587" s="13" t="s">
        <v>128</v>
      </c>
      <c r="J587">
        <v>41725</v>
      </c>
      <c r="L587">
        <v>1</v>
      </c>
      <c r="M587">
        <v>40</v>
      </c>
      <c r="N587">
        <v>5</v>
      </c>
      <c r="O587">
        <v>46241</v>
      </c>
      <c r="P587" t="s">
        <v>2</v>
      </c>
      <c r="Q587" s="13" t="s">
        <v>54</v>
      </c>
      <c r="R587" s="13" t="s">
        <v>82</v>
      </c>
      <c r="S587" s="13" t="s">
        <v>159</v>
      </c>
      <c r="T587" t="b">
        <v>1</v>
      </c>
      <c r="U587" s="13" t="s">
        <v>7</v>
      </c>
      <c r="V587" s="13" t="s">
        <v>1471</v>
      </c>
      <c r="W587" t="s">
        <v>5</v>
      </c>
      <c r="X587" s="13" t="s">
        <v>10</v>
      </c>
      <c r="Y587" s="13" t="s">
        <v>146</v>
      </c>
      <c r="Z587">
        <v>1964</v>
      </c>
      <c r="AA587" s="13" t="s">
        <v>34</v>
      </c>
      <c r="AB587" s="13" t="s">
        <v>132</v>
      </c>
      <c r="AC587" s="13" t="s">
        <v>162</v>
      </c>
      <c r="AD587" s="13" t="s">
        <v>43</v>
      </c>
      <c r="AE587">
        <v>61</v>
      </c>
      <c r="AF587" t="s">
        <v>37</v>
      </c>
      <c r="AG587" t="s">
        <v>11</v>
      </c>
      <c r="AH587">
        <v>11</v>
      </c>
      <c r="AI587" t="s">
        <v>14</v>
      </c>
      <c r="AJ587" s="13" t="s">
        <v>154</v>
      </c>
      <c r="AK587" s="13" t="s">
        <v>184</v>
      </c>
      <c r="AL587" t="b">
        <v>1</v>
      </c>
      <c r="AM587" t="str">
        <f>EmployeeData[[#This Row],[EMPLOYEEID]]</f>
        <v>E030449</v>
      </c>
    </row>
    <row r="588" spans="1:39" ht="15" x14ac:dyDescent="0.25">
      <c r="A588" s="13" t="s">
        <v>1472</v>
      </c>
      <c r="B588" s="13" t="str">
        <f>EmployeeData[[#This Row],[FULLNAME]]</f>
        <v>Anna Mantuano</v>
      </c>
      <c r="C588" s="13" t="s">
        <v>156</v>
      </c>
      <c r="D588" s="13" t="s">
        <v>126</v>
      </c>
      <c r="E588">
        <v>432</v>
      </c>
      <c r="F588" s="13" t="s">
        <v>143</v>
      </c>
      <c r="G588" s="13" t="s">
        <v>158</v>
      </c>
      <c r="J588">
        <v>41725</v>
      </c>
      <c r="L588">
        <v>1</v>
      </c>
      <c r="M588">
        <v>40</v>
      </c>
      <c r="N588">
        <v>5</v>
      </c>
      <c r="O588">
        <v>87837</v>
      </c>
      <c r="P588" t="s">
        <v>2</v>
      </c>
      <c r="Q588" s="13" t="s">
        <v>56</v>
      </c>
      <c r="R588" s="13" t="s">
        <v>82</v>
      </c>
      <c r="S588" s="13" t="s">
        <v>159</v>
      </c>
      <c r="T588" t="b">
        <v>1</v>
      </c>
      <c r="U588" s="13" t="s">
        <v>38</v>
      </c>
      <c r="V588" s="13" t="s">
        <v>1473</v>
      </c>
      <c r="W588" t="s">
        <v>5</v>
      </c>
      <c r="X588" s="13" t="s">
        <v>10</v>
      </c>
      <c r="Y588" s="13" t="s">
        <v>146</v>
      </c>
      <c r="Z588">
        <v>1962</v>
      </c>
      <c r="AA588" s="13" t="s">
        <v>34</v>
      </c>
      <c r="AB588" s="13" t="s">
        <v>161</v>
      </c>
      <c r="AC588" s="13" t="s">
        <v>1013</v>
      </c>
      <c r="AD588" s="13" t="s">
        <v>44</v>
      </c>
      <c r="AE588">
        <v>63</v>
      </c>
      <c r="AF588" t="s">
        <v>37</v>
      </c>
      <c r="AG588" t="s">
        <v>12</v>
      </c>
      <c r="AH588">
        <v>11</v>
      </c>
      <c r="AI588" t="s">
        <v>14</v>
      </c>
      <c r="AJ588" s="13" t="s">
        <v>154</v>
      </c>
      <c r="AK588" s="13" t="s">
        <v>135</v>
      </c>
      <c r="AL588" t="b">
        <v>0</v>
      </c>
      <c r="AM588" t="str">
        <f>EmployeeData[[#This Row],[EMPLOYEEID]]</f>
        <v>E030847</v>
      </c>
    </row>
    <row r="589" spans="1:39" ht="15" x14ac:dyDescent="0.25">
      <c r="A589" s="13" t="s">
        <v>1474</v>
      </c>
      <c r="B589" s="13" t="str">
        <f>EmployeeData[[#This Row],[FULLNAME]]</f>
        <v>Anna Moser</v>
      </c>
      <c r="C589" s="13" t="s">
        <v>125</v>
      </c>
      <c r="D589" s="13" t="s">
        <v>126</v>
      </c>
      <c r="E589">
        <v>447</v>
      </c>
      <c r="F589" s="13" t="s">
        <v>905</v>
      </c>
      <c r="G589" s="13" t="s">
        <v>128</v>
      </c>
      <c r="H589" t="s">
        <v>81</v>
      </c>
      <c r="I589" t="s">
        <v>3973</v>
      </c>
      <c r="J589">
        <v>43103</v>
      </c>
      <c r="K589">
        <v>44334</v>
      </c>
      <c r="L589">
        <v>1</v>
      </c>
      <c r="M589">
        <v>40</v>
      </c>
      <c r="N589">
        <v>5</v>
      </c>
      <c r="O589">
        <v>480609</v>
      </c>
      <c r="P589" t="s">
        <v>76</v>
      </c>
      <c r="Q589" s="13" t="s">
        <v>54</v>
      </c>
      <c r="R589" s="13" t="s">
        <v>82</v>
      </c>
      <c r="S589" s="13" t="s">
        <v>159</v>
      </c>
      <c r="T589" t="b">
        <v>1</v>
      </c>
      <c r="U589" s="13" t="s">
        <v>7</v>
      </c>
      <c r="V589" s="13" t="s">
        <v>1475</v>
      </c>
      <c r="W589" t="s">
        <v>35</v>
      </c>
      <c r="X589" s="13" t="s">
        <v>10</v>
      </c>
      <c r="Y589" s="13" t="s">
        <v>146</v>
      </c>
      <c r="Z589">
        <v>1979</v>
      </c>
      <c r="AA589" s="13" t="s">
        <v>34</v>
      </c>
      <c r="AB589" s="13" t="s">
        <v>132</v>
      </c>
      <c r="AC589" s="13" t="s">
        <v>907</v>
      </c>
      <c r="AD589" s="13" t="s">
        <v>64</v>
      </c>
      <c r="AE589">
        <v>46</v>
      </c>
      <c r="AF589" t="s">
        <v>37</v>
      </c>
      <c r="AG589" t="s">
        <v>48</v>
      </c>
      <c r="AH589">
        <v>3</v>
      </c>
      <c r="AI589" t="s">
        <v>30</v>
      </c>
      <c r="AJ589" s="13" t="s">
        <v>154</v>
      </c>
      <c r="AK589" s="13" t="s">
        <v>135</v>
      </c>
      <c r="AL589" t="b">
        <v>1</v>
      </c>
      <c r="AM589" t="str">
        <f>EmployeeData[[#This Row],[EMPLOYEEID]]</f>
        <v>M038623</v>
      </c>
    </row>
    <row r="590" spans="1:39" ht="15" x14ac:dyDescent="0.25">
      <c r="A590" s="13" t="s">
        <v>1476</v>
      </c>
      <c r="B590" s="13" t="str">
        <f>EmployeeData[[#This Row],[FULLNAME]]</f>
        <v>Anna Liu</v>
      </c>
      <c r="C590" s="13" t="s">
        <v>1081</v>
      </c>
      <c r="D590" s="13" t="s">
        <v>126</v>
      </c>
      <c r="E590">
        <v>444</v>
      </c>
      <c r="F590" s="13" t="s">
        <v>127</v>
      </c>
      <c r="G590" s="13" t="s">
        <v>1248</v>
      </c>
      <c r="J590">
        <v>41725</v>
      </c>
      <c r="L590">
        <v>1</v>
      </c>
      <c r="M590">
        <v>40</v>
      </c>
      <c r="N590">
        <v>5</v>
      </c>
      <c r="O590">
        <v>62893</v>
      </c>
      <c r="P590" t="s">
        <v>2</v>
      </c>
      <c r="Q590" s="13" t="s">
        <v>60</v>
      </c>
      <c r="R590" s="13" t="s">
        <v>82</v>
      </c>
      <c r="S590" s="13" t="s">
        <v>159</v>
      </c>
      <c r="T590" t="b">
        <v>1</v>
      </c>
      <c r="U590" s="13" t="s">
        <v>8</v>
      </c>
      <c r="V590" s="13" t="s">
        <v>1477</v>
      </c>
      <c r="W590" t="s">
        <v>35</v>
      </c>
      <c r="X590" s="13" t="s">
        <v>10</v>
      </c>
      <c r="Y590" s="13" t="s">
        <v>146</v>
      </c>
      <c r="Z590">
        <v>1963</v>
      </c>
      <c r="AA590" s="13" t="s">
        <v>51</v>
      </c>
      <c r="AB590" s="13" t="s">
        <v>1249</v>
      </c>
      <c r="AC590" s="13" t="s">
        <v>133</v>
      </c>
      <c r="AD590" s="13" t="s">
        <v>40</v>
      </c>
      <c r="AE590">
        <v>62</v>
      </c>
      <c r="AF590" t="s">
        <v>37</v>
      </c>
      <c r="AG590" t="s">
        <v>12</v>
      </c>
      <c r="AH590">
        <v>11</v>
      </c>
      <c r="AI590" t="s">
        <v>14</v>
      </c>
      <c r="AJ590" s="13" t="s">
        <v>154</v>
      </c>
      <c r="AK590" s="13" t="s">
        <v>135</v>
      </c>
      <c r="AL590" t="s">
        <v>136</v>
      </c>
      <c r="AM590" t="str">
        <f>EmployeeData[[#This Row],[EMPLOYEEID]]</f>
        <v>E031336</v>
      </c>
    </row>
    <row r="591" spans="1:39" ht="15" x14ac:dyDescent="0.25">
      <c r="A591" s="13" t="s">
        <v>1478</v>
      </c>
      <c r="B591" s="13" t="str">
        <f>EmployeeData[[#This Row],[FULLNAME]]</f>
        <v>Anne Lin</v>
      </c>
      <c r="C591" s="13" t="s">
        <v>125</v>
      </c>
      <c r="D591" s="13" t="s">
        <v>126</v>
      </c>
      <c r="E591">
        <v>445</v>
      </c>
      <c r="F591" s="13" t="s">
        <v>169</v>
      </c>
      <c r="G591" s="13" t="s">
        <v>128</v>
      </c>
      <c r="J591">
        <v>41725</v>
      </c>
      <c r="L591">
        <v>1</v>
      </c>
      <c r="M591">
        <v>40</v>
      </c>
      <c r="N591">
        <v>5</v>
      </c>
      <c r="O591">
        <v>37798</v>
      </c>
      <c r="P591" t="s">
        <v>2</v>
      </c>
      <c r="Q591" s="13" t="s">
        <v>54</v>
      </c>
      <c r="R591" s="13" t="s">
        <v>82</v>
      </c>
      <c r="S591" s="13" t="s">
        <v>159</v>
      </c>
      <c r="T591" t="b">
        <v>1</v>
      </c>
      <c r="U591" s="13" t="s">
        <v>7</v>
      </c>
      <c r="V591" s="13" t="s">
        <v>1479</v>
      </c>
      <c r="W591" t="s">
        <v>5</v>
      </c>
      <c r="X591" s="13" t="s">
        <v>45</v>
      </c>
      <c r="Y591" s="13" t="s">
        <v>153</v>
      </c>
      <c r="Z591">
        <v>1989</v>
      </c>
      <c r="AA591" s="13" t="s">
        <v>51</v>
      </c>
      <c r="AB591" s="13" t="s">
        <v>132</v>
      </c>
      <c r="AC591" s="13" t="s">
        <v>171</v>
      </c>
      <c r="AD591" s="13" t="s">
        <v>41</v>
      </c>
      <c r="AE591">
        <v>36</v>
      </c>
      <c r="AF591" t="s">
        <v>36</v>
      </c>
      <c r="AG591" t="s">
        <v>11</v>
      </c>
      <c r="AH591">
        <v>11</v>
      </c>
      <c r="AI591" t="s">
        <v>14</v>
      </c>
      <c r="AJ591" s="13" t="s">
        <v>176</v>
      </c>
      <c r="AK591" s="13" t="s">
        <v>184</v>
      </c>
      <c r="AL591" t="b">
        <v>1</v>
      </c>
      <c r="AM591" t="str">
        <f>EmployeeData[[#This Row],[EMPLOYEEID]]</f>
        <v>E031412</v>
      </c>
    </row>
    <row r="592" spans="1:39" ht="15" x14ac:dyDescent="0.25">
      <c r="A592" s="13" t="s">
        <v>1480</v>
      </c>
      <c r="B592" s="13" t="str">
        <f>EmployeeData[[#This Row],[FULLNAME]]</f>
        <v>Daniela Abnar</v>
      </c>
      <c r="C592" s="13" t="s">
        <v>156</v>
      </c>
      <c r="D592" s="13" t="s">
        <v>126</v>
      </c>
      <c r="E592">
        <v>444</v>
      </c>
      <c r="F592" s="13" t="s">
        <v>127</v>
      </c>
      <c r="G592" s="13" t="s">
        <v>158</v>
      </c>
      <c r="J592">
        <v>41725</v>
      </c>
      <c r="L592">
        <v>1</v>
      </c>
      <c r="M592">
        <v>40</v>
      </c>
      <c r="N592">
        <v>5</v>
      </c>
      <c r="O592">
        <v>99407</v>
      </c>
      <c r="P592" t="s">
        <v>2</v>
      </c>
      <c r="Q592" s="13" t="s">
        <v>56</v>
      </c>
      <c r="R592" s="13" t="s">
        <v>82</v>
      </c>
      <c r="S592" s="13" t="s">
        <v>225</v>
      </c>
      <c r="T592" t="b">
        <v>1</v>
      </c>
      <c r="U592" s="13" t="s">
        <v>8</v>
      </c>
      <c r="V592" s="13" t="s">
        <v>1481</v>
      </c>
      <c r="W592" t="s">
        <v>5</v>
      </c>
      <c r="X592" s="13" t="s">
        <v>10</v>
      </c>
      <c r="Y592" s="13" t="s">
        <v>146</v>
      </c>
      <c r="Z592">
        <v>1983</v>
      </c>
      <c r="AA592" s="13" t="s">
        <v>15</v>
      </c>
      <c r="AB592" s="13" t="s">
        <v>161</v>
      </c>
      <c r="AC592" s="13" t="s">
        <v>133</v>
      </c>
      <c r="AD592" s="13" t="s">
        <v>40</v>
      </c>
      <c r="AE592">
        <v>42</v>
      </c>
      <c r="AF592" t="s">
        <v>36</v>
      </c>
      <c r="AG592" t="s">
        <v>12</v>
      </c>
      <c r="AH592">
        <v>11</v>
      </c>
      <c r="AI592" t="s">
        <v>14</v>
      </c>
      <c r="AJ592" s="13" t="s">
        <v>167</v>
      </c>
      <c r="AK592" s="13" t="s">
        <v>135</v>
      </c>
      <c r="AL592" t="s">
        <v>136</v>
      </c>
      <c r="AM592" t="str">
        <f>EmployeeData[[#This Row],[EMPLOYEEID]]</f>
        <v>E086988</v>
      </c>
    </row>
    <row r="593" spans="1:39" ht="15" x14ac:dyDescent="0.25">
      <c r="A593" s="13" t="s">
        <v>1482</v>
      </c>
      <c r="B593" s="13" t="str">
        <f>EmployeeData[[#This Row],[FULLNAME]]</f>
        <v>Danny Zhou</v>
      </c>
      <c r="C593" s="13" t="s">
        <v>125</v>
      </c>
      <c r="D593" s="13" t="s">
        <v>126</v>
      </c>
      <c r="E593">
        <v>461</v>
      </c>
      <c r="F593" s="13" t="s">
        <v>221</v>
      </c>
      <c r="G593" s="13" t="s">
        <v>144</v>
      </c>
      <c r="J593">
        <v>41725</v>
      </c>
      <c r="L593">
        <v>1</v>
      </c>
      <c r="M593">
        <v>40</v>
      </c>
      <c r="N593">
        <v>5</v>
      </c>
      <c r="O593">
        <v>53865</v>
      </c>
      <c r="P593" t="s">
        <v>2</v>
      </c>
      <c r="Q593" s="13" t="s">
        <v>54</v>
      </c>
      <c r="R593" s="13" t="s">
        <v>82</v>
      </c>
      <c r="S593" s="13" t="s">
        <v>140</v>
      </c>
      <c r="T593" t="b">
        <v>1</v>
      </c>
      <c r="U593" s="13" t="s">
        <v>8</v>
      </c>
      <c r="V593" s="13" t="s">
        <v>1483</v>
      </c>
      <c r="W593" t="s">
        <v>5</v>
      </c>
      <c r="X593" s="13" t="s">
        <v>10</v>
      </c>
      <c r="Y593" s="13" t="s">
        <v>153</v>
      </c>
      <c r="Z593">
        <v>1981</v>
      </c>
      <c r="AA593" s="13" t="s">
        <v>15</v>
      </c>
      <c r="AB593" s="13" t="s">
        <v>147</v>
      </c>
      <c r="AC593" s="13" t="s">
        <v>223</v>
      </c>
      <c r="AD593" s="13" t="s">
        <v>9</v>
      </c>
      <c r="AE593">
        <v>44</v>
      </c>
      <c r="AF593" t="s">
        <v>36</v>
      </c>
      <c r="AG593" t="s">
        <v>12</v>
      </c>
      <c r="AH593">
        <v>11</v>
      </c>
      <c r="AI593" t="s">
        <v>14</v>
      </c>
      <c r="AJ593" s="13" t="s">
        <v>154</v>
      </c>
      <c r="AK593" s="13" t="s">
        <v>135</v>
      </c>
      <c r="AL593" t="s">
        <v>136</v>
      </c>
      <c r="AM593" t="str">
        <f>EmployeeData[[#This Row],[EMPLOYEEID]]</f>
        <v>E087094</v>
      </c>
    </row>
    <row r="594" spans="1:39" ht="15" x14ac:dyDescent="0.25">
      <c r="A594" s="13" t="s">
        <v>1484</v>
      </c>
      <c r="B594" s="13" t="str">
        <f>EmployeeData[[#This Row],[FULLNAME]]</f>
        <v>Danny Zhao</v>
      </c>
      <c r="C594" s="13" t="s">
        <v>203</v>
      </c>
      <c r="D594" s="13" t="s">
        <v>126</v>
      </c>
      <c r="E594">
        <v>461</v>
      </c>
      <c r="F594" s="13" t="s">
        <v>221</v>
      </c>
      <c r="G594" s="13" t="s">
        <v>204</v>
      </c>
      <c r="J594">
        <v>41725</v>
      </c>
      <c r="L594">
        <v>1</v>
      </c>
      <c r="M594">
        <v>40</v>
      </c>
      <c r="N594">
        <v>5</v>
      </c>
      <c r="O594">
        <v>134584</v>
      </c>
      <c r="P594" t="s">
        <v>2</v>
      </c>
      <c r="Q594" s="13" t="s">
        <v>55</v>
      </c>
      <c r="R594" s="13" t="s">
        <v>82</v>
      </c>
      <c r="S594" s="13" t="s">
        <v>140</v>
      </c>
      <c r="T594" t="b">
        <v>1</v>
      </c>
      <c r="U594" s="13" t="s">
        <v>8</v>
      </c>
      <c r="V594" s="13" t="s">
        <v>1485</v>
      </c>
      <c r="W594" t="s">
        <v>5</v>
      </c>
      <c r="X594" s="13" t="s">
        <v>45</v>
      </c>
      <c r="Y594" s="13" t="s">
        <v>153</v>
      </c>
      <c r="Z594">
        <v>1977</v>
      </c>
      <c r="AA594" s="13" t="s">
        <v>15</v>
      </c>
      <c r="AB594" s="13" t="s">
        <v>206</v>
      </c>
      <c r="AC594" s="13" t="s">
        <v>223</v>
      </c>
      <c r="AD594" s="13" t="s">
        <v>9</v>
      </c>
      <c r="AE594">
        <v>48</v>
      </c>
      <c r="AF594" t="s">
        <v>37</v>
      </c>
      <c r="AG594" t="s">
        <v>46</v>
      </c>
      <c r="AH594">
        <v>11</v>
      </c>
      <c r="AI594" t="s">
        <v>14</v>
      </c>
      <c r="AJ594" s="13" t="s">
        <v>154</v>
      </c>
      <c r="AK594" s="13" t="s">
        <v>135</v>
      </c>
      <c r="AL594" t="s">
        <v>136</v>
      </c>
      <c r="AM594" t="str">
        <f>EmployeeData[[#This Row],[EMPLOYEEID]]</f>
        <v>E087196</v>
      </c>
    </row>
    <row r="595" spans="1:39" ht="15" x14ac:dyDescent="0.25">
      <c r="A595" s="13" t="s">
        <v>1486</v>
      </c>
      <c r="B595" s="13" t="str">
        <f>EmployeeData[[#This Row],[FULLNAME]]</f>
        <v>Danyang Yoon</v>
      </c>
      <c r="C595" s="13" t="s">
        <v>1081</v>
      </c>
      <c r="D595" s="13" t="s">
        <v>126</v>
      </c>
      <c r="E595">
        <v>401</v>
      </c>
      <c r="F595" s="13" t="s">
        <v>221</v>
      </c>
      <c r="G595" s="13" t="s">
        <v>1248</v>
      </c>
      <c r="J595">
        <v>41725</v>
      </c>
      <c r="L595">
        <v>1</v>
      </c>
      <c r="M595">
        <v>40</v>
      </c>
      <c r="N595">
        <v>5</v>
      </c>
      <c r="O595">
        <v>32474</v>
      </c>
      <c r="P595" t="s">
        <v>2</v>
      </c>
      <c r="Q595" s="13" t="s">
        <v>60</v>
      </c>
      <c r="R595" s="13" t="s">
        <v>82</v>
      </c>
      <c r="S595" s="13" t="s">
        <v>159</v>
      </c>
      <c r="T595" t="b">
        <v>1</v>
      </c>
      <c r="U595" s="13" t="s">
        <v>7</v>
      </c>
      <c r="V595" s="13" t="s">
        <v>1487</v>
      </c>
      <c r="W595" t="s">
        <v>5</v>
      </c>
      <c r="X595" s="13" t="s">
        <v>10</v>
      </c>
      <c r="Y595" s="13" t="s">
        <v>146</v>
      </c>
      <c r="Z595">
        <v>1984</v>
      </c>
      <c r="AA595" s="13" t="s">
        <v>32</v>
      </c>
      <c r="AB595" s="13" t="s">
        <v>1249</v>
      </c>
      <c r="AC595" s="13" t="s">
        <v>381</v>
      </c>
      <c r="AD595" s="13" t="s">
        <v>9</v>
      </c>
      <c r="AE595">
        <v>41</v>
      </c>
      <c r="AF595" t="s">
        <v>36</v>
      </c>
      <c r="AG595" t="s">
        <v>11</v>
      </c>
      <c r="AH595">
        <v>11</v>
      </c>
      <c r="AI595" t="s">
        <v>14</v>
      </c>
      <c r="AJ595" s="13" t="s">
        <v>176</v>
      </c>
      <c r="AK595" s="13" t="s">
        <v>135</v>
      </c>
      <c r="AL595" t="b">
        <v>1</v>
      </c>
      <c r="AM595" t="str">
        <f>EmployeeData[[#This Row],[EMPLOYEEID]]</f>
        <v>E087567</v>
      </c>
    </row>
    <row r="596" spans="1:39" ht="15" x14ac:dyDescent="0.25">
      <c r="A596" s="13" t="s">
        <v>1488</v>
      </c>
      <c r="B596" s="13" t="str">
        <f>EmployeeData[[#This Row],[FULLNAME]]</f>
        <v>Danyang Yeung</v>
      </c>
      <c r="C596" s="13" t="s">
        <v>125</v>
      </c>
      <c r="D596" s="13" t="s">
        <v>126</v>
      </c>
      <c r="E596">
        <v>444</v>
      </c>
      <c r="F596" s="13" t="s">
        <v>127</v>
      </c>
      <c r="G596" s="13" t="s">
        <v>128</v>
      </c>
      <c r="J596">
        <v>41725</v>
      </c>
      <c r="L596">
        <v>1</v>
      </c>
      <c r="M596">
        <v>40</v>
      </c>
      <c r="N596">
        <v>5</v>
      </c>
      <c r="O596">
        <v>253584</v>
      </c>
      <c r="P596" t="s">
        <v>2</v>
      </c>
      <c r="Q596" s="13" t="s">
        <v>54</v>
      </c>
      <c r="R596" s="13" t="s">
        <v>82</v>
      </c>
      <c r="S596" s="13" t="s">
        <v>344</v>
      </c>
      <c r="T596" t="b">
        <v>1</v>
      </c>
      <c r="U596" s="13" t="s">
        <v>7</v>
      </c>
      <c r="V596" s="13" t="s">
        <v>1489</v>
      </c>
      <c r="W596" t="s">
        <v>5</v>
      </c>
      <c r="X596" s="13" t="s">
        <v>10</v>
      </c>
      <c r="Y596" s="13" t="s">
        <v>146</v>
      </c>
      <c r="Z596">
        <v>1979</v>
      </c>
      <c r="AA596" s="13" t="s">
        <v>32</v>
      </c>
      <c r="AB596" s="13" t="s">
        <v>132</v>
      </c>
      <c r="AC596" s="13" t="s">
        <v>133</v>
      </c>
      <c r="AD596" s="13" t="s">
        <v>40</v>
      </c>
      <c r="AE596">
        <v>46</v>
      </c>
      <c r="AF596" t="s">
        <v>37</v>
      </c>
      <c r="AG596" t="s">
        <v>47</v>
      </c>
      <c r="AH596">
        <v>11</v>
      </c>
      <c r="AI596" t="s">
        <v>14</v>
      </c>
      <c r="AJ596" s="13" t="s">
        <v>154</v>
      </c>
      <c r="AK596" s="13" t="s">
        <v>150</v>
      </c>
      <c r="AL596" t="s">
        <v>136</v>
      </c>
      <c r="AM596" t="str">
        <f>EmployeeData[[#This Row],[EMPLOYEEID]]</f>
        <v>E087682</v>
      </c>
    </row>
    <row r="597" spans="1:39" ht="15" x14ac:dyDescent="0.25">
      <c r="A597" s="13" t="s">
        <v>1490</v>
      </c>
      <c r="B597" s="13" t="str">
        <f>EmployeeData[[#This Row],[FULLNAME]]</f>
        <v>Danyang Yang</v>
      </c>
      <c r="C597" s="13" t="s">
        <v>203</v>
      </c>
      <c r="D597" s="13" t="s">
        <v>126</v>
      </c>
      <c r="E597">
        <v>450</v>
      </c>
      <c r="F597" s="13" t="s">
        <v>221</v>
      </c>
      <c r="G597" s="13" t="s">
        <v>204</v>
      </c>
      <c r="J597">
        <v>41725</v>
      </c>
      <c r="L597">
        <v>1</v>
      </c>
      <c r="M597">
        <v>40</v>
      </c>
      <c r="N597">
        <v>5</v>
      </c>
      <c r="O597">
        <v>87744</v>
      </c>
      <c r="P597" t="s">
        <v>2</v>
      </c>
      <c r="Q597" s="13" t="s">
        <v>55</v>
      </c>
      <c r="R597" s="13" t="s">
        <v>82</v>
      </c>
      <c r="S597" s="13" t="s">
        <v>344</v>
      </c>
      <c r="T597" t="b">
        <v>1</v>
      </c>
      <c r="U597" s="13" t="s">
        <v>7</v>
      </c>
      <c r="V597" s="13" t="s">
        <v>1491</v>
      </c>
      <c r="W597" t="s">
        <v>5</v>
      </c>
      <c r="X597" s="13" t="s">
        <v>10</v>
      </c>
      <c r="Y597" s="13" t="s">
        <v>146</v>
      </c>
      <c r="Z597">
        <v>1975</v>
      </c>
      <c r="AA597" s="13" t="s">
        <v>32</v>
      </c>
      <c r="AB597" s="13" t="s">
        <v>206</v>
      </c>
      <c r="AC597" s="13" t="s">
        <v>301</v>
      </c>
      <c r="AD597" s="13" t="s">
        <v>9</v>
      </c>
      <c r="AE597">
        <v>50</v>
      </c>
      <c r="AF597" t="s">
        <v>37</v>
      </c>
      <c r="AG597" t="s">
        <v>12</v>
      </c>
      <c r="AH597">
        <v>11</v>
      </c>
      <c r="AI597" t="s">
        <v>14</v>
      </c>
      <c r="AJ597" s="13" t="s">
        <v>167</v>
      </c>
      <c r="AK597" s="13" t="s">
        <v>150</v>
      </c>
      <c r="AL597" t="s">
        <v>136</v>
      </c>
      <c r="AM597" t="str">
        <f>EmployeeData[[#This Row],[EMPLOYEEID]]</f>
        <v>E088459</v>
      </c>
    </row>
    <row r="598" spans="1:39" ht="15" x14ac:dyDescent="0.25">
      <c r="A598" s="13" t="s">
        <v>1492</v>
      </c>
      <c r="B598" s="13" t="str">
        <f>EmployeeData[[#This Row],[FULLNAME]]</f>
        <v>Darlene Xu</v>
      </c>
      <c r="C598" s="13" t="s">
        <v>203</v>
      </c>
      <c r="D598" s="13" t="s">
        <v>126</v>
      </c>
      <c r="E598">
        <v>441</v>
      </c>
      <c r="F598" s="13" t="s">
        <v>221</v>
      </c>
      <c r="G598" s="13" t="s">
        <v>204</v>
      </c>
      <c r="J598">
        <v>41725</v>
      </c>
      <c r="L598">
        <v>1</v>
      </c>
      <c r="M598">
        <v>40</v>
      </c>
      <c r="N598">
        <v>5</v>
      </c>
      <c r="O598">
        <v>69594</v>
      </c>
      <c r="P598" t="s">
        <v>2</v>
      </c>
      <c r="Q598" s="13" t="s">
        <v>55</v>
      </c>
      <c r="R598" s="13" t="s">
        <v>82</v>
      </c>
      <c r="S598" s="13" t="s">
        <v>159</v>
      </c>
      <c r="T598" t="b">
        <v>1</v>
      </c>
      <c r="U598" s="13" t="s">
        <v>7</v>
      </c>
      <c r="V598" s="13" t="s">
        <v>1493</v>
      </c>
      <c r="W598" t="s">
        <v>5</v>
      </c>
      <c r="X598" s="13" t="s">
        <v>10</v>
      </c>
      <c r="Y598" s="13" t="s">
        <v>153</v>
      </c>
      <c r="Z598">
        <v>1986</v>
      </c>
      <c r="AA598" s="13" t="s">
        <v>32</v>
      </c>
      <c r="AB598" s="13" t="s">
        <v>206</v>
      </c>
      <c r="AC598" s="13" t="s">
        <v>1059</v>
      </c>
      <c r="AD598" s="13" t="s">
        <v>9</v>
      </c>
      <c r="AE598">
        <v>39</v>
      </c>
      <c r="AF598" t="s">
        <v>36</v>
      </c>
      <c r="AG598" t="s">
        <v>12</v>
      </c>
      <c r="AH598">
        <v>11</v>
      </c>
      <c r="AI598" t="s">
        <v>14</v>
      </c>
      <c r="AJ598" s="13" t="s">
        <v>176</v>
      </c>
      <c r="AK598" s="13" t="s">
        <v>135</v>
      </c>
      <c r="AL598" t="b">
        <v>1</v>
      </c>
      <c r="AM598" t="str">
        <f>EmployeeData[[#This Row],[EMPLOYEEID]]</f>
        <v>E088523</v>
      </c>
    </row>
    <row r="599" spans="1:39" ht="15" x14ac:dyDescent="0.25">
      <c r="A599" s="13" t="s">
        <v>1494</v>
      </c>
      <c r="B599" s="13" t="str">
        <f>EmployeeData[[#This Row],[FULLNAME]]</f>
        <v>Darlene Wu</v>
      </c>
      <c r="C599" s="13" t="s">
        <v>203</v>
      </c>
      <c r="D599" s="13" t="s">
        <v>126</v>
      </c>
      <c r="E599">
        <v>441</v>
      </c>
      <c r="F599" s="13" t="s">
        <v>221</v>
      </c>
      <c r="G599" s="13" t="s">
        <v>204</v>
      </c>
      <c r="J599">
        <v>41725</v>
      </c>
      <c r="L599">
        <v>1</v>
      </c>
      <c r="M599">
        <v>40</v>
      </c>
      <c r="N599">
        <v>5</v>
      </c>
      <c r="O599">
        <v>85534</v>
      </c>
      <c r="P599" t="s">
        <v>2</v>
      </c>
      <c r="Q599" s="13" t="s">
        <v>55</v>
      </c>
      <c r="R599" s="13" t="s">
        <v>82</v>
      </c>
      <c r="S599" s="13" t="s">
        <v>344</v>
      </c>
      <c r="T599" t="b">
        <v>1</v>
      </c>
      <c r="U599" s="13" t="s">
        <v>7</v>
      </c>
      <c r="V599" s="13" t="s">
        <v>1495</v>
      </c>
      <c r="W599" t="s">
        <v>5</v>
      </c>
      <c r="X599" s="13" t="s">
        <v>10</v>
      </c>
      <c r="Y599" s="13" t="s">
        <v>146</v>
      </c>
      <c r="Z599">
        <v>1978</v>
      </c>
      <c r="AA599" s="13" t="s">
        <v>32</v>
      </c>
      <c r="AB599" s="13" t="s">
        <v>206</v>
      </c>
      <c r="AC599" s="13" t="s">
        <v>1059</v>
      </c>
      <c r="AD599" s="13" t="s">
        <v>9</v>
      </c>
      <c r="AE599">
        <v>47</v>
      </c>
      <c r="AF599" t="s">
        <v>37</v>
      </c>
      <c r="AG599" t="s">
        <v>12</v>
      </c>
      <c r="AH599">
        <v>11</v>
      </c>
      <c r="AI599" t="s">
        <v>14</v>
      </c>
      <c r="AJ599" s="13" t="s">
        <v>176</v>
      </c>
      <c r="AK599" s="13" t="s">
        <v>150</v>
      </c>
      <c r="AL599" t="s">
        <v>136</v>
      </c>
      <c r="AM599" t="str">
        <f>EmployeeData[[#This Row],[EMPLOYEEID]]</f>
        <v>E089235</v>
      </c>
    </row>
    <row r="600" spans="1:39" ht="15" x14ac:dyDescent="0.25">
      <c r="A600" s="13" t="s">
        <v>1496</v>
      </c>
      <c r="B600" s="13" t="str">
        <f>EmployeeData[[#This Row],[FULLNAME]]</f>
        <v>Darlene Wood</v>
      </c>
      <c r="C600" s="13" t="s">
        <v>125</v>
      </c>
      <c r="D600" s="13" t="s">
        <v>126</v>
      </c>
      <c r="E600">
        <v>443</v>
      </c>
      <c r="F600" s="13" t="s">
        <v>157</v>
      </c>
      <c r="G600" s="13" t="s">
        <v>128</v>
      </c>
      <c r="J600">
        <v>41725</v>
      </c>
      <c r="L600">
        <v>1</v>
      </c>
      <c r="M600">
        <v>40</v>
      </c>
      <c r="N600">
        <v>5</v>
      </c>
      <c r="O600">
        <v>116284</v>
      </c>
      <c r="P600" t="s">
        <v>2</v>
      </c>
      <c r="Q600" s="13" t="s">
        <v>54</v>
      </c>
      <c r="R600" s="13" t="s">
        <v>82</v>
      </c>
      <c r="S600" s="13" t="s">
        <v>159</v>
      </c>
      <c r="T600" t="b">
        <v>1</v>
      </c>
      <c r="U600" s="13" t="s">
        <v>38</v>
      </c>
      <c r="V600" s="13" t="s">
        <v>1497</v>
      </c>
      <c r="W600" t="s">
        <v>5</v>
      </c>
      <c r="X600" s="13" t="s">
        <v>10</v>
      </c>
      <c r="Y600" s="13" t="s">
        <v>146</v>
      </c>
      <c r="Z600">
        <v>1987</v>
      </c>
      <c r="AA600" s="13" t="s">
        <v>32</v>
      </c>
      <c r="AB600" s="13" t="s">
        <v>132</v>
      </c>
      <c r="AC600" s="13" t="s">
        <v>162</v>
      </c>
      <c r="AD600" s="13" t="s">
        <v>43</v>
      </c>
      <c r="AE600">
        <v>38</v>
      </c>
      <c r="AF600" t="s">
        <v>36</v>
      </c>
      <c r="AG600" t="s">
        <v>46</v>
      </c>
      <c r="AH600">
        <v>11</v>
      </c>
      <c r="AI600" t="s">
        <v>14</v>
      </c>
      <c r="AJ600" s="13" t="s">
        <v>239</v>
      </c>
      <c r="AK600" s="13" t="s">
        <v>135</v>
      </c>
      <c r="AL600" t="s">
        <v>136</v>
      </c>
      <c r="AM600" t="str">
        <f>EmployeeData[[#This Row],[EMPLOYEEID]]</f>
        <v>E089567</v>
      </c>
    </row>
    <row r="601" spans="1:39" ht="15" x14ac:dyDescent="0.25">
      <c r="A601" s="13" t="s">
        <v>1498</v>
      </c>
      <c r="B601" s="13" t="str">
        <f>EmployeeData[[#This Row],[FULLNAME]]</f>
        <v>Darryl Werner</v>
      </c>
      <c r="C601" s="13" t="s">
        <v>203</v>
      </c>
      <c r="D601" s="13" t="s">
        <v>126</v>
      </c>
      <c r="E601">
        <v>443</v>
      </c>
      <c r="F601" s="13" t="s">
        <v>157</v>
      </c>
      <c r="G601" s="13" t="s">
        <v>204</v>
      </c>
      <c r="J601">
        <v>41725</v>
      </c>
      <c r="L601">
        <v>1</v>
      </c>
      <c r="M601">
        <v>40</v>
      </c>
      <c r="N601">
        <v>5</v>
      </c>
      <c r="O601">
        <v>84146</v>
      </c>
      <c r="P601" t="s">
        <v>2</v>
      </c>
      <c r="Q601" s="13" t="s">
        <v>55</v>
      </c>
      <c r="R601" s="13" t="s">
        <v>82</v>
      </c>
      <c r="S601" s="13" t="s">
        <v>159</v>
      </c>
      <c r="T601" t="b">
        <v>1</v>
      </c>
      <c r="U601" s="13" t="s">
        <v>7</v>
      </c>
      <c r="V601" s="13" t="s">
        <v>1499</v>
      </c>
      <c r="W601" t="s">
        <v>5</v>
      </c>
      <c r="X601" s="13" t="s">
        <v>10</v>
      </c>
      <c r="Y601" s="13" t="s">
        <v>131</v>
      </c>
      <c r="Z601">
        <v>1997</v>
      </c>
      <c r="AA601" s="13" t="s">
        <v>51</v>
      </c>
      <c r="AB601" s="13" t="s">
        <v>206</v>
      </c>
      <c r="AC601" s="13" t="s">
        <v>162</v>
      </c>
      <c r="AD601" s="13" t="s">
        <v>43</v>
      </c>
      <c r="AE601">
        <v>28</v>
      </c>
      <c r="AF601" t="s">
        <v>6</v>
      </c>
      <c r="AG601" t="s">
        <v>12</v>
      </c>
      <c r="AH601">
        <v>11</v>
      </c>
      <c r="AI601" t="s">
        <v>14</v>
      </c>
      <c r="AJ601" s="13" t="s">
        <v>134</v>
      </c>
      <c r="AK601" s="13" t="s">
        <v>135</v>
      </c>
      <c r="AL601" t="b">
        <v>1</v>
      </c>
      <c r="AM601" t="str">
        <f>EmployeeData[[#This Row],[EMPLOYEEID]]</f>
        <v>E089958</v>
      </c>
    </row>
    <row r="602" spans="1:39" ht="15" x14ac:dyDescent="0.25">
      <c r="A602" s="13" t="s">
        <v>1500</v>
      </c>
      <c r="B602" s="13" t="str">
        <f>EmployeeData[[#This Row],[FULLNAME]]</f>
        <v>Darryl Wang</v>
      </c>
      <c r="C602" s="13" t="s">
        <v>125</v>
      </c>
      <c r="D602" s="13" t="s">
        <v>126</v>
      </c>
      <c r="E602">
        <v>441</v>
      </c>
      <c r="F602" s="13" t="s">
        <v>221</v>
      </c>
      <c r="G602" s="13" t="s">
        <v>128</v>
      </c>
      <c r="J602">
        <v>41725</v>
      </c>
      <c r="L602">
        <v>1</v>
      </c>
      <c r="M602">
        <v>40</v>
      </c>
      <c r="N602">
        <v>5</v>
      </c>
      <c r="O602">
        <v>114747</v>
      </c>
      <c r="P602" t="s">
        <v>2</v>
      </c>
      <c r="Q602" s="13" t="s">
        <v>54</v>
      </c>
      <c r="R602" s="13" t="s">
        <v>82</v>
      </c>
      <c r="S602" s="13" t="s">
        <v>190</v>
      </c>
      <c r="T602" t="b">
        <v>1</v>
      </c>
      <c r="U602" s="13" t="s">
        <v>38</v>
      </c>
      <c r="V602" s="13" t="s">
        <v>1501</v>
      </c>
      <c r="W602" t="s">
        <v>5</v>
      </c>
      <c r="X602" s="13" t="s">
        <v>10</v>
      </c>
      <c r="Y602" s="13" t="s">
        <v>146</v>
      </c>
      <c r="Z602">
        <v>1982</v>
      </c>
      <c r="AA602" s="13" t="s">
        <v>51</v>
      </c>
      <c r="AB602" s="13" t="s">
        <v>132</v>
      </c>
      <c r="AC602" s="13" t="s">
        <v>1059</v>
      </c>
      <c r="AD602" s="13" t="s">
        <v>9</v>
      </c>
      <c r="AE602">
        <v>43</v>
      </c>
      <c r="AF602" t="s">
        <v>36</v>
      </c>
      <c r="AG602" t="s">
        <v>46</v>
      </c>
      <c r="AH602">
        <v>11</v>
      </c>
      <c r="AI602" t="s">
        <v>14</v>
      </c>
      <c r="AJ602" s="13" t="s">
        <v>239</v>
      </c>
      <c r="AK602" s="13" t="s">
        <v>135</v>
      </c>
      <c r="AL602" t="b">
        <v>1</v>
      </c>
      <c r="AM602" t="str">
        <f>EmployeeData[[#This Row],[EMPLOYEEID]]</f>
        <v>E090279</v>
      </c>
    </row>
    <row r="603" spans="1:39" ht="15" x14ac:dyDescent="0.25">
      <c r="A603" s="13" t="s">
        <v>1502</v>
      </c>
      <c r="B603" s="13" t="str">
        <f>EmployeeData[[#This Row],[FULLNAME]]</f>
        <v>David Wang</v>
      </c>
      <c r="C603" s="13" t="s">
        <v>125</v>
      </c>
      <c r="D603" s="13" t="s">
        <v>126</v>
      </c>
      <c r="E603">
        <v>445</v>
      </c>
      <c r="F603" s="13" t="s">
        <v>169</v>
      </c>
      <c r="G603" s="13" t="s">
        <v>128</v>
      </c>
      <c r="J603">
        <v>41725</v>
      </c>
      <c r="L603">
        <v>1</v>
      </c>
      <c r="M603">
        <v>40</v>
      </c>
      <c r="N603">
        <v>5</v>
      </c>
      <c r="O603">
        <v>78513</v>
      </c>
      <c r="P603" t="s">
        <v>2</v>
      </c>
      <c r="Q603" s="13" t="s">
        <v>54</v>
      </c>
      <c r="R603" s="13" t="s">
        <v>82</v>
      </c>
      <c r="S603" s="13" t="s">
        <v>159</v>
      </c>
      <c r="T603" t="b">
        <v>1</v>
      </c>
      <c r="U603" s="13" t="s">
        <v>8</v>
      </c>
      <c r="V603" s="13" t="s">
        <v>1503</v>
      </c>
      <c r="W603" t="s">
        <v>5</v>
      </c>
      <c r="X603" s="13" t="s">
        <v>10</v>
      </c>
      <c r="Y603" s="13" t="s">
        <v>146</v>
      </c>
      <c r="Z603">
        <v>2002</v>
      </c>
      <c r="AA603" s="13" t="s">
        <v>51</v>
      </c>
      <c r="AB603" s="13" t="s">
        <v>132</v>
      </c>
      <c r="AC603" s="13" t="s">
        <v>171</v>
      </c>
      <c r="AD603" s="13" t="s">
        <v>41</v>
      </c>
      <c r="AE603">
        <v>23</v>
      </c>
      <c r="AF603" t="s">
        <v>63</v>
      </c>
      <c r="AG603" t="s">
        <v>12</v>
      </c>
      <c r="AH603">
        <v>11</v>
      </c>
      <c r="AI603" t="s">
        <v>14</v>
      </c>
      <c r="AJ603" s="13" t="s">
        <v>239</v>
      </c>
      <c r="AK603" s="13" t="s">
        <v>135</v>
      </c>
      <c r="AL603" t="b">
        <v>0</v>
      </c>
      <c r="AM603" t="str">
        <f>EmployeeData[[#This Row],[EMPLOYEEID]]</f>
        <v>E090444</v>
      </c>
    </row>
    <row r="604" spans="1:39" ht="15" x14ac:dyDescent="0.25">
      <c r="A604" s="13" t="s">
        <v>1504</v>
      </c>
      <c r="B604" s="13" t="str">
        <f>EmployeeData[[#This Row],[FULLNAME]]</f>
        <v>David Wakefield</v>
      </c>
      <c r="C604" s="13" t="s">
        <v>125</v>
      </c>
      <c r="D604" s="13" t="s">
        <v>126</v>
      </c>
      <c r="E604">
        <v>454</v>
      </c>
      <c r="F604" s="13" t="s">
        <v>169</v>
      </c>
      <c r="G604" s="13" t="s">
        <v>128</v>
      </c>
      <c r="J604">
        <v>41725</v>
      </c>
      <c r="L604">
        <v>1</v>
      </c>
      <c r="M604">
        <v>40</v>
      </c>
      <c r="N604">
        <v>5</v>
      </c>
      <c r="O604">
        <v>217982</v>
      </c>
      <c r="P604" t="s">
        <v>2</v>
      </c>
      <c r="Q604" s="13" t="s">
        <v>54</v>
      </c>
      <c r="R604" s="13" t="s">
        <v>82</v>
      </c>
      <c r="S604" s="13" t="s">
        <v>159</v>
      </c>
      <c r="T604" t="b">
        <v>1</v>
      </c>
      <c r="U604" s="13" t="s">
        <v>7</v>
      </c>
      <c r="V604" s="13" t="s">
        <v>1505</v>
      </c>
      <c r="W604" t="s">
        <v>5</v>
      </c>
      <c r="X604" s="13" t="s">
        <v>10</v>
      </c>
      <c r="Y604" s="13" t="s">
        <v>153</v>
      </c>
      <c r="Z604">
        <v>1982</v>
      </c>
      <c r="AA604" s="13" t="s">
        <v>51</v>
      </c>
      <c r="AB604" s="13" t="s">
        <v>132</v>
      </c>
      <c r="AC604" s="13" t="s">
        <v>293</v>
      </c>
      <c r="AD604" s="13" t="s">
        <v>41</v>
      </c>
      <c r="AE604">
        <v>43</v>
      </c>
      <c r="AF604" t="s">
        <v>36</v>
      </c>
      <c r="AG604" t="s">
        <v>47</v>
      </c>
      <c r="AH604">
        <v>11</v>
      </c>
      <c r="AI604" t="s">
        <v>14</v>
      </c>
      <c r="AJ604" s="13" t="s">
        <v>134</v>
      </c>
      <c r="AK604" s="13" t="s">
        <v>135</v>
      </c>
      <c r="AL604" t="b">
        <v>1</v>
      </c>
      <c r="AM604" t="str">
        <f>EmployeeData[[#This Row],[EMPLOYEEID]]</f>
        <v>E090647</v>
      </c>
    </row>
    <row r="605" spans="1:39" ht="15" x14ac:dyDescent="0.25">
      <c r="A605" s="13" t="s">
        <v>1506</v>
      </c>
      <c r="B605" s="13" t="str">
        <f>EmployeeData[[#This Row],[FULLNAME]]</f>
        <v>David Tsumura</v>
      </c>
      <c r="C605" s="13" t="s">
        <v>303</v>
      </c>
      <c r="D605" s="13" t="s">
        <v>126</v>
      </c>
      <c r="E605">
        <v>454</v>
      </c>
      <c r="F605" s="13" t="s">
        <v>169</v>
      </c>
      <c r="G605" s="13" t="s">
        <v>304</v>
      </c>
      <c r="J605">
        <v>41725</v>
      </c>
      <c r="L605">
        <v>1</v>
      </c>
      <c r="M605">
        <v>40</v>
      </c>
      <c r="N605">
        <v>5</v>
      </c>
      <c r="O605">
        <v>82423</v>
      </c>
      <c r="P605" t="s">
        <v>2</v>
      </c>
      <c r="Q605" s="13" t="s">
        <v>57</v>
      </c>
      <c r="R605" s="13" t="s">
        <v>82</v>
      </c>
      <c r="S605" s="13" t="s">
        <v>159</v>
      </c>
      <c r="T605" t="b">
        <v>1</v>
      </c>
      <c r="U605" s="13" t="s">
        <v>8</v>
      </c>
      <c r="V605" s="13" t="s">
        <v>1507</v>
      </c>
      <c r="W605" t="s">
        <v>5</v>
      </c>
      <c r="X605" s="13" t="s">
        <v>10</v>
      </c>
      <c r="Y605" s="13" t="s">
        <v>146</v>
      </c>
      <c r="Z605">
        <v>1988</v>
      </c>
      <c r="AA605" s="13" t="s">
        <v>51</v>
      </c>
      <c r="AB605" s="13" t="s">
        <v>306</v>
      </c>
      <c r="AC605" s="13" t="s">
        <v>293</v>
      </c>
      <c r="AD605" s="13" t="s">
        <v>41</v>
      </c>
      <c r="AE605">
        <v>37</v>
      </c>
      <c r="AF605" t="s">
        <v>36</v>
      </c>
      <c r="AG605" t="s">
        <v>12</v>
      </c>
      <c r="AH605">
        <v>11</v>
      </c>
      <c r="AI605" t="s">
        <v>14</v>
      </c>
      <c r="AJ605" s="13" t="s">
        <v>176</v>
      </c>
      <c r="AK605" s="13" t="s">
        <v>135</v>
      </c>
      <c r="AL605" t="b">
        <v>1</v>
      </c>
      <c r="AM605" t="str">
        <f>EmployeeData[[#This Row],[EMPLOYEEID]]</f>
        <v>E090926</v>
      </c>
    </row>
    <row r="606" spans="1:39" ht="15" x14ac:dyDescent="0.25">
      <c r="A606" s="13" t="s">
        <v>1508</v>
      </c>
      <c r="B606" s="13" t="str">
        <f>EmployeeData[[#This Row],[FULLNAME]]</f>
        <v>David Tiu</v>
      </c>
      <c r="C606" s="13" t="s">
        <v>125</v>
      </c>
      <c r="D606" s="13" t="s">
        <v>126</v>
      </c>
      <c r="E606">
        <v>433</v>
      </c>
      <c r="F606" s="13" t="s">
        <v>157</v>
      </c>
      <c r="G606" s="13" t="s">
        <v>128</v>
      </c>
      <c r="J606">
        <v>41725</v>
      </c>
      <c r="L606">
        <v>1</v>
      </c>
      <c r="M606">
        <v>40</v>
      </c>
      <c r="N606">
        <v>5</v>
      </c>
      <c r="O606">
        <v>251177</v>
      </c>
      <c r="P606" t="s">
        <v>2</v>
      </c>
      <c r="Q606" s="13" t="s">
        <v>54</v>
      </c>
      <c r="R606" s="13" t="s">
        <v>82</v>
      </c>
      <c r="S606" s="13" t="s">
        <v>129</v>
      </c>
      <c r="T606" t="b">
        <v>1</v>
      </c>
      <c r="U606" s="13" t="s">
        <v>38</v>
      </c>
      <c r="V606" s="13" t="s">
        <v>1509</v>
      </c>
      <c r="W606" t="s">
        <v>5</v>
      </c>
      <c r="X606" s="13" t="s">
        <v>10</v>
      </c>
      <c r="Y606" s="13" t="s">
        <v>131</v>
      </c>
      <c r="Z606">
        <v>1974</v>
      </c>
      <c r="AA606" s="13" t="s">
        <v>51</v>
      </c>
      <c r="AB606" s="13" t="s">
        <v>132</v>
      </c>
      <c r="AC606" s="13" t="s">
        <v>957</v>
      </c>
      <c r="AD606" s="13" t="s">
        <v>43</v>
      </c>
      <c r="AE606">
        <v>51</v>
      </c>
      <c r="AF606" t="s">
        <v>37</v>
      </c>
      <c r="AG606" t="s">
        <v>47</v>
      </c>
      <c r="AH606">
        <v>11</v>
      </c>
      <c r="AI606" t="s">
        <v>14</v>
      </c>
      <c r="AJ606" s="13" t="s">
        <v>154</v>
      </c>
      <c r="AK606" s="13" t="s">
        <v>135</v>
      </c>
      <c r="AL606" t="b">
        <v>0</v>
      </c>
      <c r="AM606" t="str">
        <f>EmployeeData[[#This Row],[EMPLOYEEID]]</f>
        <v>E091364</v>
      </c>
    </row>
    <row r="607" spans="1:39" ht="15" x14ac:dyDescent="0.25">
      <c r="A607" s="13" t="s">
        <v>1510</v>
      </c>
      <c r="B607" s="13" t="str">
        <f>EmployeeData[[#This Row],[FULLNAME]]</f>
        <v>David Stefanovic</v>
      </c>
      <c r="C607" s="13" t="s">
        <v>125</v>
      </c>
      <c r="D607" s="13" t="s">
        <v>126</v>
      </c>
      <c r="E607">
        <v>411</v>
      </c>
      <c r="F607" s="13" t="s">
        <v>221</v>
      </c>
      <c r="G607" s="13" t="s">
        <v>128</v>
      </c>
      <c r="J607">
        <v>41725</v>
      </c>
      <c r="L607">
        <v>1</v>
      </c>
      <c r="M607">
        <v>40</v>
      </c>
      <c r="N607">
        <v>5</v>
      </c>
      <c r="O607">
        <v>214672</v>
      </c>
      <c r="P607" t="s">
        <v>2</v>
      </c>
      <c r="Q607" s="13" t="s">
        <v>54</v>
      </c>
      <c r="R607" s="13" t="s">
        <v>82</v>
      </c>
      <c r="S607" s="13" t="s">
        <v>159</v>
      </c>
      <c r="T607" t="b">
        <v>1</v>
      </c>
      <c r="U607" s="13" t="s">
        <v>7</v>
      </c>
      <c r="V607" s="13" t="s">
        <v>1511</v>
      </c>
      <c r="W607" t="s">
        <v>5</v>
      </c>
      <c r="X607" s="13" t="s">
        <v>10</v>
      </c>
      <c r="Y607" s="13" t="s">
        <v>146</v>
      </c>
      <c r="Z607">
        <v>1988</v>
      </c>
      <c r="AA607" s="13" t="s">
        <v>50</v>
      </c>
      <c r="AB607" s="13" t="s">
        <v>132</v>
      </c>
      <c r="AC607" s="13" t="s">
        <v>278</v>
      </c>
      <c r="AD607" s="13" t="s">
        <v>9</v>
      </c>
      <c r="AE607">
        <v>37</v>
      </c>
      <c r="AF607" t="s">
        <v>36</v>
      </c>
      <c r="AG607" t="s">
        <v>47</v>
      </c>
      <c r="AH607">
        <v>11</v>
      </c>
      <c r="AI607" t="s">
        <v>14</v>
      </c>
      <c r="AJ607" s="13" t="s">
        <v>134</v>
      </c>
      <c r="AK607" s="13" t="s">
        <v>135</v>
      </c>
      <c r="AL607" t="b">
        <v>1</v>
      </c>
      <c r="AM607" t="str">
        <f>EmployeeData[[#This Row],[EMPLOYEEID]]</f>
        <v>E091684</v>
      </c>
    </row>
    <row r="608" spans="1:39" ht="15" x14ac:dyDescent="0.25">
      <c r="A608" s="13" t="s">
        <v>1512</v>
      </c>
      <c r="B608" s="13" t="str">
        <f>EmployeeData[[#This Row],[FULLNAME]]</f>
        <v>David Singh</v>
      </c>
      <c r="C608" s="13" t="s">
        <v>125</v>
      </c>
      <c r="D608" s="13" t="s">
        <v>126</v>
      </c>
      <c r="E608">
        <v>452</v>
      </c>
      <c r="F608" s="13" t="s">
        <v>157</v>
      </c>
      <c r="G608" s="13" t="s">
        <v>128</v>
      </c>
      <c r="J608">
        <v>41725</v>
      </c>
      <c r="L608">
        <v>1</v>
      </c>
      <c r="M608">
        <v>40</v>
      </c>
      <c r="N608">
        <v>5</v>
      </c>
      <c r="O608">
        <v>80731</v>
      </c>
      <c r="P608" t="s">
        <v>2</v>
      </c>
      <c r="Q608" s="13" t="s">
        <v>54</v>
      </c>
      <c r="R608" s="13" t="s">
        <v>82</v>
      </c>
      <c r="S608" s="13" t="s">
        <v>140</v>
      </c>
      <c r="T608" t="b">
        <v>1</v>
      </c>
      <c r="U608" s="13" t="s">
        <v>8</v>
      </c>
      <c r="V608" s="13" t="s">
        <v>1513</v>
      </c>
      <c r="W608" t="s">
        <v>5</v>
      </c>
      <c r="X608" s="13" t="s">
        <v>10</v>
      </c>
      <c r="Y608" s="13" t="s">
        <v>146</v>
      </c>
      <c r="Z608">
        <v>1987</v>
      </c>
      <c r="AA608" s="13" t="s">
        <v>50</v>
      </c>
      <c r="AB608" s="13" t="s">
        <v>132</v>
      </c>
      <c r="AC608" s="13" t="s">
        <v>199</v>
      </c>
      <c r="AD608" s="13" t="s">
        <v>43</v>
      </c>
      <c r="AE608">
        <v>38</v>
      </c>
      <c r="AF608" t="s">
        <v>36</v>
      </c>
      <c r="AG608" t="s">
        <v>12</v>
      </c>
      <c r="AH608">
        <v>11</v>
      </c>
      <c r="AI608" t="s">
        <v>14</v>
      </c>
      <c r="AJ608" s="13" t="s">
        <v>176</v>
      </c>
      <c r="AK608" s="13" t="s">
        <v>135</v>
      </c>
      <c r="AL608" t="s">
        <v>136</v>
      </c>
      <c r="AM608" t="str">
        <f>EmployeeData[[#This Row],[EMPLOYEEID]]</f>
        <v>E091951</v>
      </c>
    </row>
    <row r="609" spans="1:39" ht="15" x14ac:dyDescent="0.25">
      <c r="A609" s="13" t="s">
        <v>1514</v>
      </c>
      <c r="B609" s="13" t="str">
        <f>EmployeeData[[#This Row],[FULLNAME]]</f>
        <v>David Serna Leal</v>
      </c>
      <c r="C609" s="13" t="s">
        <v>193</v>
      </c>
      <c r="D609" s="13" t="s">
        <v>126</v>
      </c>
      <c r="E609">
        <v>452</v>
      </c>
      <c r="F609" s="13" t="s">
        <v>157</v>
      </c>
      <c r="G609" s="13" t="s">
        <v>194</v>
      </c>
      <c r="J609">
        <v>41725</v>
      </c>
      <c r="L609">
        <v>1</v>
      </c>
      <c r="M609">
        <v>40</v>
      </c>
      <c r="N609">
        <v>5</v>
      </c>
      <c r="O609">
        <v>86053</v>
      </c>
      <c r="P609" t="s">
        <v>2</v>
      </c>
      <c r="Q609" s="13" t="s">
        <v>58</v>
      </c>
      <c r="R609" s="13" t="s">
        <v>82</v>
      </c>
      <c r="S609" s="13" t="s">
        <v>159</v>
      </c>
      <c r="T609" t="b">
        <v>1</v>
      </c>
      <c r="U609" s="13" t="s">
        <v>7</v>
      </c>
      <c r="V609" s="13" t="s">
        <v>1515</v>
      </c>
      <c r="W609" t="s">
        <v>5</v>
      </c>
      <c r="X609" s="13" t="s">
        <v>10</v>
      </c>
      <c r="Y609" s="13" t="s">
        <v>146</v>
      </c>
      <c r="Z609">
        <v>1986</v>
      </c>
      <c r="AA609" s="13" t="s">
        <v>51</v>
      </c>
      <c r="AB609" s="13" t="s">
        <v>196</v>
      </c>
      <c r="AC609" s="13" t="s">
        <v>199</v>
      </c>
      <c r="AD609" s="13" t="s">
        <v>43</v>
      </c>
      <c r="AE609">
        <v>39</v>
      </c>
      <c r="AF609" t="s">
        <v>36</v>
      </c>
      <c r="AG609" t="s">
        <v>12</v>
      </c>
      <c r="AH609">
        <v>11</v>
      </c>
      <c r="AI609" t="s">
        <v>14</v>
      </c>
      <c r="AJ609" s="13" t="s">
        <v>154</v>
      </c>
      <c r="AK609" s="13" t="s">
        <v>135</v>
      </c>
      <c r="AL609" t="b">
        <v>1</v>
      </c>
      <c r="AM609" t="str">
        <f>EmployeeData[[#This Row],[EMPLOYEEID]]</f>
        <v>E092267</v>
      </c>
    </row>
    <row r="610" spans="1:39" ht="15" x14ac:dyDescent="0.25">
      <c r="A610" s="13" t="s">
        <v>1516</v>
      </c>
      <c r="B610" s="13" t="str">
        <f>EmployeeData[[#This Row],[FULLNAME]]</f>
        <v>David Schwarz</v>
      </c>
      <c r="C610" s="13" t="s">
        <v>125</v>
      </c>
      <c r="D610" s="13" t="s">
        <v>126</v>
      </c>
      <c r="E610">
        <v>454</v>
      </c>
      <c r="F610" s="13" t="s">
        <v>169</v>
      </c>
      <c r="G610" s="13" t="s">
        <v>128</v>
      </c>
      <c r="J610">
        <v>41725</v>
      </c>
      <c r="L610">
        <v>1</v>
      </c>
      <c r="M610">
        <v>40</v>
      </c>
      <c r="N610">
        <v>5</v>
      </c>
      <c r="O610">
        <v>291999</v>
      </c>
      <c r="P610" t="s">
        <v>2</v>
      </c>
      <c r="Q610" s="13" t="s">
        <v>54</v>
      </c>
      <c r="R610" s="13" t="s">
        <v>82</v>
      </c>
      <c r="S610" s="13" t="s">
        <v>159</v>
      </c>
      <c r="T610" t="b">
        <v>1</v>
      </c>
      <c r="U610" s="13" t="s">
        <v>8</v>
      </c>
      <c r="V610" s="13" t="s">
        <v>1517</v>
      </c>
      <c r="W610" t="s">
        <v>5</v>
      </c>
      <c r="X610" s="13" t="s">
        <v>10</v>
      </c>
      <c r="Y610" s="13" t="s">
        <v>233</v>
      </c>
      <c r="Z610">
        <v>1987</v>
      </c>
      <c r="AA610" s="13" t="s">
        <v>51</v>
      </c>
      <c r="AB610" s="13" t="s">
        <v>132</v>
      </c>
      <c r="AC610" s="13" t="s">
        <v>293</v>
      </c>
      <c r="AD610" s="13" t="s">
        <v>41</v>
      </c>
      <c r="AE610">
        <v>38</v>
      </c>
      <c r="AF610" t="s">
        <v>36</v>
      </c>
      <c r="AG610" t="s">
        <v>47</v>
      </c>
      <c r="AH610">
        <v>11</v>
      </c>
      <c r="AI610" t="s">
        <v>14</v>
      </c>
      <c r="AJ610" s="13" t="s">
        <v>154</v>
      </c>
      <c r="AK610" s="13" t="s">
        <v>135</v>
      </c>
      <c r="AL610" t="s">
        <v>136</v>
      </c>
      <c r="AM610" t="str">
        <f>EmployeeData[[#This Row],[EMPLOYEEID]]</f>
        <v>E092410</v>
      </c>
    </row>
    <row r="611" spans="1:39" ht="15" x14ac:dyDescent="0.25">
      <c r="A611" s="13" t="s">
        <v>1518</v>
      </c>
      <c r="B611" s="13" t="str">
        <f>EmployeeData[[#This Row],[FULLNAME]]</f>
        <v>David Schemer</v>
      </c>
      <c r="C611" s="13" t="s">
        <v>449</v>
      </c>
      <c r="D611" s="13" t="s">
        <v>126</v>
      </c>
      <c r="E611">
        <v>445</v>
      </c>
      <c r="F611" s="13" t="s">
        <v>169</v>
      </c>
      <c r="G611" s="13" t="s">
        <v>477</v>
      </c>
      <c r="J611">
        <v>41725</v>
      </c>
      <c r="L611">
        <v>1</v>
      </c>
      <c r="M611">
        <v>40</v>
      </c>
      <c r="N611">
        <v>5</v>
      </c>
      <c r="O611">
        <v>97623</v>
      </c>
      <c r="P611" t="s">
        <v>2</v>
      </c>
      <c r="Q611" s="13" t="s">
        <v>59</v>
      </c>
      <c r="R611" s="13" t="s">
        <v>82</v>
      </c>
      <c r="S611" s="13" t="s">
        <v>129</v>
      </c>
      <c r="T611" t="b">
        <v>1</v>
      </c>
      <c r="U611" s="13" t="s">
        <v>38</v>
      </c>
      <c r="V611" s="13" t="s">
        <v>1519</v>
      </c>
      <c r="W611" t="s">
        <v>5</v>
      </c>
      <c r="X611" s="13" t="s">
        <v>10</v>
      </c>
      <c r="Y611" s="13" t="s">
        <v>131</v>
      </c>
      <c r="Z611">
        <v>1983</v>
      </c>
      <c r="AA611" s="13" t="s">
        <v>51</v>
      </c>
      <c r="AB611" s="13" t="s">
        <v>478</v>
      </c>
      <c r="AC611" s="13" t="s">
        <v>171</v>
      </c>
      <c r="AD611" s="13" t="s">
        <v>41</v>
      </c>
      <c r="AE611">
        <v>42</v>
      </c>
      <c r="AF611" t="s">
        <v>36</v>
      </c>
      <c r="AG611" t="s">
        <v>12</v>
      </c>
      <c r="AH611">
        <v>11</v>
      </c>
      <c r="AI611" t="s">
        <v>14</v>
      </c>
      <c r="AJ611" s="13" t="s">
        <v>154</v>
      </c>
      <c r="AK611" s="13" t="s">
        <v>135</v>
      </c>
      <c r="AL611" t="s">
        <v>136</v>
      </c>
      <c r="AM611" t="str">
        <f>EmployeeData[[#This Row],[EMPLOYEEID]]</f>
        <v>E092563</v>
      </c>
    </row>
    <row r="612" spans="1:39" ht="15" x14ac:dyDescent="0.25">
      <c r="A612" s="13" t="s">
        <v>1520</v>
      </c>
      <c r="B612" s="13" t="str">
        <f>EmployeeData[[#This Row],[FULLNAME]]</f>
        <v>David Rusch</v>
      </c>
      <c r="C612" s="13" t="s">
        <v>449</v>
      </c>
      <c r="D612" s="13" t="s">
        <v>126</v>
      </c>
      <c r="E612">
        <v>454</v>
      </c>
      <c r="F612" s="13" t="s">
        <v>169</v>
      </c>
      <c r="G612" s="13" t="s">
        <v>477</v>
      </c>
      <c r="J612">
        <v>41725</v>
      </c>
      <c r="L612">
        <v>1</v>
      </c>
      <c r="M612">
        <v>40</v>
      </c>
      <c r="N612">
        <v>5</v>
      </c>
      <c r="O612">
        <v>78197</v>
      </c>
      <c r="P612" t="s">
        <v>2</v>
      </c>
      <c r="Q612" s="13" t="s">
        <v>59</v>
      </c>
      <c r="R612" s="13" t="s">
        <v>82</v>
      </c>
      <c r="S612" s="13" t="s">
        <v>386</v>
      </c>
      <c r="T612" t="b">
        <v>1</v>
      </c>
      <c r="U612" s="13" t="s">
        <v>7</v>
      </c>
      <c r="V612" s="13" t="s">
        <v>1521</v>
      </c>
      <c r="W612" t="s">
        <v>5</v>
      </c>
      <c r="X612" s="13" t="s">
        <v>10</v>
      </c>
      <c r="Y612" s="13" t="s">
        <v>146</v>
      </c>
      <c r="Z612">
        <v>1976</v>
      </c>
      <c r="AA612" s="13" t="s">
        <v>51</v>
      </c>
      <c r="AB612" s="13" t="s">
        <v>478</v>
      </c>
      <c r="AC612" s="13" t="s">
        <v>293</v>
      </c>
      <c r="AD612" s="13" t="s">
        <v>41</v>
      </c>
      <c r="AE612">
        <v>49</v>
      </c>
      <c r="AF612" t="s">
        <v>37</v>
      </c>
      <c r="AG612" t="s">
        <v>12</v>
      </c>
      <c r="AH612">
        <v>11</v>
      </c>
      <c r="AI612" t="s">
        <v>14</v>
      </c>
      <c r="AJ612" s="13" t="s">
        <v>154</v>
      </c>
      <c r="AK612" s="13" t="s">
        <v>184</v>
      </c>
      <c r="AL612" t="s">
        <v>136</v>
      </c>
      <c r="AM612" t="str">
        <f>EmployeeData[[#This Row],[EMPLOYEEID]]</f>
        <v>E092666</v>
      </c>
    </row>
    <row r="613" spans="1:39" ht="15" x14ac:dyDescent="0.25">
      <c r="A613" s="13" t="s">
        <v>1522</v>
      </c>
      <c r="B613" s="13" t="str">
        <f>EmployeeData[[#This Row],[FULLNAME]]</f>
        <v>David Riecken</v>
      </c>
      <c r="C613" s="13" t="s">
        <v>156</v>
      </c>
      <c r="D613" s="13" t="s">
        <v>126</v>
      </c>
      <c r="E613">
        <v>455</v>
      </c>
      <c r="F613" s="13" t="s">
        <v>326</v>
      </c>
      <c r="G613" s="13" t="s">
        <v>158</v>
      </c>
      <c r="J613">
        <v>41725</v>
      </c>
      <c r="L613">
        <v>1</v>
      </c>
      <c r="M613">
        <v>40</v>
      </c>
      <c r="N613">
        <v>5</v>
      </c>
      <c r="O613">
        <v>27396</v>
      </c>
      <c r="P613" t="s">
        <v>2</v>
      </c>
      <c r="Q613" s="13" t="s">
        <v>56</v>
      </c>
      <c r="R613" s="13" t="s">
        <v>82</v>
      </c>
      <c r="S613" s="13" t="s">
        <v>159</v>
      </c>
      <c r="T613" t="b">
        <v>1</v>
      </c>
      <c r="U613" s="13" t="s">
        <v>7</v>
      </c>
      <c r="V613" s="13" t="s">
        <v>1523</v>
      </c>
      <c r="W613" t="s">
        <v>5</v>
      </c>
      <c r="X613" s="13" t="s">
        <v>45</v>
      </c>
      <c r="Y613" s="13" t="s">
        <v>146</v>
      </c>
      <c r="Z613">
        <v>1983</v>
      </c>
      <c r="AA613" s="13" t="s">
        <v>51</v>
      </c>
      <c r="AB613" s="13" t="s">
        <v>161</v>
      </c>
      <c r="AC613" s="13" t="s">
        <v>328</v>
      </c>
      <c r="AD613" s="13" t="s">
        <v>39</v>
      </c>
      <c r="AE613">
        <v>42</v>
      </c>
      <c r="AF613" t="s">
        <v>36</v>
      </c>
      <c r="AG613" t="s">
        <v>11</v>
      </c>
      <c r="AH613">
        <v>11</v>
      </c>
      <c r="AI613" t="s">
        <v>14</v>
      </c>
      <c r="AJ613" s="13" t="s">
        <v>134</v>
      </c>
      <c r="AK613" s="13" t="s">
        <v>135</v>
      </c>
      <c r="AL613" t="b">
        <v>1</v>
      </c>
      <c r="AM613" t="str">
        <f>EmployeeData[[#This Row],[EMPLOYEEID]]</f>
        <v>E092752</v>
      </c>
    </row>
    <row r="614" spans="1:39" ht="15" x14ac:dyDescent="0.25">
      <c r="A614" s="13" t="s">
        <v>1524</v>
      </c>
      <c r="B614" s="13" t="str">
        <f>EmployeeData[[#This Row],[FULLNAME]]</f>
        <v>David Peters</v>
      </c>
      <c r="C614" s="13" t="s">
        <v>203</v>
      </c>
      <c r="D614" s="13" t="s">
        <v>126</v>
      </c>
      <c r="E614">
        <v>445</v>
      </c>
      <c r="F614" s="13" t="s">
        <v>169</v>
      </c>
      <c r="G614" s="13" t="s">
        <v>204</v>
      </c>
      <c r="J614">
        <v>41725</v>
      </c>
      <c r="L614">
        <v>1</v>
      </c>
      <c r="M614">
        <v>40</v>
      </c>
      <c r="N614">
        <v>5</v>
      </c>
      <c r="O614">
        <v>126614</v>
      </c>
      <c r="P614" t="s">
        <v>2</v>
      </c>
      <c r="Q614" s="13" t="s">
        <v>55</v>
      </c>
      <c r="R614" s="13" t="s">
        <v>82</v>
      </c>
      <c r="S614" s="13" t="s">
        <v>140</v>
      </c>
      <c r="T614" t="b">
        <v>1</v>
      </c>
      <c r="U614" s="13" t="s">
        <v>7</v>
      </c>
      <c r="V614" s="13" t="s">
        <v>1525</v>
      </c>
      <c r="W614" t="s">
        <v>5</v>
      </c>
      <c r="X614" s="13" t="s">
        <v>10</v>
      </c>
      <c r="Y614" s="13" t="s">
        <v>146</v>
      </c>
      <c r="Z614">
        <v>1988</v>
      </c>
      <c r="AA614" s="13" t="s">
        <v>15</v>
      </c>
      <c r="AB614" s="13" t="s">
        <v>206</v>
      </c>
      <c r="AC614" s="13" t="s">
        <v>171</v>
      </c>
      <c r="AD614" s="13" t="s">
        <v>41</v>
      </c>
      <c r="AE614">
        <v>37</v>
      </c>
      <c r="AF614" t="s">
        <v>36</v>
      </c>
      <c r="AG614" t="s">
        <v>46</v>
      </c>
      <c r="AH614">
        <v>11</v>
      </c>
      <c r="AI614" t="s">
        <v>14</v>
      </c>
      <c r="AJ614" s="13" t="s">
        <v>154</v>
      </c>
      <c r="AK614" s="13" t="s">
        <v>135</v>
      </c>
      <c r="AL614" t="s">
        <v>136</v>
      </c>
      <c r="AM614" t="str">
        <f>EmployeeData[[#This Row],[EMPLOYEEID]]</f>
        <v>E093962</v>
      </c>
    </row>
    <row r="615" spans="1:39" ht="15" x14ac:dyDescent="0.25">
      <c r="A615" s="13" t="s">
        <v>1526</v>
      </c>
      <c r="B615" s="13" t="str">
        <f>EmployeeData[[#This Row],[FULLNAME]]</f>
        <v>David Peng</v>
      </c>
      <c r="C615" s="13" t="s">
        <v>1081</v>
      </c>
      <c r="D615" s="13" t="s">
        <v>126</v>
      </c>
      <c r="E615">
        <v>454</v>
      </c>
      <c r="F615" s="13" t="s">
        <v>169</v>
      </c>
      <c r="G615" s="13" t="s">
        <v>1527</v>
      </c>
      <c r="J615">
        <v>41725</v>
      </c>
      <c r="L615">
        <v>1</v>
      </c>
      <c r="M615">
        <v>40</v>
      </c>
      <c r="N615">
        <v>5</v>
      </c>
      <c r="O615">
        <v>78067</v>
      </c>
      <c r="P615" t="s">
        <v>2</v>
      </c>
      <c r="Q615" s="13" t="s">
        <v>60</v>
      </c>
      <c r="R615" s="13" t="s">
        <v>82</v>
      </c>
      <c r="S615" s="13" t="s">
        <v>129</v>
      </c>
      <c r="T615" t="b">
        <v>1</v>
      </c>
      <c r="U615" s="13" t="s">
        <v>38</v>
      </c>
      <c r="V615" s="13" t="s">
        <v>1528</v>
      </c>
      <c r="W615" t="s">
        <v>5</v>
      </c>
      <c r="X615" s="13" t="s">
        <v>45</v>
      </c>
      <c r="Y615" s="13" t="s">
        <v>131</v>
      </c>
      <c r="Z615">
        <v>1993</v>
      </c>
      <c r="AA615" s="13" t="s">
        <v>15</v>
      </c>
      <c r="AB615" s="13" t="s">
        <v>1529</v>
      </c>
      <c r="AC615" s="13" t="s">
        <v>293</v>
      </c>
      <c r="AD615" s="13" t="s">
        <v>41</v>
      </c>
      <c r="AE615">
        <v>32</v>
      </c>
      <c r="AF615" t="s">
        <v>6</v>
      </c>
      <c r="AG615" t="s">
        <v>12</v>
      </c>
      <c r="AH615">
        <v>11</v>
      </c>
      <c r="AI615" t="s">
        <v>14</v>
      </c>
      <c r="AJ615" s="13" t="s">
        <v>149</v>
      </c>
      <c r="AK615" s="13" t="s">
        <v>135</v>
      </c>
      <c r="AL615" t="s">
        <v>136</v>
      </c>
      <c r="AM615" t="str">
        <f>EmployeeData[[#This Row],[EMPLOYEEID]]</f>
        <v>E094125</v>
      </c>
    </row>
    <row r="616" spans="1:39" ht="15" x14ac:dyDescent="0.25">
      <c r="A616" s="13" t="s">
        <v>1530</v>
      </c>
      <c r="B616" s="13" t="str">
        <f>EmployeeData[[#This Row],[FULLNAME]]</f>
        <v>Debra Olle</v>
      </c>
      <c r="C616" s="13" t="s">
        <v>125</v>
      </c>
      <c r="D616" s="13" t="s">
        <v>126</v>
      </c>
      <c r="E616">
        <v>444</v>
      </c>
      <c r="F616" s="13" t="s">
        <v>127</v>
      </c>
      <c r="G616" s="13" t="s">
        <v>128</v>
      </c>
      <c r="J616">
        <v>41725</v>
      </c>
      <c r="L616">
        <v>1</v>
      </c>
      <c r="M616">
        <v>40</v>
      </c>
      <c r="N616">
        <v>5</v>
      </c>
      <c r="O616">
        <v>71531</v>
      </c>
      <c r="P616" t="s">
        <v>2</v>
      </c>
      <c r="Q616" s="13" t="s">
        <v>54</v>
      </c>
      <c r="R616" s="13" t="s">
        <v>82</v>
      </c>
      <c r="S616" s="13" t="s">
        <v>159</v>
      </c>
      <c r="T616" t="b">
        <v>1</v>
      </c>
      <c r="U616" s="13" t="s">
        <v>38</v>
      </c>
      <c r="V616" s="13" t="s">
        <v>1531</v>
      </c>
      <c r="W616" t="s">
        <v>5</v>
      </c>
      <c r="X616" s="13" t="s">
        <v>10</v>
      </c>
      <c r="Y616" s="13" t="s">
        <v>146</v>
      </c>
      <c r="Z616">
        <v>1977</v>
      </c>
      <c r="AA616" s="13" t="s">
        <v>31</v>
      </c>
      <c r="AB616" s="13" t="s">
        <v>132</v>
      </c>
      <c r="AC616" s="13" t="s">
        <v>133</v>
      </c>
      <c r="AD616" s="13" t="s">
        <v>40</v>
      </c>
      <c r="AE616">
        <v>48</v>
      </c>
      <c r="AF616" t="s">
        <v>37</v>
      </c>
      <c r="AG616" t="s">
        <v>12</v>
      </c>
      <c r="AH616">
        <v>11</v>
      </c>
      <c r="AI616" t="s">
        <v>14</v>
      </c>
      <c r="AJ616" s="13" t="s">
        <v>134</v>
      </c>
      <c r="AK616" s="13" t="s">
        <v>135</v>
      </c>
      <c r="AL616" t="b">
        <v>0</v>
      </c>
      <c r="AM616" t="str">
        <f>EmployeeData[[#This Row],[EMPLOYEEID]]</f>
        <v>E094409</v>
      </c>
    </row>
    <row r="617" spans="1:39" ht="15" x14ac:dyDescent="0.25">
      <c r="A617" s="13" t="s">
        <v>1532</v>
      </c>
      <c r="B617" s="13" t="str">
        <f>EmployeeData[[#This Row],[FULLNAME]]</f>
        <v>Debraj Mut</v>
      </c>
      <c r="C617" s="13" t="s">
        <v>125</v>
      </c>
      <c r="D617" s="13" t="s">
        <v>126</v>
      </c>
      <c r="E617">
        <v>452</v>
      </c>
      <c r="F617" s="13" t="s">
        <v>157</v>
      </c>
      <c r="G617" s="13" t="s">
        <v>128</v>
      </c>
      <c r="J617">
        <v>41725</v>
      </c>
      <c r="L617">
        <v>1</v>
      </c>
      <c r="M617">
        <v>40</v>
      </c>
      <c r="N617">
        <v>5</v>
      </c>
      <c r="O617">
        <v>250933</v>
      </c>
      <c r="P617" t="s">
        <v>2</v>
      </c>
      <c r="Q617" s="13" t="s">
        <v>54</v>
      </c>
      <c r="R617" s="13" t="s">
        <v>82</v>
      </c>
      <c r="S617" s="13" t="s">
        <v>140</v>
      </c>
      <c r="T617" t="b">
        <v>1</v>
      </c>
      <c r="U617" s="13" t="s">
        <v>7</v>
      </c>
      <c r="V617" s="13" t="s">
        <v>1533</v>
      </c>
      <c r="W617" t="s">
        <v>5</v>
      </c>
      <c r="X617" s="13" t="s">
        <v>10</v>
      </c>
      <c r="Y617" s="13" t="s">
        <v>229</v>
      </c>
      <c r="Z617">
        <v>1988</v>
      </c>
      <c r="AA617" s="13" t="s">
        <v>31</v>
      </c>
      <c r="AB617" s="13" t="s">
        <v>132</v>
      </c>
      <c r="AC617" s="13" t="s">
        <v>199</v>
      </c>
      <c r="AD617" s="13" t="s">
        <v>43</v>
      </c>
      <c r="AE617">
        <v>37</v>
      </c>
      <c r="AF617" t="s">
        <v>36</v>
      </c>
      <c r="AG617" t="s">
        <v>47</v>
      </c>
      <c r="AH617">
        <v>11</v>
      </c>
      <c r="AI617" t="s">
        <v>14</v>
      </c>
      <c r="AJ617" s="13" t="s">
        <v>149</v>
      </c>
      <c r="AK617" s="13" t="s">
        <v>135</v>
      </c>
      <c r="AL617" t="s">
        <v>136</v>
      </c>
      <c r="AM617" t="str">
        <f>EmployeeData[[#This Row],[EMPLOYEEID]]</f>
        <v>E094843</v>
      </c>
    </row>
    <row r="618" spans="1:39" ht="15" x14ac:dyDescent="0.25">
      <c r="A618" s="13" t="s">
        <v>1534</v>
      </c>
      <c r="B618" s="13" t="str">
        <f>EmployeeData[[#This Row],[FULLNAME]]</f>
        <v>Debraj Morzaria</v>
      </c>
      <c r="C618" s="13" t="s">
        <v>203</v>
      </c>
      <c r="D618" s="13" t="s">
        <v>126</v>
      </c>
      <c r="E618">
        <v>452</v>
      </c>
      <c r="F618" s="13" t="s">
        <v>157</v>
      </c>
      <c r="G618" s="13" t="s">
        <v>204</v>
      </c>
      <c r="J618">
        <v>41725</v>
      </c>
      <c r="L618">
        <v>1</v>
      </c>
      <c r="M618">
        <v>40</v>
      </c>
      <c r="N618">
        <v>5</v>
      </c>
      <c r="O618">
        <v>116385</v>
      </c>
      <c r="P618" t="s">
        <v>2</v>
      </c>
      <c r="Q618" s="13" t="s">
        <v>55</v>
      </c>
      <c r="R618" s="13" t="s">
        <v>82</v>
      </c>
      <c r="S618" s="13" t="s">
        <v>140</v>
      </c>
      <c r="T618" t="b">
        <v>1</v>
      </c>
      <c r="U618" s="13" t="s">
        <v>7</v>
      </c>
      <c r="V618" s="13" t="s">
        <v>1535</v>
      </c>
      <c r="W618" t="s">
        <v>5</v>
      </c>
      <c r="X618" s="13" t="s">
        <v>10</v>
      </c>
      <c r="Y618" s="13" t="s">
        <v>131</v>
      </c>
      <c r="Z618">
        <v>1998</v>
      </c>
      <c r="AA618" s="13" t="s">
        <v>31</v>
      </c>
      <c r="AB618" s="13" t="s">
        <v>206</v>
      </c>
      <c r="AC618" s="13" t="s">
        <v>199</v>
      </c>
      <c r="AD618" s="13" t="s">
        <v>43</v>
      </c>
      <c r="AE618">
        <v>27</v>
      </c>
      <c r="AF618" t="s">
        <v>6</v>
      </c>
      <c r="AG618" t="s">
        <v>46</v>
      </c>
      <c r="AH618">
        <v>11</v>
      </c>
      <c r="AI618" t="s">
        <v>14</v>
      </c>
      <c r="AJ618" s="13" t="s">
        <v>149</v>
      </c>
      <c r="AK618" s="13" t="s">
        <v>135</v>
      </c>
      <c r="AL618" t="s">
        <v>136</v>
      </c>
      <c r="AM618" t="str">
        <f>EmployeeData[[#This Row],[EMPLOYEEID]]</f>
        <v>E095003</v>
      </c>
    </row>
    <row r="619" spans="1:39" ht="15" x14ac:dyDescent="0.25">
      <c r="A619" s="13" t="s">
        <v>1536</v>
      </c>
      <c r="B619" s="13" t="str">
        <f>EmployeeData[[#This Row],[FULLNAME]]</f>
        <v>Dejun McConnell</v>
      </c>
      <c r="C619" s="13" t="s">
        <v>203</v>
      </c>
      <c r="D619" s="13" t="s">
        <v>126</v>
      </c>
      <c r="E619">
        <v>454</v>
      </c>
      <c r="F619" s="13" t="s">
        <v>169</v>
      </c>
      <c r="G619" s="13" t="s">
        <v>204</v>
      </c>
      <c r="J619">
        <v>41725</v>
      </c>
      <c r="L619">
        <v>1</v>
      </c>
      <c r="M619">
        <v>40</v>
      </c>
      <c r="N619">
        <v>5</v>
      </c>
      <c r="O619">
        <v>261034</v>
      </c>
      <c r="P619" t="s">
        <v>2</v>
      </c>
      <c r="Q619" s="13" t="s">
        <v>55</v>
      </c>
      <c r="R619" s="13" t="s">
        <v>82</v>
      </c>
      <c r="S619" s="13" t="s">
        <v>159</v>
      </c>
      <c r="T619" t="b">
        <v>1</v>
      </c>
      <c r="U619" s="13" t="s">
        <v>7</v>
      </c>
      <c r="V619" s="13" t="s">
        <v>1537</v>
      </c>
      <c r="W619" t="s">
        <v>5</v>
      </c>
      <c r="X619" s="13" t="s">
        <v>10</v>
      </c>
      <c r="Y619" s="13" t="s">
        <v>153</v>
      </c>
      <c r="Z619">
        <v>1971</v>
      </c>
      <c r="AA619" s="13" t="s">
        <v>31</v>
      </c>
      <c r="AB619" s="13" t="s">
        <v>206</v>
      </c>
      <c r="AC619" s="13" t="s">
        <v>293</v>
      </c>
      <c r="AD619" s="13" t="s">
        <v>41</v>
      </c>
      <c r="AE619">
        <v>54</v>
      </c>
      <c r="AF619" t="s">
        <v>37</v>
      </c>
      <c r="AG619" t="s">
        <v>47</v>
      </c>
      <c r="AH619">
        <v>11</v>
      </c>
      <c r="AI619" t="s">
        <v>14</v>
      </c>
      <c r="AJ619" s="13" t="s">
        <v>167</v>
      </c>
      <c r="AK619" s="13" t="s">
        <v>135</v>
      </c>
      <c r="AL619" t="b">
        <v>1</v>
      </c>
      <c r="AM619" t="str">
        <f>EmployeeData[[#This Row],[EMPLOYEEID]]</f>
        <v>E095568</v>
      </c>
    </row>
    <row r="620" spans="1:39" ht="15" x14ac:dyDescent="0.25">
      <c r="A620" s="13" t="s">
        <v>1538</v>
      </c>
      <c r="B620" s="13" t="str">
        <f>EmployeeData[[#This Row],[FULLNAME]]</f>
        <v>Dejun Mammadov</v>
      </c>
      <c r="C620" s="13" t="s">
        <v>203</v>
      </c>
      <c r="D620" s="13" t="s">
        <v>126</v>
      </c>
      <c r="E620">
        <v>443</v>
      </c>
      <c r="F620" s="13" t="s">
        <v>157</v>
      </c>
      <c r="G620" s="13" t="s">
        <v>204</v>
      </c>
      <c r="J620">
        <v>41725</v>
      </c>
      <c r="L620">
        <v>1</v>
      </c>
      <c r="M620">
        <v>40</v>
      </c>
      <c r="N620">
        <v>5</v>
      </c>
      <c r="O620">
        <v>83510</v>
      </c>
      <c r="P620" t="s">
        <v>2</v>
      </c>
      <c r="Q620" s="13" t="s">
        <v>55</v>
      </c>
      <c r="R620" s="13" t="s">
        <v>82</v>
      </c>
      <c r="S620" s="13" t="s">
        <v>159</v>
      </c>
      <c r="T620" t="b">
        <v>1</v>
      </c>
      <c r="U620" s="13" t="s">
        <v>8</v>
      </c>
      <c r="V620" s="13" t="s">
        <v>1539</v>
      </c>
      <c r="W620" t="s">
        <v>35</v>
      </c>
      <c r="X620" s="13" t="s">
        <v>10</v>
      </c>
      <c r="Y620" s="13" t="s">
        <v>146</v>
      </c>
      <c r="Z620">
        <v>1986</v>
      </c>
      <c r="AA620" s="13" t="s">
        <v>31</v>
      </c>
      <c r="AB620" s="13" t="s">
        <v>206</v>
      </c>
      <c r="AC620" s="13" t="s">
        <v>162</v>
      </c>
      <c r="AD620" s="13" t="s">
        <v>43</v>
      </c>
      <c r="AE620">
        <v>39</v>
      </c>
      <c r="AF620" t="s">
        <v>36</v>
      </c>
      <c r="AG620" t="s">
        <v>12</v>
      </c>
      <c r="AH620">
        <v>11</v>
      </c>
      <c r="AI620" t="s">
        <v>14</v>
      </c>
      <c r="AJ620" s="13" t="s">
        <v>154</v>
      </c>
      <c r="AK620" s="13" t="s">
        <v>135</v>
      </c>
      <c r="AL620" t="b">
        <v>1</v>
      </c>
      <c r="AM620" t="str">
        <f>EmployeeData[[#This Row],[EMPLOYEEID]]</f>
        <v>E096719</v>
      </c>
    </row>
    <row r="621" spans="1:39" ht="15" x14ac:dyDescent="0.25">
      <c r="A621" s="13" t="s">
        <v>1540</v>
      </c>
      <c r="B621" s="13" t="str">
        <f>EmployeeData[[#This Row],[FULLNAME]]</f>
        <v>Dennis Ma</v>
      </c>
      <c r="C621" s="13" t="s">
        <v>203</v>
      </c>
      <c r="D621" s="13" t="s">
        <v>126</v>
      </c>
      <c r="E621">
        <v>445</v>
      </c>
      <c r="F621" s="13" t="s">
        <v>169</v>
      </c>
      <c r="G621" s="13" t="s">
        <v>204</v>
      </c>
      <c r="J621">
        <v>41725</v>
      </c>
      <c r="L621">
        <v>1</v>
      </c>
      <c r="M621">
        <v>40</v>
      </c>
      <c r="N621">
        <v>5</v>
      </c>
      <c r="O621">
        <v>97647</v>
      </c>
      <c r="P621" t="s">
        <v>2</v>
      </c>
      <c r="Q621" s="13" t="s">
        <v>55</v>
      </c>
      <c r="R621" s="13" t="s">
        <v>82</v>
      </c>
      <c r="S621" s="13" t="s">
        <v>140</v>
      </c>
      <c r="T621" t="b">
        <v>1</v>
      </c>
      <c r="U621" s="13" t="s">
        <v>7</v>
      </c>
      <c r="V621" s="13" t="s">
        <v>1541</v>
      </c>
      <c r="W621" t="s">
        <v>35</v>
      </c>
      <c r="X621" s="13" t="s">
        <v>10</v>
      </c>
      <c r="Y621" s="13" t="s">
        <v>275</v>
      </c>
      <c r="Z621">
        <v>1991</v>
      </c>
      <c r="AA621" s="13" t="s">
        <v>31</v>
      </c>
      <c r="AB621" s="13" t="s">
        <v>206</v>
      </c>
      <c r="AC621" s="13" t="s">
        <v>171</v>
      </c>
      <c r="AD621" s="13" t="s">
        <v>41</v>
      </c>
      <c r="AE621">
        <v>34</v>
      </c>
      <c r="AF621" t="s">
        <v>36</v>
      </c>
      <c r="AG621" t="s">
        <v>12</v>
      </c>
      <c r="AH621">
        <v>11</v>
      </c>
      <c r="AI621" t="s">
        <v>14</v>
      </c>
      <c r="AJ621" s="13" t="s">
        <v>239</v>
      </c>
      <c r="AK621" s="13" t="s">
        <v>135</v>
      </c>
      <c r="AL621" t="s">
        <v>136</v>
      </c>
      <c r="AM621" t="str">
        <f>EmployeeData[[#This Row],[EMPLOYEEID]]</f>
        <v>E096826</v>
      </c>
    </row>
    <row r="622" spans="1:39" ht="15" x14ac:dyDescent="0.25">
      <c r="A622" s="13" t="s">
        <v>1542</v>
      </c>
      <c r="B622" s="13" t="str">
        <f>EmployeeData[[#This Row],[FULLNAME]]</f>
        <v>Dennis Lim</v>
      </c>
      <c r="C622" s="13" t="s">
        <v>156</v>
      </c>
      <c r="D622" s="13" t="s">
        <v>126</v>
      </c>
      <c r="E622">
        <v>252</v>
      </c>
      <c r="F622" s="13" t="s">
        <v>143</v>
      </c>
      <c r="G622" s="13" t="s">
        <v>158</v>
      </c>
      <c r="J622">
        <v>41725</v>
      </c>
      <c r="L622">
        <v>1</v>
      </c>
      <c r="M622">
        <v>40</v>
      </c>
      <c r="N622">
        <v>5</v>
      </c>
      <c r="O622">
        <v>62934</v>
      </c>
      <c r="P622" t="s">
        <v>2</v>
      </c>
      <c r="Q622" s="13" t="s">
        <v>56</v>
      </c>
      <c r="R622" s="13" t="s">
        <v>82</v>
      </c>
      <c r="S622" s="13" t="s">
        <v>159</v>
      </c>
      <c r="T622" t="b">
        <v>1</v>
      </c>
      <c r="U622" s="13" t="s">
        <v>7</v>
      </c>
      <c r="V622" s="13" t="s">
        <v>1543</v>
      </c>
      <c r="W622" t="s">
        <v>5</v>
      </c>
      <c r="X622" s="13" t="s">
        <v>10</v>
      </c>
      <c r="Y622" s="13" t="s">
        <v>153</v>
      </c>
      <c r="Z622">
        <v>2002</v>
      </c>
      <c r="AA622" s="13" t="s">
        <v>31</v>
      </c>
      <c r="AB622" s="13" t="s">
        <v>161</v>
      </c>
      <c r="AC622" s="13" t="s">
        <v>148</v>
      </c>
      <c r="AD622" s="13" t="s">
        <v>44</v>
      </c>
      <c r="AE622">
        <v>23</v>
      </c>
      <c r="AF622" t="s">
        <v>63</v>
      </c>
      <c r="AG622" t="s">
        <v>12</v>
      </c>
      <c r="AH622">
        <v>11</v>
      </c>
      <c r="AI622" t="s">
        <v>14</v>
      </c>
      <c r="AJ622" s="13" t="s">
        <v>134</v>
      </c>
      <c r="AK622" s="13" t="s">
        <v>135</v>
      </c>
      <c r="AL622" t="b">
        <v>1</v>
      </c>
      <c r="AM622" t="str">
        <f>EmployeeData[[#This Row],[EMPLOYEEID]]</f>
        <v>E097066</v>
      </c>
    </row>
    <row r="623" spans="1:39" ht="15" x14ac:dyDescent="0.25">
      <c r="A623" s="13" t="s">
        <v>1544</v>
      </c>
      <c r="B623" s="13" t="str">
        <f>EmployeeData[[#This Row],[FULLNAME]]</f>
        <v>Denzale Liang</v>
      </c>
      <c r="C623" s="13" t="s">
        <v>125</v>
      </c>
      <c r="D623" s="13" t="s">
        <v>126</v>
      </c>
      <c r="E623">
        <v>452</v>
      </c>
      <c r="F623" s="13" t="s">
        <v>157</v>
      </c>
      <c r="G623" s="13" t="s">
        <v>144</v>
      </c>
      <c r="J623">
        <v>41725</v>
      </c>
      <c r="L623">
        <v>1</v>
      </c>
      <c r="M623">
        <v>40</v>
      </c>
      <c r="N623">
        <v>5</v>
      </c>
      <c r="O623">
        <v>63556</v>
      </c>
      <c r="P623" t="s">
        <v>2</v>
      </c>
      <c r="Q623" s="13" t="s">
        <v>54</v>
      </c>
      <c r="R623" s="13" t="s">
        <v>82</v>
      </c>
      <c r="S623" s="13" t="s">
        <v>159</v>
      </c>
      <c r="T623" t="b">
        <v>1</v>
      </c>
      <c r="U623" s="13" t="s">
        <v>7</v>
      </c>
      <c r="V623" s="13" t="s">
        <v>1545</v>
      </c>
      <c r="W623" t="s">
        <v>35</v>
      </c>
      <c r="X623" s="13" t="s">
        <v>10</v>
      </c>
      <c r="Y623" s="13" t="s">
        <v>146</v>
      </c>
      <c r="Z623">
        <v>2003</v>
      </c>
      <c r="AA623" s="13" t="s">
        <v>31</v>
      </c>
      <c r="AB623" s="13" t="s">
        <v>147</v>
      </c>
      <c r="AC623" s="13" t="s">
        <v>199</v>
      </c>
      <c r="AD623" s="13" t="s">
        <v>43</v>
      </c>
      <c r="AE623">
        <v>22</v>
      </c>
      <c r="AF623" t="s">
        <v>63</v>
      </c>
      <c r="AG623" t="s">
        <v>12</v>
      </c>
      <c r="AH623">
        <v>11</v>
      </c>
      <c r="AI623" t="s">
        <v>14</v>
      </c>
      <c r="AJ623" s="13" t="s">
        <v>149</v>
      </c>
      <c r="AK623" s="13" t="s">
        <v>135</v>
      </c>
      <c r="AL623" t="b">
        <v>1</v>
      </c>
      <c r="AM623" t="str">
        <f>EmployeeData[[#This Row],[EMPLOYEEID]]</f>
        <v>E097292</v>
      </c>
    </row>
    <row r="624" spans="1:39" ht="15" x14ac:dyDescent="0.25">
      <c r="A624" s="13" t="s">
        <v>1546</v>
      </c>
      <c r="B624" s="13" t="str">
        <f>EmployeeData[[#This Row],[FULLNAME]]</f>
        <v>Denzale Li</v>
      </c>
      <c r="C624" s="13" t="s">
        <v>203</v>
      </c>
      <c r="D624" s="13" t="s">
        <v>126</v>
      </c>
      <c r="E624">
        <v>452</v>
      </c>
      <c r="F624" s="13" t="s">
        <v>157</v>
      </c>
      <c r="G624" s="13" t="s">
        <v>204</v>
      </c>
      <c r="J624">
        <v>41725</v>
      </c>
      <c r="L624">
        <v>1</v>
      </c>
      <c r="M624">
        <v>40</v>
      </c>
      <c r="N624">
        <v>5</v>
      </c>
      <c r="O624">
        <v>86920</v>
      </c>
      <c r="P624" t="s">
        <v>2</v>
      </c>
      <c r="Q624" s="13" t="s">
        <v>55</v>
      </c>
      <c r="R624" s="13" t="s">
        <v>82</v>
      </c>
      <c r="S624" s="13" t="s">
        <v>129</v>
      </c>
      <c r="T624" t="b">
        <v>1</v>
      </c>
      <c r="U624" s="13" t="s">
        <v>38</v>
      </c>
      <c r="V624" s="13" t="s">
        <v>1547</v>
      </c>
      <c r="W624" t="s">
        <v>35</v>
      </c>
      <c r="X624" s="13" t="s">
        <v>10</v>
      </c>
      <c r="Y624" s="13" t="s">
        <v>131</v>
      </c>
      <c r="Z624">
        <v>1968</v>
      </c>
      <c r="AA624" s="13" t="s">
        <v>31</v>
      </c>
      <c r="AB624" s="13" t="s">
        <v>206</v>
      </c>
      <c r="AC624" s="13" t="s">
        <v>199</v>
      </c>
      <c r="AD624" s="13" t="s">
        <v>43</v>
      </c>
      <c r="AE624">
        <v>57</v>
      </c>
      <c r="AF624" t="s">
        <v>37</v>
      </c>
      <c r="AG624" t="s">
        <v>12</v>
      </c>
      <c r="AH624">
        <v>11</v>
      </c>
      <c r="AI624" t="s">
        <v>14</v>
      </c>
      <c r="AJ624" s="13" t="s">
        <v>154</v>
      </c>
      <c r="AK624" s="13" t="s">
        <v>135</v>
      </c>
      <c r="AL624" t="s">
        <v>136</v>
      </c>
      <c r="AM624" t="str">
        <f>EmployeeData[[#This Row],[EMPLOYEEID]]</f>
        <v>E097660</v>
      </c>
    </row>
    <row r="625" spans="1:39" ht="15" x14ac:dyDescent="0.25">
      <c r="A625" s="13" t="s">
        <v>1548</v>
      </c>
      <c r="B625" s="13" t="str">
        <f>EmployeeData[[#This Row],[FULLNAME]]</f>
        <v>Denzale Lawrence</v>
      </c>
      <c r="C625" s="13" t="s">
        <v>203</v>
      </c>
      <c r="D625" s="13" t="s">
        <v>126</v>
      </c>
      <c r="E625">
        <v>454</v>
      </c>
      <c r="F625" s="13" t="s">
        <v>169</v>
      </c>
      <c r="G625" s="13" t="s">
        <v>204</v>
      </c>
      <c r="J625">
        <v>41725</v>
      </c>
      <c r="L625">
        <v>1</v>
      </c>
      <c r="M625">
        <v>40</v>
      </c>
      <c r="N625">
        <v>5</v>
      </c>
      <c r="O625">
        <v>81043</v>
      </c>
      <c r="P625" t="s">
        <v>2</v>
      </c>
      <c r="Q625" s="13" t="s">
        <v>55</v>
      </c>
      <c r="R625" s="13" t="s">
        <v>82</v>
      </c>
      <c r="S625" s="13" t="s">
        <v>140</v>
      </c>
      <c r="T625" t="b">
        <v>1</v>
      </c>
      <c r="U625" s="13" t="s">
        <v>7</v>
      </c>
      <c r="V625" s="13" t="s">
        <v>1549</v>
      </c>
      <c r="W625" t="s">
        <v>5</v>
      </c>
      <c r="X625" s="13" t="s">
        <v>10</v>
      </c>
      <c r="Y625" s="13" t="s">
        <v>153</v>
      </c>
      <c r="Z625">
        <v>1971</v>
      </c>
      <c r="AA625" s="13" t="s">
        <v>31</v>
      </c>
      <c r="AB625" s="13" t="s">
        <v>206</v>
      </c>
      <c r="AC625" s="13" t="s">
        <v>293</v>
      </c>
      <c r="AD625" s="13" t="s">
        <v>41</v>
      </c>
      <c r="AE625">
        <v>54</v>
      </c>
      <c r="AF625" t="s">
        <v>37</v>
      </c>
      <c r="AG625" t="s">
        <v>12</v>
      </c>
      <c r="AH625">
        <v>11</v>
      </c>
      <c r="AI625" t="s">
        <v>14</v>
      </c>
      <c r="AJ625" s="13" t="s">
        <v>154</v>
      </c>
      <c r="AK625" s="13" t="s">
        <v>135</v>
      </c>
      <c r="AL625" t="s">
        <v>136</v>
      </c>
      <c r="AM625" t="str">
        <f>EmployeeData[[#This Row],[EMPLOYEEID]]</f>
        <v>E097675</v>
      </c>
    </row>
    <row r="626" spans="1:39" ht="15" x14ac:dyDescent="0.25">
      <c r="A626" s="13" t="s">
        <v>1550</v>
      </c>
      <c r="B626" s="13" t="str">
        <f>EmployeeData[[#This Row],[FULLNAME]]</f>
        <v>Deok Kudlac</v>
      </c>
      <c r="C626" s="13" t="s">
        <v>203</v>
      </c>
      <c r="D626" s="13" t="s">
        <v>126</v>
      </c>
      <c r="E626">
        <v>452</v>
      </c>
      <c r="F626" s="13" t="s">
        <v>157</v>
      </c>
      <c r="G626" s="13" t="s">
        <v>204</v>
      </c>
      <c r="J626">
        <v>41725</v>
      </c>
      <c r="L626">
        <v>1</v>
      </c>
      <c r="M626">
        <v>40</v>
      </c>
      <c r="N626">
        <v>5</v>
      </c>
      <c r="O626">
        <v>93617</v>
      </c>
      <c r="P626" t="s">
        <v>2</v>
      </c>
      <c r="Q626" s="13" t="s">
        <v>55</v>
      </c>
      <c r="R626" s="13" t="s">
        <v>82</v>
      </c>
      <c r="S626" s="13" t="s">
        <v>211</v>
      </c>
      <c r="T626" t="b">
        <v>1</v>
      </c>
      <c r="U626" s="13" t="s">
        <v>38</v>
      </c>
      <c r="V626" s="13" t="s">
        <v>1551</v>
      </c>
      <c r="W626" t="s">
        <v>5</v>
      </c>
      <c r="X626" s="13" t="s">
        <v>10</v>
      </c>
      <c r="Y626" s="13" t="s">
        <v>233</v>
      </c>
      <c r="Z626">
        <v>1999</v>
      </c>
      <c r="AA626" s="13" t="s">
        <v>31</v>
      </c>
      <c r="AB626" s="13" t="s">
        <v>206</v>
      </c>
      <c r="AC626" s="13" t="s">
        <v>199</v>
      </c>
      <c r="AD626" s="13" t="s">
        <v>43</v>
      </c>
      <c r="AE626">
        <v>26</v>
      </c>
      <c r="AF626" t="s">
        <v>6</v>
      </c>
      <c r="AG626" t="s">
        <v>12</v>
      </c>
      <c r="AH626">
        <v>11</v>
      </c>
      <c r="AI626" t="s">
        <v>14</v>
      </c>
      <c r="AJ626" s="13" t="s">
        <v>239</v>
      </c>
      <c r="AK626" s="13" t="s">
        <v>135</v>
      </c>
      <c r="AL626" t="b">
        <v>1</v>
      </c>
      <c r="AM626" t="str">
        <f>EmployeeData[[#This Row],[EMPLOYEEID]]</f>
        <v>E098415</v>
      </c>
    </row>
    <row r="627" spans="1:39" ht="15" x14ac:dyDescent="0.25">
      <c r="A627" s="13" t="s">
        <v>1552</v>
      </c>
      <c r="B627" s="13" t="str">
        <f>EmployeeData[[#This Row],[FULLNAME]]</f>
        <v>Derek Kong</v>
      </c>
      <c r="C627" s="13" t="s">
        <v>125</v>
      </c>
      <c r="D627" s="13" t="s">
        <v>126</v>
      </c>
      <c r="E627">
        <v>452</v>
      </c>
      <c r="F627" s="13" t="s">
        <v>157</v>
      </c>
      <c r="G627" s="13" t="s">
        <v>128</v>
      </c>
      <c r="J627">
        <v>41725</v>
      </c>
      <c r="L627">
        <v>1</v>
      </c>
      <c r="M627">
        <v>40</v>
      </c>
      <c r="N627">
        <v>5</v>
      </c>
      <c r="O627">
        <v>268109</v>
      </c>
      <c r="P627" t="s">
        <v>2</v>
      </c>
      <c r="Q627" s="13" t="s">
        <v>54</v>
      </c>
      <c r="R627" s="13" t="s">
        <v>82</v>
      </c>
      <c r="S627" s="13" t="s">
        <v>159</v>
      </c>
      <c r="T627" t="b">
        <v>1</v>
      </c>
      <c r="U627" s="13" t="s">
        <v>7</v>
      </c>
      <c r="V627" s="13" t="s">
        <v>1553</v>
      </c>
      <c r="W627" t="s">
        <v>5</v>
      </c>
      <c r="X627" s="13" t="s">
        <v>10</v>
      </c>
      <c r="Y627" s="13" t="s">
        <v>153</v>
      </c>
      <c r="Z627">
        <v>1980</v>
      </c>
      <c r="AA627" s="13" t="s">
        <v>31</v>
      </c>
      <c r="AB627" s="13" t="s">
        <v>132</v>
      </c>
      <c r="AC627" s="13" t="s">
        <v>199</v>
      </c>
      <c r="AD627" s="13" t="s">
        <v>43</v>
      </c>
      <c r="AE627">
        <v>45</v>
      </c>
      <c r="AF627" t="s">
        <v>36</v>
      </c>
      <c r="AG627" t="s">
        <v>47</v>
      </c>
      <c r="AH627">
        <v>11</v>
      </c>
      <c r="AI627" t="s">
        <v>14</v>
      </c>
      <c r="AJ627" s="13" t="s">
        <v>149</v>
      </c>
      <c r="AK627" s="13" t="s">
        <v>184</v>
      </c>
      <c r="AL627" t="b">
        <v>1</v>
      </c>
      <c r="AM627" t="str">
        <f>EmployeeData[[#This Row],[EMPLOYEEID]]</f>
        <v>E098433</v>
      </c>
    </row>
    <row r="628" spans="1:39" ht="15" x14ac:dyDescent="0.25">
      <c r="A628" s="13" t="s">
        <v>1554</v>
      </c>
      <c r="B628" s="13" t="str">
        <f>EmployeeData[[#This Row],[FULLNAME]]</f>
        <v>Derek Kauffmann</v>
      </c>
      <c r="C628" s="13" t="s">
        <v>303</v>
      </c>
      <c r="D628" s="13" t="s">
        <v>126</v>
      </c>
      <c r="E628">
        <v>442</v>
      </c>
      <c r="F628" s="13" t="s">
        <v>143</v>
      </c>
      <c r="G628" s="13" t="s">
        <v>304</v>
      </c>
      <c r="J628">
        <v>41725</v>
      </c>
      <c r="L628">
        <v>1</v>
      </c>
      <c r="M628">
        <v>40</v>
      </c>
      <c r="N628">
        <v>5</v>
      </c>
      <c r="O628">
        <v>56985</v>
      </c>
      <c r="P628" t="s">
        <v>2</v>
      </c>
      <c r="Q628" s="13" t="s">
        <v>57</v>
      </c>
      <c r="R628" s="13" t="s">
        <v>82</v>
      </c>
      <c r="S628" s="13" t="s">
        <v>140</v>
      </c>
      <c r="T628" t="b">
        <v>1</v>
      </c>
      <c r="U628" s="13" t="s">
        <v>7</v>
      </c>
      <c r="V628" s="13" t="s">
        <v>1555</v>
      </c>
      <c r="W628" t="s">
        <v>5</v>
      </c>
      <c r="X628" s="13" t="s">
        <v>10</v>
      </c>
      <c r="Y628" s="13" t="s">
        <v>131</v>
      </c>
      <c r="Z628">
        <v>1963</v>
      </c>
      <c r="AA628" s="13" t="s">
        <v>31</v>
      </c>
      <c r="AB628" s="13" t="s">
        <v>306</v>
      </c>
      <c r="AC628" s="13" t="s">
        <v>179</v>
      </c>
      <c r="AD628" s="13" t="s">
        <v>44</v>
      </c>
      <c r="AE628">
        <v>62</v>
      </c>
      <c r="AF628" t="s">
        <v>37</v>
      </c>
      <c r="AG628" t="s">
        <v>12</v>
      </c>
      <c r="AH628">
        <v>11</v>
      </c>
      <c r="AI628" t="s">
        <v>14</v>
      </c>
      <c r="AJ628" s="13" t="s">
        <v>154</v>
      </c>
      <c r="AK628" s="13" t="s">
        <v>135</v>
      </c>
      <c r="AL628" t="s">
        <v>136</v>
      </c>
      <c r="AM628" t="str">
        <f>EmployeeData[[#This Row],[EMPLOYEEID]]</f>
        <v>E099384</v>
      </c>
    </row>
    <row r="629" spans="1:39" ht="15" x14ac:dyDescent="0.25">
      <c r="A629" s="13" t="s">
        <v>1556</v>
      </c>
      <c r="B629" s="13" t="str">
        <f>EmployeeData[[#This Row],[FULLNAME]]</f>
        <v>Derek Kan</v>
      </c>
      <c r="C629" s="13" t="s">
        <v>125</v>
      </c>
      <c r="D629" s="13" t="s">
        <v>126</v>
      </c>
      <c r="E629">
        <v>454</v>
      </c>
      <c r="F629" s="13" t="s">
        <v>169</v>
      </c>
      <c r="G629" s="13" t="s">
        <v>128</v>
      </c>
      <c r="J629">
        <v>41725</v>
      </c>
      <c r="L629">
        <v>1</v>
      </c>
      <c r="M629">
        <v>40</v>
      </c>
      <c r="N629">
        <v>5</v>
      </c>
      <c r="O629">
        <v>108961</v>
      </c>
      <c r="P629" t="s">
        <v>2</v>
      </c>
      <c r="Q629" s="13" t="s">
        <v>54</v>
      </c>
      <c r="R629" s="13" t="s">
        <v>82</v>
      </c>
      <c r="S629" s="13" t="s">
        <v>159</v>
      </c>
      <c r="T629" t="b">
        <v>1</v>
      </c>
      <c r="U629" s="13" t="s">
        <v>38</v>
      </c>
      <c r="V629" s="13" t="s">
        <v>1557</v>
      </c>
      <c r="W629" t="s">
        <v>5</v>
      </c>
      <c r="X629" s="13" t="s">
        <v>45</v>
      </c>
      <c r="Y629" s="13" t="s">
        <v>131</v>
      </c>
      <c r="Z629">
        <v>1989</v>
      </c>
      <c r="AA629" s="13" t="s">
        <v>31</v>
      </c>
      <c r="AB629" s="13" t="s">
        <v>132</v>
      </c>
      <c r="AC629" s="13" t="s">
        <v>293</v>
      </c>
      <c r="AD629" s="13" t="s">
        <v>41</v>
      </c>
      <c r="AE629">
        <v>36</v>
      </c>
      <c r="AF629" t="s">
        <v>36</v>
      </c>
      <c r="AG629" t="s">
        <v>46</v>
      </c>
      <c r="AH629">
        <v>11</v>
      </c>
      <c r="AI629" t="s">
        <v>14</v>
      </c>
      <c r="AJ629" s="13" t="s">
        <v>134</v>
      </c>
      <c r="AK629" s="13" t="s">
        <v>135</v>
      </c>
      <c r="AL629" t="s">
        <v>136</v>
      </c>
      <c r="AM629" t="str">
        <f>EmployeeData[[#This Row],[EMPLOYEEID]]</f>
        <v>E100133</v>
      </c>
    </row>
    <row r="630" spans="1:39" ht="15" x14ac:dyDescent="0.25">
      <c r="A630" s="13" t="s">
        <v>1558</v>
      </c>
      <c r="B630" s="13" t="str">
        <f>EmployeeData[[#This Row],[FULLNAME]]</f>
        <v>Derek Julia</v>
      </c>
      <c r="C630" s="13" t="s">
        <v>156</v>
      </c>
      <c r="D630" s="13" t="s">
        <v>126</v>
      </c>
      <c r="E630">
        <v>455</v>
      </c>
      <c r="F630" s="13" t="s">
        <v>326</v>
      </c>
      <c r="G630" s="13" t="s">
        <v>158</v>
      </c>
      <c r="J630">
        <v>41725</v>
      </c>
      <c r="L630">
        <v>1</v>
      </c>
      <c r="M630">
        <v>40</v>
      </c>
      <c r="N630">
        <v>5</v>
      </c>
      <c r="O630">
        <v>74489</v>
      </c>
      <c r="P630" t="s">
        <v>2</v>
      </c>
      <c r="Q630" s="13" t="s">
        <v>56</v>
      </c>
      <c r="R630" s="13" t="s">
        <v>82</v>
      </c>
      <c r="S630" s="13" t="s">
        <v>159</v>
      </c>
      <c r="T630" t="b">
        <v>1</v>
      </c>
      <c r="U630" s="13" t="s">
        <v>7</v>
      </c>
      <c r="V630" s="13" t="s">
        <v>1559</v>
      </c>
      <c r="W630" t="s">
        <v>5</v>
      </c>
      <c r="X630" s="13" t="s">
        <v>45</v>
      </c>
      <c r="Y630" s="13" t="s">
        <v>146</v>
      </c>
      <c r="Z630">
        <v>1970</v>
      </c>
      <c r="AA630" s="13" t="s">
        <v>31</v>
      </c>
      <c r="AB630" s="13" t="s">
        <v>161</v>
      </c>
      <c r="AC630" s="13" t="s">
        <v>328</v>
      </c>
      <c r="AD630" s="13" t="s">
        <v>39</v>
      </c>
      <c r="AE630">
        <v>55</v>
      </c>
      <c r="AF630" t="s">
        <v>37</v>
      </c>
      <c r="AG630" t="s">
        <v>12</v>
      </c>
      <c r="AH630">
        <v>11</v>
      </c>
      <c r="AI630" t="s">
        <v>14</v>
      </c>
      <c r="AJ630" s="13" t="s">
        <v>154</v>
      </c>
      <c r="AK630" s="13" t="s">
        <v>135</v>
      </c>
      <c r="AL630" t="b">
        <v>1</v>
      </c>
      <c r="AM630" t="str">
        <f>EmployeeData[[#This Row],[EMPLOYEEID]]</f>
        <v>E100468</v>
      </c>
    </row>
    <row r="631" spans="1:39" ht="15" x14ac:dyDescent="0.25">
      <c r="A631" s="13" t="s">
        <v>1560</v>
      </c>
      <c r="B631" s="13" t="str">
        <f>EmployeeData[[#This Row],[FULLNAME]]</f>
        <v>Derrick Jain</v>
      </c>
      <c r="C631" s="13" t="s">
        <v>203</v>
      </c>
      <c r="D631" s="13" t="s">
        <v>126</v>
      </c>
      <c r="E631">
        <v>443</v>
      </c>
      <c r="F631" s="13" t="s">
        <v>157</v>
      </c>
      <c r="G631" s="13" t="s">
        <v>204</v>
      </c>
      <c r="J631">
        <v>41725</v>
      </c>
      <c r="L631">
        <v>1</v>
      </c>
      <c r="M631">
        <v>40</v>
      </c>
      <c r="N631">
        <v>5</v>
      </c>
      <c r="O631">
        <v>96161</v>
      </c>
      <c r="P631" t="s">
        <v>2</v>
      </c>
      <c r="Q631" s="13" t="s">
        <v>55</v>
      </c>
      <c r="R631" s="13" t="s">
        <v>82</v>
      </c>
      <c r="S631" s="13" t="s">
        <v>140</v>
      </c>
      <c r="T631" t="b">
        <v>1</v>
      </c>
      <c r="U631" s="13" t="s">
        <v>7</v>
      </c>
      <c r="V631" s="13" t="s">
        <v>1561</v>
      </c>
      <c r="W631" t="s">
        <v>5</v>
      </c>
      <c r="X631" s="13" t="s">
        <v>10</v>
      </c>
      <c r="Y631" s="13" t="s">
        <v>131</v>
      </c>
      <c r="Z631">
        <v>1970</v>
      </c>
      <c r="AA631" s="13" t="s">
        <v>31</v>
      </c>
      <c r="AB631" s="13" t="s">
        <v>206</v>
      </c>
      <c r="AC631" s="13" t="s">
        <v>162</v>
      </c>
      <c r="AD631" s="13" t="s">
        <v>43</v>
      </c>
      <c r="AE631">
        <v>55</v>
      </c>
      <c r="AF631" t="s">
        <v>37</v>
      </c>
      <c r="AG631" t="s">
        <v>12</v>
      </c>
      <c r="AH631">
        <v>11</v>
      </c>
      <c r="AI631" t="s">
        <v>14</v>
      </c>
      <c r="AJ631" s="13" t="s">
        <v>239</v>
      </c>
      <c r="AK631" s="13" t="s">
        <v>135</v>
      </c>
      <c r="AL631" t="s">
        <v>136</v>
      </c>
      <c r="AM631" t="str">
        <f>EmployeeData[[#This Row],[EMPLOYEEID]]</f>
        <v>E100693</v>
      </c>
    </row>
    <row r="632" spans="1:39" ht="15" x14ac:dyDescent="0.25">
      <c r="A632" s="13" t="s">
        <v>1562</v>
      </c>
      <c r="B632" s="13" t="str">
        <f>EmployeeData[[#This Row],[FULLNAME]]</f>
        <v>Derrick Imberton</v>
      </c>
      <c r="C632" s="13" t="s">
        <v>125</v>
      </c>
      <c r="D632" s="13" t="s">
        <v>126</v>
      </c>
      <c r="E632">
        <v>452</v>
      </c>
      <c r="F632" s="13" t="s">
        <v>157</v>
      </c>
      <c r="G632" s="13" t="s">
        <v>128</v>
      </c>
      <c r="J632">
        <v>41725</v>
      </c>
      <c r="L632">
        <v>1</v>
      </c>
      <c r="M632">
        <v>40</v>
      </c>
      <c r="N632">
        <v>5</v>
      </c>
      <c r="O632">
        <v>232218</v>
      </c>
      <c r="P632" t="s">
        <v>2</v>
      </c>
      <c r="Q632" s="13" t="s">
        <v>54</v>
      </c>
      <c r="R632" s="13" t="s">
        <v>82</v>
      </c>
      <c r="S632" s="13" t="s">
        <v>159</v>
      </c>
      <c r="T632" t="b">
        <v>1</v>
      </c>
      <c r="U632" s="13" t="s">
        <v>7</v>
      </c>
      <c r="V632" s="13" t="s">
        <v>1563</v>
      </c>
      <c r="W632" t="s">
        <v>5</v>
      </c>
      <c r="X632" s="13" t="s">
        <v>10</v>
      </c>
      <c r="Y632" s="13" t="s">
        <v>146</v>
      </c>
      <c r="Z632">
        <v>1974</v>
      </c>
      <c r="AA632" s="13" t="s">
        <v>31</v>
      </c>
      <c r="AB632" s="13" t="s">
        <v>132</v>
      </c>
      <c r="AC632" s="13" t="s">
        <v>199</v>
      </c>
      <c r="AD632" s="13" t="s">
        <v>43</v>
      </c>
      <c r="AE632">
        <v>51</v>
      </c>
      <c r="AF632" t="s">
        <v>37</v>
      </c>
      <c r="AG632" t="s">
        <v>47</v>
      </c>
      <c r="AH632">
        <v>11</v>
      </c>
      <c r="AI632" t="s">
        <v>14</v>
      </c>
      <c r="AJ632" s="13" t="s">
        <v>134</v>
      </c>
      <c r="AK632" s="13" t="s">
        <v>135</v>
      </c>
      <c r="AL632" t="b">
        <v>1</v>
      </c>
      <c r="AM632" t="str">
        <f>EmployeeData[[#This Row],[EMPLOYEEID]]</f>
        <v>E101459</v>
      </c>
    </row>
    <row r="633" spans="1:39" ht="15" x14ac:dyDescent="0.25">
      <c r="A633" s="13" t="s">
        <v>1564</v>
      </c>
      <c r="B633" s="13" t="str">
        <f>EmployeeData[[#This Row],[FULLNAME]]</f>
        <v>Detlef Huang</v>
      </c>
      <c r="C633" s="13" t="s">
        <v>125</v>
      </c>
      <c r="D633" s="13" t="s">
        <v>126</v>
      </c>
      <c r="E633">
        <v>453</v>
      </c>
      <c r="F633" s="13" t="s">
        <v>127</v>
      </c>
      <c r="G633" s="13" t="s">
        <v>128</v>
      </c>
      <c r="J633">
        <v>41725</v>
      </c>
      <c r="L633">
        <v>1</v>
      </c>
      <c r="M633">
        <v>40</v>
      </c>
      <c r="N633">
        <v>5</v>
      </c>
      <c r="O633">
        <v>275103</v>
      </c>
      <c r="P633" t="s">
        <v>2</v>
      </c>
      <c r="Q633" s="13" t="s">
        <v>54</v>
      </c>
      <c r="R633" s="13" t="s">
        <v>82</v>
      </c>
      <c r="S633" s="13" t="s">
        <v>129</v>
      </c>
      <c r="T633" t="b">
        <v>1</v>
      </c>
      <c r="U633" s="13" t="s">
        <v>38</v>
      </c>
      <c r="V633" s="13" t="s">
        <v>1565</v>
      </c>
      <c r="W633" t="s">
        <v>5</v>
      </c>
      <c r="X633" s="13" t="s">
        <v>10</v>
      </c>
      <c r="Y633" s="13" t="s">
        <v>131</v>
      </c>
      <c r="Z633">
        <v>1973</v>
      </c>
      <c r="AA633" s="13" t="s">
        <v>31</v>
      </c>
      <c r="AB633" s="13" t="s">
        <v>132</v>
      </c>
      <c r="AC633" s="13" t="s">
        <v>320</v>
      </c>
      <c r="AD633" s="13" t="s">
        <v>40</v>
      </c>
      <c r="AE633">
        <v>52</v>
      </c>
      <c r="AF633" t="s">
        <v>37</v>
      </c>
      <c r="AG633" t="s">
        <v>47</v>
      </c>
      <c r="AH633">
        <v>11</v>
      </c>
      <c r="AI633" t="s">
        <v>14</v>
      </c>
      <c r="AJ633" s="13" t="s">
        <v>134</v>
      </c>
      <c r="AK633" s="13" t="s">
        <v>135</v>
      </c>
      <c r="AL633" t="s">
        <v>136</v>
      </c>
      <c r="AM633" t="str">
        <f>EmployeeData[[#This Row],[EMPLOYEEID]]</f>
        <v>E101985</v>
      </c>
    </row>
    <row r="634" spans="1:39" ht="15" x14ac:dyDescent="0.25">
      <c r="A634" s="13" t="s">
        <v>1566</v>
      </c>
      <c r="B634" s="13" t="str">
        <f>EmployeeData[[#This Row],[FULLNAME]]</f>
        <v>Detlef Hu</v>
      </c>
      <c r="C634" s="13" t="s">
        <v>193</v>
      </c>
      <c r="D634" s="13" t="s">
        <v>126</v>
      </c>
      <c r="E634">
        <v>444</v>
      </c>
      <c r="F634" s="13" t="s">
        <v>127</v>
      </c>
      <c r="G634" s="13" t="s">
        <v>248</v>
      </c>
      <c r="J634">
        <v>41725</v>
      </c>
      <c r="L634">
        <v>1</v>
      </c>
      <c r="M634">
        <v>40</v>
      </c>
      <c r="N634">
        <v>5</v>
      </c>
      <c r="O634">
        <v>61116</v>
      </c>
      <c r="P634" t="s">
        <v>2</v>
      </c>
      <c r="Q634" s="13" t="s">
        <v>58</v>
      </c>
      <c r="R634" s="13" t="s">
        <v>82</v>
      </c>
      <c r="S634" s="13" t="s">
        <v>140</v>
      </c>
      <c r="T634" t="b">
        <v>1</v>
      </c>
      <c r="U634" s="13" t="s">
        <v>8</v>
      </c>
      <c r="V634" s="13" t="s">
        <v>1567</v>
      </c>
      <c r="W634" t="s">
        <v>5</v>
      </c>
      <c r="X634" s="13" t="s">
        <v>10</v>
      </c>
      <c r="Y634" s="13" t="s">
        <v>146</v>
      </c>
      <c r="Z634">
        <v>1979</v>
      </c>
      <c r="AA634" s="13" t="s">
        <v>31</v>
      </c>
      <c r="AB634" s="13" t="s">
        <v>250</v>
      </c>
      <c r="AC634" s="13" t="s">
        <v>133</v>
      </c>
      <c r="AD634" s="13" t="s">
        <v>40</v>
      </c>
      <c r="AE634">
        <v>46</v>
      </c>
      <c r="AF634" t="s">
        <v>37</v>
      </c>
      <c r="AG634" t="s">
        <v>12</v>
      </c>
      <c r="AH634">
        <v>11</v>
      </c>
      <c r="AI634" t="s">
        <v>14</v>
      </c>
      <c r="AJ634" s="13" t="s">
        <v>134</v>
      </c>
      <c r="AK634" s="13" t="s">
        <v>135</v>
      </c>
      <c r="AL634" t="s">
        <v>136</v>
      </c>
      <c r="AM634" t="str">
        <f>EmployeeData[[#This Row],[EMPLOYEEID]]</f>
        <v>E102443</v>
      </c>
    </row>
    <row r="635" spans="1:39" ht="15" x14ac:dyDescent="0.25">
      <c r="A635" s="13" t="s">
        <v>1568</v>
      </c>
      <c r="B635" s="13" t="str">
        <f>EmployeeData[[#This Row],[FULLNAME]]</f>
        <v>Detlef Ho</v>
      </c>
      <c r="C635" s="13" t="s">
        <v>156</v>
      </c>
      <c r="D635" s="13" t="s">
        <v>126</v>
      </c>
      <c r="E635">
        <v>453</v>
      </c>
      <c r="F635" s="13" t="s">
        <v>127</v>
      </c>
      <c r="G635" s="13" t="s">
        <v>158</v>
      </c>
      <c r="J635">
        <v>41725</v>
      </c>
      <c r="L635">
        <v>1</v>
      </c>
      <c r="M635">
        <v>40</v>
      </c>
      <c r="N635">
        <v>5</v>
      </c>
      <c r="O635">
        <v>36563</v>
      </c>
      <c r="P635" t="s">
        <v>2</v>
      </c>
      <c r="Q635" s="13" t="s">
        <v>56</v>
      </c>
      <c r="R635" s="13" t="s">
        <v>82</v>
      </c>
      <c r="S635" s="13" t="s">
        <v>140</v>
      </c>
      <c r="T635" t="b">
        <v>1</v>
      </c>
      <c r="U635" s="13" t="s">
        <v>8</v>
      </c>
      <c r="V635" s="13" t="s">
        <v>1569</v>
      </c>
      <c r="W635" t="s">
        <v>5</v>
      </c>
      <c r="X635" s="13" t="s">
        <v>10</v>
      </c>
      <c r="Y635" s="13" t="s">
        <v>146</v>
      </c>
      <c r="Z635">
        <v>1987</v>
      </c>
      <c r="AA635" s="13" t="s">
        <v>31</v>
      </c>
      <c r="AB635" s="13" t="s">
        <v>161</v>
      </c>
      <c r="AC635" s="13" t="s">
        <v>320</v>
      </c>
      <c r="AD635" s="13" t="s">
        <v>40</v>
      </c>
      <c r="AE635">
        <v>38</v>
      </c>
      <c r="AF635" t="s">
        <v>36</v>
      </c>
      <c r="AG635" t="s">
        <v>11</v>
      </c>
      <c r="AH635">
        <v>11</v>
      </c>
      <c r="AI635" t="s">
        <v>14</v>
      </c>
      <c r="AJ635" s="13" t="s">
        <v>149</v>
      </c>
      <c r="AK635" s="13" t="s">
        <v>135</v>
      </c>
      <c r="AL635" t="s">
        <v>136</v>
      </c>
      <c r="AM635" t="str">
        <f>EmployeeData[[#This Row],[EMPLOYEEID]]</f>
        <v>E102505</v>
      </c>
    </row>
    <row r="636" spans="1:39" ht="15" x14ac:dyDescent="0.25">
      <c r="A636" s="13" t="s">
        <v>1570</v>
      </c>
      <c r="B636" s="13" t="str">
        <f>EmployeeData[[#This Row],[FULLNAME]]</f>
        <v>Dickson Heine</v>
      </c>
      <c r="C636" s="13" t="s">
        <v>203</v>
      </c>
      <c r="D636" s="13" t="s">
        <v>126</v>
      </c>
      <c r="E636">
        <v>450</v>
      </c>
      <c r="F636" s="13" t="s">
        <v>221</v>
      </c>
      <c r="G636" s="13" t="s">
        <v>204</v>
      </c>
      <c r="J636">
        <v>41725</v>
      </c>
      <c r="L636">
        <v>1</v>
      </c>
      <c r="M636">
        <v>40</v>
      </c>
      <c r="N636">
        <v>5</v>
      </c>
      <c r="O636">
        <v>57736</v>
      </c>
      <c r="P636" t="s">
        <v>2</v>
      </c>
      <c r="Q636" s="13" t="s">
        <v>55</v>
      </c>
      <c r="R636" s="13" t="s">
        <v>82</v>
      </c>
      <c r="S636" s="13" t="s">
        <v>159</v>
      </c>
      <c r="T636" t="b">
        <v>1</v>
      </c>
      <c r="U636" s="13" t="s">
        <v>8</v>
      </c>
      <c r="V636" s="13" t="s">
        <v>1571</v>
      </c>
      <c r="W636" t="s">
        <v>5</v>
      </c>
      <c r="X636" s="13" t="s">
        <v>10</v>
      </c>
      <c r="Y636" s="13" t="s">
        <v>146</v>
      </c>
      <c r="Z636">
        <v>1992</v>
      </c>
      <c r="AA636" s="13" t="s">
        <v>31</v>
      </c>
      <c r="AB636" s="13" t="s">
        <v>206</v>
      </c>
      <c r="AC636" s="13" t="s">
        <v>301</v>
      </c>
      <c r="AD636" s="13" t="s">
        <v>9</v>
      </c>
      <c r="AE636">
        <v>33</v>
      </c>
      <c r="AF636" t="s">
        <v>36</v>
      </c>
      <c r="AG636" t="s">
        <v>12</v>
      </c>
      <c r="AH636">
        <v>11</v>
      </c>
      <c r="AI636" t="s">
        <v>14</v>
      </c>
      <c r="AJ636" s="13" t="s">
        <v>154</v>
      </c>
      <c r="AK636" s="13" t="s">
        <v>135</v>
      </c>
      <c r="AL636" t="b">
        <v>0</v>
      </c>
      <c r="AM636" t="str">
        <f>EmployeeData[[#This Row],[EMPLOYEEID]]</f>
        <v>E102511</v>
      </c>
    </row>
    <row r="637" spans="1:39" ht="15" x14ac:dyDescent="0.25">
      <c r="A637" s="13" t="s">
        <v>1572</v>
      </c>
      <c r="B637" s="13" t="str">
        <f>EmployeeData[[#This Row],[FULLNAME]]</f>
        <v>Dickson Hanna</v>
      </c>
      <c r="C637" s="13" t="s">
        <v>125</v>
      </c>
      <c r="D637" s="13" t="s">
        <v>126</v>
      </c>
      <c r="E637">
        <v>602</v>
      </c>
      <c r="F637" s="13" t="s">
        <v>867</v>
      </c>
      <c r="G637" s="13" t="s">
        <v>128</v>
      </c>
      <c r="J637">
        <v>41725</v>
      </c>
      <c r="L637">
        <v>1</v>
      </c>
      <c r="M637">
        <v>40</v>
      </c>
      <c r="N637">
        <v>5</v>
      </c>
      <c r="O637">
        <v>69976</v>
      </c>
      <c r="P637" t="s">
        <v>2</v>
      </c>
      <c r="Q637" s="13" t="s">
        <v>54</v>
      </c>
      <c r="R637" s="13" t="s">
        <v>82</v>
      </c>
      <c r="S637" s="13" t="s">
        <v>140</v>
      </c>
      <c r="T637" t="b">
        <v>1</v>
      </c>
      <c r="U637" s="13" t="s">
        <v>8</v>
      </c>
      <c r="V637" s="13" t="s">
        <v>1573</v>
      </c>
      <c r="W637" t="s">
        <v>5</v>
      </c>
      <c r="X637" s="13" t="s">
        <v>10</v>
      </c>
      <c r="Y637" s="13" t="s">
        <v>146</v>
      </c>
      <c r="Z637">
        <v>1999</v>
      </c>
      <c r="AA637" s="13" t="s">
        <v>31</v>
      </c>
      <c r="AB637" s="13" t="s">
        <v>132</v>
      </c>
      <c r="AC637" s="13" t="s">
        <v>869</v>
      </c>
      <c r="AD637" s="13" t="s">
        <v>42</v>
      </c>
      <c r="AE637">
        <v>26</v>
      </c>
      <c r="AF637" t="s">
        <v>6</v>
      </c>
      <c r="AG637" t="s">
        <v>12</v>
      </c>
      <c r="AH637">
        <v>11</v>
      </c>
      <c r="AI637" t="s">
        <v>14</v>
      </c>
      <c r="AJ637" s="13" t="s">
        <v>154</v>
      </c>
      <c r="AK637" s="13" t="s">
        <v>135</v>
      </c>
      <c r="AL637" t="s">
        <v>136</v>
      </c>
      <c r="AM637" t="str">
        <f>EmployeeData[[#This Row],[EMPLOYEEID]]</f>
        <v>E102787</v>
      </c>
    </row>
    <row r="638" spans="1:39" ht="15" x14ac:dyDescent="0.25">
      <c r="A638" s="13" t="s">
        <v>1574</v>
      </c>
      <c r="B638" s="13" t="str">
        <f>EmployeeData[[#This Row],[FULLNAME]]</f>
        <v>Dickson Han</v>
      </c>
      <c r="C638" s="13" t="s">
        <v>449</v>
      </c>
      <c r="D638" s="13" t="s">
        <v>126</v>
      </c>
      <c r="E638">
        <v>252</v>
      </c>
      <c r="F638" s="13" t="s">
        <v>143</v>
      </c>
      <c r="G638" s="13" t="s">
        <v>477</v>
      </c>
      <c r="J638">
        <v>41725</v>
      </c>
      <c r="L638">
        <v>1</v>
      </c>
      <c r="M638">
        <v>40</v>
      </c>
      <c r="N638">
        <v>5</v>
      </c>
      <c r="O638">
        <v>111921</v>
      </c>
      <c r="P638" t="s">
        <v>2</v>
      </c>
      <c r="Q638" s="13" t="s">
        <v>59</v>
      </c>
      <c r="R638" s="13" t="s">
        <v>82</v>
      </c>
      <c r="S638" s="13" t="s">
        <v>159</v>
      </c>
      <c r="T638" t="b">
        <v>1</v>
      </c>
      <c r="U638" s="13" t="s">
        <v>38</v>
      </c>
      <c r="V638" s="13" t="s">
        <v>1575</v>
      </c>
      <c r="W638" t="s">
        <v>5</v>
      </c>
      <c r="X638" s="13" t="s">
        <v>10</v>
      </c>
      <c r="Y638" s="13" t="s">
        <v>131</v>
      </c>
      <c r="Z638">
        <v>1978</v>
      </c>
      <c r="AA638" s="13" t="s">
        <v>31</v>
      </c>
      <c r="AB638" s="13" t="s">
        <v>478</v>
      </c>
      <c r="AC638" s="13" t="s">
        <v>148</v>
      </c>
      <c r="AD638" s="13" t="s">
        <v>44</v>
      </c>
      <c r="AE638">
        <v>47</v>
      </c>
      <c r="AF638" t="s">
        <v>37</v>
      </c>
      <c r="AG638" t="s">
        <v>46</v>
      </c>
      <c r="AH638">
        <v>11</v>
      </c>
      <c r="AI638" t="s">
        <v>14</v>
      </c>
      <c r="AJ638" s="13" t="s">
        <v>134</v>
      </c>
      <c r="AK638" s="13" t="s">
        <v>135</v>
      </c>
      <c r="AL638" t="b">
        <v>0</v>
      </c>
      <c r="AM638" t="str">
        <f>EmployeeData[[#This Row],[EMPLOYEEID]]</f>
        <v>E103157</v>
      </c>
    </row>
    <row r="639" spans="1:39" ht="15" x14ac:dyDescent="0.25">
      <c r="A639" s="13" t="s">
        <v>1576</v>
      </c>
      <c r="B639" s="13" t="str">
        <f>EmployeeData[[#This Row],[FULLNAME]]</f>
        <v>Dominik Gholami</v>
      </c>
      <c r="C639" s="13" t="s">
        <v>125</v>
      </c>
      <c r="D639" s="13" t="s">
        <v>126</v>
      </c>
      <c r="E639">
        <v>451</v>
      </c>
      <c r="F639" s="13" t="s">
        <v>143</v>
      </c>
      <c r="G639" s="13" t="s">
        <v>128</v>
      </c>
      <c r="J639">
        <v>41725</v>
      </c>
      <c r="L639">
        <v>1</v>
      </c>
      <c r="M639">
        <v>40</v>
      </c>
      <c r="N639">
        <v>5</v>
      </c>
      <c r="O639">
        <v>238771</v>
      </c>
      <c r="P639" t="s">
        <v>2</v>
      </c>
      <c r="Q639" s="13" t="s">
        <v>54</v>
      </c>
      <c r="R639" s="13" t="s">
        <v>82</v>
      </c>
      <c r="S639" s="13" t="s">
        <v>159</v>
      </c>
      <c r="T639" t="b">
        <v>1</v>
      </c>
      <c r="U639" s="13" t="s">
        <v>38</v>
      </c>
      <c r="V639" s="13" t="s">
        <v>1577</v>
      </c>
      <c r="W639" t="s">
        <v>5</v>
      </c>
      <c r="X639" s="13" t="s">
        <v>10</v>
      </c>
      <c r="Y639" s="13" t="s">
        <v>146</v>
      </c>
      <c r="Z639">
        <v>1999</v>
      </c>
      <c r="AA639" s="13" t="s">
        <v>31</v>
      </c>
      <c r="AB639" s="13" t="s">
        <v>132</v>
      </c>
      <c r="AC639" s="13" t="s">
        <v>1578</v>
      </c>
      <c r="AD639" s="13" t="s">
        <v>44</v>
      </c>
      <c r="AE639">
        <v>26</v>
      </c>
      <c r="AF639" t="s">
        <v>6</v>
      </c>
      <c r="AG639" t="s">
        <v>47</v>
      </c>
      <c r="AH639">
        <v>11</v>
      </c>
      <c r="AI639" t="s">
        <v>14</v>
      </c>
      <c r="AJ639" s="13" t="s">
        <v>149</v>
      </c>
      <c r="AK639" s="13" t="s">
        <v>135</v>
      </c>
      <c r="AL639" t="b">
        <v>1</v>
      </c>
      <c r="AM639" t="str">
        <f>EmployeeData[[#This Row],[EMPLOYEEID]]</f>
        <v>E103930</v>
      </c>
    </row>
    <row r="640" spans="1:39" ht="15" x14ac:dyDescent="0.25">
      <c r="A640" s="13" t="s">
        <v>1579</v>
      </c>
      <c r="B640" s="13" t="str">
        <f>EmployeeData[[#This Row],[FULLNAME]]</f>
        <v>Dominik Fung</v>
      </c>
      <c r="C640" s="13" t="s">
        <v>203</v>
      </c>
      <c r="D640" s="13" t="s">
        <v>126</v>
      </c>
      <c r="E640">
        <v>444</v>
      </c>
      <c r="F640" s="13" t="s">
        <v>127</v>
      </c>
      <c r="G640" s="13" t="s">
        <v>204</v>
      </c>
      <c r="J640">
        <v>41725</v>
      </c>
      <c r="L640">
        <v>1</v>
      </c>
      <c r="M640">
        <v>40</v>
      </c>
      <c r="N640">
        <v>5</v>
      </c>
      <c r="O640">
        <v>115294</v>
      </c>
      <c r="P640" t="s">
        <v>2</v>
      </c>
      <c r="Q640" s="13" t="s">
        <v>55</v>
      </c>
      <c r="R640" s="13" t="s">
        <v>82</v>
      </c>
      <c r="S640" s="13" t="s">
        <v>190</v>
      </c>
      <c r="T640" t="b">
        <v>1</v>
      </c>
      <c r="U640" s="13" t="s">
        <v>38</v>
      </c>
      <c r="V640" s="13" t="s">
        <v>1580</v>
      </c>
      <c r="W640" t="s">
        <v>5</v>
      </c>
      <c r="X640" s="13" t="s">
        <v>10</v>
      </c>
      <c r="Y640" s="13" t="s">
        <v>146</v>
      </c>
      <c r="Z640">
        <v>1973</v>
      </c>
      <c r="AA640" s="13" t="s">
        <v>31</v>
      </c>
      <c r="AB640" s="13" t="s">
        <v>206</v>
      </c>
      <c r="AC640" s="13" t="s">
        <v>133</v>
      </c>
      <c r="AD640" s="13" t="s">
        <v>40</v>
      </c>
      <c r="AE640">
        <v>52</v>
      </c>
      <c r="AF640" t="s">
        <v>37</v>
      </c>
      <c r="AG640" t="s">
        <v>46</v>
      </c>
      <c r="AH640">
        <v>11</v>
      </c>
      <c r="AI640" t="s">
        <v>14</v>
      </c>
      <c r="AJ640" s="13" t="s">
        <v>176</v>
      </c>
      <c r="AK640" s="13" t="s">
        <v>135</v>
      </c>
      <c r="AL640" t="b">
        <v>0</v>
      </c>
      <c r="AM640" t="str">
        <f>EmployeeData[[#This Row],[EMPLOYEEID]]</f>
        <v>E104104</v>
      </c>
    </row>
    <row r="641" spans="1:39" ht="15" x14ac:dyDescent="0.25">
      <c r="A641" s="13" t="s">
        <v>1581</v>
      </c>
      <c r="B641" s="13" t="str">
        <f>EmployeeData[[#This Row],[FULLNAME]]</f>
        <v>Dominik Esfandiar</v>
      </c>
      <c r="C641" s="13" t="s">
        <v>193</v>
      </c>
      <c r="D641" s="13" t="s">
        <v>126</v>
      </c>
      <c r="E641">
        <v>402</v>
      </c>
      <c r="F641" s="13" t="s">
        <v>143</v>
      </c>
      <c r="G641" s="13" t="s">
        <v>248</v>
      </c>
      <c r="J641">
        <v>41725</v>
      </c>
      <c r="L641">
        <v>1</v>
      </c>
      <c r="M641">
        <v>40</v>
      </c>
      <c r="N641">
        <v>5</v>
      </c>
      <c r="O641">
        <v>25814</v>
      </c>
      <c r="P641" t="s">
        <v>2</v>
      </c>
      <c r="Q641" s="13" t="s">
        <v>58</v>
      </c>
      <c r="R641" s="13" t="s">
        <v>82</v>
      </c>
      <c r="S641" s="13" t="s">
        <v>159</v>
      </c>
      <c r="T641" t="b">
        <v>1</v>
      </c>
      <c r="U641" s="13" t="s">
        <v>7</v>
      </c>
      <c r="V641" s="13" t="s">
        <v>1582</v>
      </c>
      <c r="W641" t="s">
        <v>5</v>
      </c>
      <c r="X641" s="13" t="s">
        <v>10</v>
      </c>
      <c r="Y641" s="13" t="s">
        <v>146</v>
      </c>
      <c r="Z641">
        <v>1998</v>
      </c>
      <c r="AA641" s="13" t="s">
        <v>31</v>
      </c>
      <c r="AB641" s="13" t="s">
        <v>250</v>
      </c>
      <c r="AC641" s="13" t="s">
        <v>230</v>
      </c>
      <c r="AD641" s="13" t="s">
        <v>44</v>
      </c>
      <c r="AE641">
        <v>27</v>
      </c>
      <c r="AF641" t="s">
        <v>6</v>
      </c>
      <c r="AG641" t="s">
        <v>11</v>
      </c>
      <c r="AH641">
        <v>11</v>
      </c>
      <c r="AI641" t="s">
        <v>14</v>
      </c>
      <c r="AJ641" s="13" t="s">
        <v>134</v>
      </c>
      <c r="AK641" s="13" t="s">
        <v>135</v>
      </c>
      <c r="AL641" t="b">
        <v>1</v>
      </c>
      <c r="AM641" t="str">
        <f>EmployeeData[[#This Row],[EMPLOYEEID]]</f>
        <v>E104333</v>
      </c>
    </row>
    <row r="642" spans="1:39" ht="15" x14ac:dyDescent="0.25">
      <c r="A642" s="13" t="s">
        <v>1583</v>
      </c>
      <c r="B642" s="13" t="str">
        <f>EmployeeData[[#This Row],[FULLNAME]]</f>
        <v>Dominik Dyon</v>
      </c>
      <c r="C642" s="13" t="s">
        <v>125</v>
      </c>
      <c r="D642" s="13" t="s">
        <v>126</v>
      </c>
      <c r="E642">
        <v>443</v>
      </c>
      <c r="F642" s="13" t="s">
        <v>157</v>
      </c>
      <c r="G642" s="13" t="s">
        <v>144</v>
      </c>
      <c r="J642">
        <v>41725</v>
      </c>
      <c r="L642">
        <v>1</v>
      </c>
      <c r="M642">
        <v>40</v>
      </c>
      <c r="N642">
        <v>5</v>
      </c>
      <c r="O642">
        <v>75411</v>
      </c>
      <c r="P642" t="s">
        <v>2</v>
      </c>
      <c r="Q642" s="13" t="s">
        <v>54</v>
      </c>
      <c r="R642" s="13" t="s">
        <v>82</v>
      </c>
      <c r="S642" s="13" t="s">
        <v>129</v>
      </c>
      <c r="T642" t="b">
        <v>1</v>
      </c>
      <c r="U642" s="13" t="s">
        <v>38</v>
      </c>
      <c r="V642" s="13" t="s">
        <v>1584</v>
      </c>
      <c r="W642" t="s">
        <v>5</v>
      </c>
      <c r="X642" s="13" t="s">
        <v>10</v>
      </c>
      <c r="Y642" s="13" t="s">
        <v>131</v>
      </c>
      <c r="Z642">
        <v>1998</v>
      </c>
      <c r="AA642" s="13" t="s">
        <v>31</v>
      </c>
      <c r="AB642" s="13" t="s">
        <v>147</v>
      </c>
      <c r="AC642" s="13" t="s">
        <v>162</v>
      </c>
      <c r="AD642" s="13" t="s">
        <v>43</v>
      </c>
      <c r="AE642">
        <v>27</v>
      </c>
      <c r="AF642" t="s">
        <v>6</v>
      </c>
      <c r="AG642" t="s">
        <v>12</v>
      </c>
      <c r="AH642">
        <v>11</v>
      </c>
      <c r="AI642" t="s">
        <v>14</v>
      </c>
      <c r="AJ642" s="13" t="s">
        <v>149</v>
      </c>
      <c r="AK642" s="13" t="s">
        <v>135</v>
      </c>
      <c r="AL642" t="s">
        <v>136</v>
      </c>
      <c r="AM642" t="str">
        <f>EmployeeData[[#This Row],[EMPLOYEEID]]</f>
        <v>E104358</v>
      </c>
    </row>
    <row r="643" spans="1:39" ht="15" x14ac:dyDescent="0.25">
      <c r="A643" s="13" t="s">
        <v>1585</v>
      </c>
      <c r="B643" s="13" t="str">
        <f>EmployeeData[[#This Row],[FULLNAME]]</f>
        <v>Don Do</v>
      </c>
      <c r="C643" s="13" t="s">
        <v>203</v>
      </c>
      <c r="D643" s="13" t="s">
        <v>126</v>
      </c>
      <c r="E643">
        <v>444</v>
      </c>
      <c r="F643" s="13" t="s">
        <v>127</v>
      </c>
      <c r="G643" s="13" t="s">
        <v>204</v>
      </c>
      <c r="J643">
        <v>41725</v>
      </c>
      <c r="L643">
        <v>1</v>
      </c>
      <c r="M643">
        <v>40</v>
      </c>
      <c r="N643">
        <v>5</v>
      </c>
      <c r="O643">
        <v>113016</v>
      </c>
      <c r="P643" t="s">
        <v>2</v>
      </c>
      <c r="Q643" s="13" t="s">
        <v>55</v>
      </c>
      <c r="R643" s="13" t="s">
        <v>82</v>
      </c>
      <c r="S643" s="13" t="s">
        <v>159</v>
      </c>
      <c r="T643" t="b">
        <v>1</v>
      </c>
      <c r="U643" s="13" t="s">
        <v>7</v>
      </c>
      <c r="V643" s="13" t="s">
        <v>1586</v>
      </c>
      <c r="W643" t="s">
        <v>5</v>
      </c>
      <c r="X643" s="13" t="s">
        <v>10</v>
      </c>
      <c r="Y643" s="13" t="s">
        <v>146</v>
      </c>
      <c r="Z643">
        <v>1963</v>
      </c>
      <c r="AA643" s="13" t="s">
        <v>31</v>
      </c>
      <c r="AB643" s="13" t="s">
        <v>206</v>
      </c>
      <c r="AC643" s="13" t="s">
        <v>133</v>
      </c>
      <c r="AD643" s="13" t="s">
        <v>40</v>
      </c>
      <c r="AE643">
        <v>62</v>
      </c>
      <c r="AF643" t="s">
        <v>37</v>
      </c>
      <c r="AG643" t="s">
        <v>46</v>
      </c>
      <c r="AH643">
        <v>11</v>
      </c>
      <c r="AI643" t="s">
        <v>14</v>
      </c>
      <c r="AJ643" s="13" t="s">
        <v>239</v>
      </c>
      <c r="AK643" s="13" t="s">
        <v>184</v>
      </c>
      <c r="AL643" t="b">
        <v>1</v>
      </c>
      <c r="AM643" t="str">
        <f>EmployeeData[[#This Row],[EMPLOYEEID]]</f>
        <v>E104691</v>
      </c>
    </row>
    <row r="644" spans="1:39" ht="15" x14ac:dyDescent="0.25">
      <c r="A644" s="13" t="s">
        <v>1587</v>
      </c>
      <c r="B644" s="13" t="str">
        <f>EmployeeData[[#This Row],[FULLNAME]]</f>
        <v>Donald Datar</v>
      </c>
      <c r="C644" s="13" t="s">
        <v>125</v>
      </c>
      <c r="D644" s="13" t="s">
        <v>126</v>
      </c>
      <c r="E644">
        <v>445</v>
      </c>
      <c r="F644" s="13" t="s">
        <v>169</v>
      </c>
      <c r="G644" s="13" t="s">
        <v>128</v>
      </c>
      <c r="J644">
        <v>41725</v>
      </c>
      <c r="L644">
        <v>1</v>
      </c>
      <c r="M644">
        <v>40</v>
      </c>
      <c r="N644">
        <v>5</v>
      </c>
      <c r="O644">
        <v>109419</v>
      </c>
      <c r="P644" t="s">
        <v>2</v>
      </c>
      <c r="Q644" s="13" t="s">
        <v>54</v>
      </c>
      <c r="R644" s="13" t="s">
        <v>82</v>
      </c>
      <c r="S644" s="13" t="s">
        <v>129</v>
      </c>
      <c r="T644" t="b">
        <v>1</v>
      </c>
      <c r="U644" s="13" t="s">
        <v>38</v>
      </c>
      <c r="V644" s="13" t="s">
        <v>1588</v>
      </c>
      <c r="W644" t="s">
        <v>5</v>
      </c>
      <c r="X644" s="13" t="s">
        <v>10</v>
      </c>
      <c r="Y644" s="13" t="s">
        <v>131</v>
      </c>
      <c r="Z644">
        <v>1986</v>
      </c>
      <c r="AA644" s="13" t="s">
        <v>31</v>
      </c>
      <c r="AB644" s="13" t="s">
        <v>132</v>
      </c>
      <c r="AC644" s="13" t="s">
        <v>171</v>
      </c>
      <c r="AD644" s="13" t="s">
        <v>41</v>
      </c>
      <c r="AE644">
        <v>39</v>
      </c>
      <c r="AF644" t="s">
        <v>36</v>
      </c>
      <c r="AG644" t="s">
        <v>46</v>
      </c>
      <c r="AH644">
        <v>11</v>
      </c>
      <c r="AI644" t="s">
        <v>14</v>
      </c>
      <c r="AJ644" s="13" t="s">
        <v>134</v>
      </c>
      <c r="AK644" s="13" t="s">
        <v>135</v>
      </c>
      <c r="AL644" t="b">
        <v>0</v>
      </c>
      <c r="AM644" t="str">
        <f>EmployeeData[[#This Row],[EMPLOYEEID]]</f>
        <v>E105518</v>
      </c>
    </row>
    <row r="645" spans="1:39" ht="15" x14ac:dyDescent="0.25">
      <c r="A645" s="13" t="s">
        <v>1589</v>
      </c>
      <c r="B645" s="13" t="str">
        <f>EmployeeData[[#This Row],[FULLNAME]]</f>
        <v>Donald Cullen</v>
      </c>
      <c r="C645" s="13" t="s">
        <v>203</v>
      </c>
      <c r="D645" s="13" t="s">
        <v>126</v>
      </c>
      <c r="E645">
        <v>445</v>
      </c>
      <c r="F645" s="13" t="s">
        <v>169</v>
      </c>
      <c r="G645" s="13" t="s">
        <v>204</v>
      </c>
      <c r="J645">
        <v>41725</v>
      </c>
      <c r="L645">
        <v>1</v>
      </c>
      <c r="M645">
        <v>40</v>
      </c>
      <c r="N645">
        <v>5</v>
      </c>
      <c r="O645">
        <v>119363</v>
      </c>
      <c r="P645" t="s">
        <v>2</v>
      </c>
      <c r="Q645" s="13" t="s">
        <v>55</v>
      </c>
      <c r="R645" s="13" t="s">
        <v>82</v>
      </c>
      <c r="S645" s="13" t="s">
        <v>215</v>
      </c>
      <c r="T645" t="b">
        <v>1</v>
      </c>
      <c r="U645" s="13" t="s">
        <v>7</v>
      </c>
      <c r="V645" s="13" t="s">
        <v>1590</v>
      </c>
      <c r="W645" t="s">
        <v>5</v>
      </c>
      <c r="X645" s="13" t="s">
        <v>45</v>
      </c>
      <c r="Y645" s="13" t="s">
        <v>146</v>
      </c>
      <c r="Z645">
        <v>1988</v>
      </c>
      <c r="AA645" s="13" t="s">
        <v>31</v>
      </c>
      <c r="AB645" s="13" t="s">
        <v>206</v>
      </c>
      <c r="AC645" s="13" t="s">
        <v>171</v>
      </c>
      <c r="AD645" s="13" t="s">
        <v>41</v>
      </c>
      <c r="AE645">
        <v>37</v>
      </c>
      <c r="AF645" t="s">
        <v>36</v>
      </c>
      <c r="AG645" t="s">
        <v>46</v>
      </c>
      <c r="AH645">
        <v>11</v>
      </c>
      <c r="AI645" t="s">
        <v>14</v>
      </c>
      <c r="AJ645" s="13" t="s">
        <v>167</v>
      </c>
      <c r="AK645" s="13" t="s">
        <v>184</v>
      </c>
      <c r="AL645" t="s">
        <v>136</v>
      </c>
      <c r="AM645" t="str">
        <f>EmployeeData[[#This Row],[EMPLOYEEID]]</f>
        <v>E106119</v>
      </c>
    </row>
    <row r="646" spans="1:39" ht="15" x14ac:dyDescent="0.25">
      <c r="A646" s="13" t="s">
        <v>1591</v>
      </c>
      <c r="B646" s="13" t="str">
        <f>EmployeeData[[#This Row],[FULLNAME]]</f>
        <v>Donald Chu</v>
      </c>
      <c r="C646" s="13" t="s">
        <v>125</v>
      </c>
      <c r="D646" s="13" t="s">
        <v>126</v>
      </c>
      <c r="E646">
        <v>452</v>
      </c>
      <c r="F646" s="13" t="s">
        <v>157</v>
      </c>
      <c r="G646" s="13" t="s">
        <v>128</v>
      </c>
      <c r="J646">
        <v>41725</v>
      </c>
      <c r="L646">
        <v>1</v>
      </c>
      <c r="M646">
        <v>40</v>
      </c>
      <c r="N646">
        <v>5</v>
      </c>
      <c r="O646">
        <v>269738</v>
      </c>
      <c r="P646" t="s">
        <v>2</v>
      </c>
      <c r="Q646" s="13" t="s">
        <v>54</v>
      </c>
      <c r="R646" s="13" t="s">
        <v>82</v>
      </c>
      <c r="S646" s="13" t="s">
        <v>129</v>
      </c>
      <c r="T646" t="b">
        <v>1</v>
      </c>
      <c r="U646" s="13" t="s">
        <v>38</v>
      </c>
      <c r="V646" s="13" t="s">
        <v>1592</v>
      </c>
      <c r="W646" t="s">
        <v>5</v>
      </c>
      <c r="X646" s="13" t="s">
        <v>10</v>
      </c>
      <c r="Y646" s="13" t="s">
        <v>131</v>
      </c>
      <c r="Z646">
        <v>1997</v>
      </c>
      <c r="AA646" s="13" t="s">
        <v>31</v>
      </c>
      <c r="AB646" s="13" t="s">
        <v>132</v>
      </c>
      <c r="AC646" s="13" t="s">
        <v>199</v>
      </c>
      <c r="AD646" s="13" t="s">
        <v>43</v>
      </c>
      <c r="AE646">
        <v>28</v>
      </c>
      <c r="AF646" t="s">
        <v>6</v>
      </c>
      <c r="AG646" t="s">
        <v>47</v>
      </c>
      <c r="AH646">
        <v>11</v>
      </c>
      <c r="AI646" t="s">
        <v>14</v>
      </c>
      <c r="AJ646" s="13" t="s">
        <v>154</v>
      </c>
      <c r="AK646" s="13" t="s">
        <v>135</v>
      </c>
      <c r="AL646" t="b">
        <v>0</v>
      </c>
      <c r="AM646" t="str">
        <f>EmployeeData[[#This Row],[EMPLOYEEID]]</f>
        <v>E106858</v>
      </c>
    </row>
    <row r="647" spans="1:39" ht="15" x14ac:dyDescent="0.25">
      <c r="A647" s="13" t="s">
        <v>1593</v>
      </c>
      <c r="B647" s="13" t="str">
        <f>EmployeeData[[#This Row],[FULLNAME]]</f>
        <v>Dong Chou</v>
      </c>
      <c r="C647" s="13" t="s">
        <v>125</v>
      </c>
      <c r="D647" s="13" t="s">
        <v>126</v>
      </c>
      <c r="E647">
        <v>311</v>
      </c>
      <c r="F647" s="13" t="s">
        <v>221</v>
      </c>
      <c r="G647" s="13" t="s">
        <v>128</v>
      </c>
      <c r="J647">
        <v>41725</v>
      </c>
      <c r="L647">
        <v>1</v>
      </c>
      <c r="M647">
        <v>40</v>
      </c>
      <c r="N647">
        <v>5</v>
      </c>
      <c r="O647">
        <v>239465</v>
      </c>
      <c r="P647" t="s">
        <v>2</v>
      </c>
      <c r="Q647" s="13" t="s">
        <v>54</v>
      </c>
      <c r="R647" s="13" t="s">
        <v>82</v>
      </c>
      <c r="S647" s="13" t="s">
        <v>211</v>
      </c>
      <c r="T647" t="b">
        <v>1</v>
      </c>
      <c r="U647" s="13" t="s">
        <v>8</v>
      </c>
      <c r="V647" s="13" t="s">
        <v>1594</v>
      </c>
      <c r="W647" t="s">
        <v>5</v>
      </c>
      <c r="X647" s="13" t="s">
        <v>45</v>
      </c>
      <c r="Y647" s="13" t="s">
        <v>229</v>
      </c>
      <c r="Z647">
        <v>1978</v>
      </c>
      <c r="AA647" s="13" t="s">
        <v>31</v>
      </c>
      <c r="AB647" s="13" t="s">
        <v>132</v>
      </c>
      <c r="AC647" s="13" t="s">
        <v>1595</v>
      </c>
      <c r="AD647" s="13" t="s">
        <v>9</v>
      </c>
      <c r="AE647">
        <v>47</v>
      </c>
      <c r="AF647" t="s">
        <v>37</v>
      </c>
      <c r="AG647" t="s">
        <v>47</v>
      </c>
      <c r="AH647">
        <v>11</v>
      </c>
      <c r="AI647" t="s">
        <v>14</v>
      </c>
      <c r="AJ647" s="13" t="s">
        <v>134</v>
      </c>
      <c r="AK647" s="13" t="s">
        <v>135</v>
      </c>
      <c r="AL647" t="b">
        <v>1</v>
      </c>
      <c r="AM647" t="str">
        <f>EmployeeData[[#This Row],[EMPLOYEEID]]</f>
        <v>E107272</v>
      </c>
    </row>
    <row r="648" spans="1:39" ht="15" x14ac:dyDescent="0.25">
      <c r="A648" s="13" t="s">
        <v>1596</v>
      </c>
      <c r="B648" s="13" t="str">
        <f>EmployeeData[[#This Row],[FULLNAME]]</f>
        <v>Dong Chen</v>
      </c>
      <c r="C648" s="13" t="s">
        <v>156</v>
      </c>
      <c r="D648" s="13" t="s">
        <v>126</v>
      </c>
      <c r="E648">
        <v>402</v>
      </c>
      <c r="F648" s="13" t="s">
        <v>143</v>
      </c>
      <c r="G648" s="13" t="s">
        <v>158</v>
      </c>
      <c r="J648">
        <v>41725</v>
      </c>
      <c r="L648">
        <v>1</v>
      </c>
      <c r="M648">
        <v>40</v>
      </c>
      <c r="N648">
        <v>5</v>
      </c>
      <c r="O648">
        <v>40284</v>
      </c>
      <c r="P648" t="s">
        <v>2</v>
      </c>
      <c r="Q648" s="13" t="s">
        <v>56</v>
      </c>
      <c r="R648" s="13" t="s">
        <v>82</v>
      </c>
      <c r="S648" s="13" t="s">
        <v>237</v>
      </c>
      <c r="T648" t="b">
        <v>1</v>
      </c>
      <c r="U648" s="13" t="s">
        <v>8</v>
      </c>
      <c r="V648" s="13" t="s">
        <v>1597</v>
      </c>
      <c r="W648" t="s">
        <v>5</v>
      </c>
      <c r="X648" s="13" t="s">
        <v>45</v>
      </c>
      <c r="Y648" s="13" t="s">
        <v>229</v>
      </c>
      <c r="Z648">
        <v>1978</v>
      </c>
      <c r="AA648" s="13" t="s">
        <v>31</v>
      </c>
      <c r="AB648" s="13" t="s">
        <v>161</v>
      </c>
      <c r="AC648" s="13" t="s">
        <v>230</v>
      </c>
      <c r="AD648" s="13" t="s">
        <v>44</v>
      </c>
      <c r="AE648">
        <v>47</v>
      </c>
      <c r="AF648" t="s">
        <v>37</v>
      </c>
      <c r="AG648" t="s">
        <v>11</v>
      </c>
      <c r="AH648">
        <v>11</v>
      </c>
      <c r="AI648" t="s">
        <v>14</v>
      </c>
      <c r="AJ648" s="13" t="s">
        <v>134</v>
      </c>
      <c r="AK648" s="13" t="s">
        <v>135</v>
      </c>
      <c r="AL648" t="s">
        <v>136</v>
      </c>
      <c r="AM648" t="str">
        <f>EmployeeData[[#This Row],[EMPLOYEEID]]</f>
        <v>E107440</v>
      </c>
    </row>
    <row r="649" spans="1:39" ht="15" x14ac:dyDescent="0.25">
      <c r="A649" s="13" t="s">
        <v>1598</v>
      </c>
      <c r="B649" s="13" t="str">
        <f>EmployeeData[[#This Row],[FULLNAME]]</f>
        <v>Donglim Chau</v>
      </c>
      <c r="C649" s="13" t="s">
        <v>449</v>
      </c>
      <c r="D649" s="13" t="s">
        <v>126</v>
      </c>
      <c r="E649">
        <v>446</v>
      </c>
      <c r="F649" s="13" t="s">
        <v>326</v>
      </c>
      <c r="G649" s="13" t="s">
        <v>477</v>
      </c>
      <c r="J649">
        <v>41725</v>
      </c>
      <c r="L649">
        <v>1</v>
      </c>
      <c r="M649">
        <v>40</v>
      </c>
      <c r="N649">
        <v>5</v>
      </c>
      <c r="O649">
        <v>92443</v>
      </c>
      <c r="P649" t="s">
        <v>2</v>
      </c>
      <c r="Q649" s="13" t="s">
        <v>59</v>
      </c>
      <c r="R649" s="13" t="s">
        <v>82</v>
      </c>
      <c r="S649" s="13" t="s">
        <v>190</v>
      </c>
      <c r="T649" t="b">
        <v>1</v>
      </c>
      <c r="U649" s="13" t="s">
        <v>8</v>
      </c>
      <c r="V649" s="13" t="s">
        <v>1599</v>
      </c>
      <c r="W649" t="s">
        <v>5</v>
      </c>
      <c r="X649" s="13" t="s">
        <v>10</v>
      </c>
      <c r="Y649" s="13" t="s">
        <v>229</v>
      </c>
      <c r="Z649">
        <v>1979</v>
      </c>
      <c r="AA649" s="13" t="s">
        <v>31</v>
      </c>
      <c r="AB649" s="13" t="s">
        <v>478</v>
      </c>
      <c r="AC649" s="13" t="s">
        <v>384</v>
      </c>
      <c r="AD649" s="13" t="s">
        <v>39</v>
      </c>
      <c r="AE649">
        <v>46</v>
      </c>
      <c r="AF649" t="s">
        <v>37</v>
      </c>
      <c r="AG649" t="s">
        <v>12</v>
      </c>
      <c r="AH649">
        <v>11</v>
      </c>
      <c r="AI649" t="s">
        <v>14</v>
      </c>
      <c r="AJ649" s="13" t="s">
        <v>176</v>
      </c>
      <c r="AK649" s="13" t="s">
        <v>135</v>
      </c>
      <c r="AL649" t="b">
        <v>1</v>
      </c>
      <c r="AM649" t="str">
        <f>EmployeeData[[#This Row],[EMPLOYEEID]]</f>
        <v>E107993</v>
      </c>
    </row>
    <row r="650" spans="1:39" ht="15" x14ac:dyDescent="0.25">
      <c r="A650" s="13" t="s">
        <v>1600</v>
      </c>
      <c r="B650" s="13" t="str">
        <f>EmployeeData[[#This Row],[FULLNAME]]</f>
        <v>Donglim Chan</v>
      </c>
      <c r="C650" s="13" t="s">
        <v>125</v>
      </c>
      <c r="D650" s="13" t="s">
        <v>126</v>
      </c>
      <c r="E650">
        <v>452</v>
      </c>
      <c r="F650" s="13" t="s">
        <v>157</v>
      </c>
      <c r="G650" s="13" t="s">
        <v>128</v>
      </c>
      <c r="J650">
        <v>41725</v>
      </c>
      <c r="L650">
        <v>1</v>
      </c>
      <c r="M650">
        <v>40</v>
      </c>
      <c r="N650">
        <v>5</v>
      </c>
      <c r="O650">
        <v>253135</v>
      </c>
      <c r="P650" t="s">
        <v>2</v>
      </c>
      <c r="Q650" s="13" t="s">
        <v>54</v>
      </c>
      <c r="R650" s="13" t="s">
        <v>82</v>
      </c>
      <c r="S650" s="13" t="s">
        <v>410</v>
      </c>
      <c r="T650" t="b">
        <v>1</v>
      </c>
      <c r="U650" s="13" t="s">
        <v>8</v>
      </c>
      <c r="V650" s="13" t="s">
        <v>1601</v>
      </c>
      <c r="W650" t="s">
        <v>5</v>
      </c>
      <c r="X650" s="13" t="s">
        <v>10</v>
      </c>
      <c r="Y650" s="13" t="s">
        <v>146</v>
      </c>
      <c r="Z650">
        <v>1964</v>
      </c>
      <c r="AA650" s="13" t="s">
        <v>31</v>
      </c>
      <c r="AB650" s="13" t="s">
        <v>132</v>
      </c>
      <c r="AC650" s="13" t="s">
        <v>199</v>
      </c>
      <c r="AD650" s="13" t="s">
        <v>43</v>
      </c>
      <c r="AE650">
        <v>61</v>
      </c>
      <c r="AF650" t="s">
        <v>37</v>
      </c>
      <c r="AG650" t="s">
        <v>47</v>
      </c>
      <c r="AH650">
        <v>11</v>
      </c>
      <c r="AI650" t="s">
        <v>14</v>
      </c>
      <c r="AJ650" s="13" t="s">
        <v>154</v>
      </c>
      <c r="AK650" s="13" t="s">
        <v>135</v>
      </c>
      <c r="AL650" t="s">
        <v>136</v>
      </c>
      <c r="AM650" t="str">
        <f>EmployeeData[[#This Row],[EMPLOYEEID]]</f>
        <v>E108140</v>
      </c>
    </row>
    <row r="651" spans="1:39" ht="15" x14ac:dyDescent="0.25">
      <c r="A651" s="13" t="s">
        <v>1602</v>
      </c>
      <c r="B651" s="13" t="str">
        <f>EmployeeData[[#This Row],[FULLNAME]]</f>
        <v>Donglim Cao</v>
      </c>
      <c r="C651" s="13" t="s">
        <v>203</v>
      </c>
      <c r="D651" s="13" t="s">
        <v>126</v>
      </c>
      <c r="E651">
        <v>452</v>
      </c>
      <c r="F651" s="13" t="s">
        <v>157</v>
      </c>
      <c r="G651" s="13" t="s">
        <v>204</v>
      </c>
      <c r="J651">
        <v>41725</v>
      </c>
      <c r="L651">
        <v>1</v>
      </c>
      <c r="M651">
        <v>40</v>
      </c>
      <c r="N651">
        <v>5</v>
      </c>
      <c r="O651">
        <v>78703</v>
      </c>
      <c r="P651" t="s">
        <v>2</v>
      </c>
      <c r="Q651" s="13" t="s">
        <v>55</v>
      </c>
      <c r="R651" s="13" t="s">
        <v>82</v>
      </c>
      <c r="S651" s="13" t="s">
        <v>190</v>
      </c>
      <c r="T651" t="b">
        <v>1</v>
      </c>
      <c r="U651" s="13" t="s">
        <v>8</v>
      </c>
      <c r="V651" s="13" t="s">
        <v>1603</v>
      </c>
      <c r="W651" t="s">
        <v>5</v>
      </c>
      <c r="X651" s="13" t="s">
        <v>10</v>
      </c>
      <c r="Y651" s="13" t="s">
        <v>229</v>
      </c>
      <c r="Z651">
        <v>1991</v>
      </c>
      <c r="AA651" s="13" t="s">
        <v>31</v>
      </c>
      <c r="AB651" s="13" t="s">
        <v>206</v>
      </c>
      <c r="AC651" s="13" t="s">
        <v>199</v>
      </c>
      <c r="AD651" s="13" t="s">
        <v>43</v>
      </c>
      <c r="AE651">
        <v>34</v>
      </c>
      <c r="AF651" t="s">
        <v>36</v>
      </c>
      <c r="AG651" t="s">
        <v>12</v>
      </c>
      <c r="AH651">
        <v>11</v>
      </c>
      <c r="AI651" t="s">
        <v>14</v>
      </c>
      <c r="AJ651" s="13" t="s">
        <v>154</v>
      </c>
      <c r="AK651" s="13" t="s">
        <v>135</v>
      </c>
      <c r="AL651" t="s">
        <v>136</v>
      </c>
      <c r="AM651" t="str">
        <f>EmployeeData[[#This Row],[EMPLOYEEID]]</f>
        <v>E108157</v>
      </c>
    </row>
    <row r="652" spans="1:39" ht="15" x14ac:dyDescent="0.25">
      <c r="A652" s="13" t="s">
        <v>1604</v>
      </c>
      <c r="B652" s="13" t="str">
        <f>EmployeeData[[#This Row],[FULLNAME]]</f>
        <v>Dorcas Burjorjee</v>
      </c>
      <c r="C652" s="13" t="s">
        <v>203</v>
      </c>
      <c r="D652" s="13" t="s">
        <v>126</v>
      </c>
      <c r="E652">
        <v>444</v>
      </c>
      <c r="F652" s="13" t="s">
        <v>127</v>
      </c>
      <c r="G652" s="13" t="s">
        <v>204</v>
      </c>
      <c r="J652">
        <v>41725</v>
      </c>
      <c r="L652">
        <v>1</v>
      </c>
      <c r="M652">
        <v>40</v>
      </c>
      <c r="N652">
        <v>5</v>
      </c>
      <c r="O652">
        <v>84621</v>
      </c>
      <c r="P652" t="s">
        <v>2</v>
      </c>
      <c r="Q652" s="13" t="s">
        <v>55</v>
      </c>
      <c r="R652" s="13" t="s">
        <v>82</v>
      </c>
      <c r="S652" s="13" t="s">
        <v>159</v>
      </c>
      <c r="T652" t="b">
        <v>1</v>
      </c>
      <c r="U652" s="13" t="s">
        <v>8</v>
      </c>
      <c r="V652" s="13" t="s">
        <v>1605</v>
      </c>
      <c r="W652" t="s">
        <v>5</v>
      </c>
      <c r="X652" s="13" t="s">
        <v>10</v>
      </c>
      <c r="Y652" s="13" t="s">
        <v>146</v>
      </c>
      <c r="Z652">
        <v>1968</v>
      </c>
      <c r="AA652" s="13" t="s">
        <v>31</v>
      </c>
      <c r="AB652" s="13" t="s">
        <v>206</v>
      </c>
      <c r="AC652" s="13" t="s">
        <v>133</v>
      </c>
      <c r="AD652" s="13" t="s">
        <v>40</v>
      </c>
      <c r="AE652">
        <v>57</v>
      </c>
      <c r="AF652" t="s">
        <v>37</v>
      </c>
      <c r="AG652" t="s">
        <v>12</v>
      </c>
      <c r="AH652">
        <v>11</v>
      </c>
      <c r="AI652" t="s">
        <v>14</v>
      </c>
      <c r="AJ652" s="13" t="s">
        <v>134</v>
      </c>
      <c r="AK652" s="13" t="s">
        <v>135</v>
      </c>
      <c r="AL652" t="s">
        <v>136</v>
      </c>
      <c r="AM652" t="str">
        <f>EmployeeData[[#This Row],[EMPLOYEEID]]</f>
        <v>E108402</v>
      </c>
    </row>
    <row r="653" spans="1:39" ht="15" x14ac:dyDescent="0.25">
      <c r="A653" s="13" t="s">
        <v>1606</v>
      </c>
      <c r="B653" s="13" t="str">
        <f>EmployeeData[[#This Row],[FULLNAME]]</f>
        <v>Dorcas Brownsey</v>
      </c>
      <c r="C653" s="13" t="s">
        <v>125</v>
      </c>
      <c r="D653" s="13" t="s">
        <v>126</v>
      </c>
      <c r="E653">
        <v>444</v>
      </c>
      <c r="F653" s="13" t="s">
        <v>127</v>
      </c>
      <c r="G653" s="13" t="s">
        <v>128</v>
      </c>
      <c r="J653">
        <v>41725</v>
      </c>
      <c r="L653">
        <v>1</v>
      </c>
      <c r="M653">
        <v>40</v>
      </c>
      <c r="N653">
        <v>5</v>
      </c>
      <c r="O653">
        <v>106727</v>
      </c>
      <c r="P653" t="s">
        <v>2</v>
      </c>
      <c r="Q653" s="13" t="s">
        <v>54</v>
      </c>
      <c r="R653" s="13" t="s">
        <v>82</v>
      </c>
      <c r="S653" s="13" t="s">
        <v>140</v>
      </c>
      <c r="T653" t="b">
        <v>1</v>
      </c>
      <c r="U653" s="13" t="s">
        <v>8</v>
      </c>
      <c r="V653" s="13" t="s">
        <v>1607</v>
      </c>
      <c r="W653" t="s">
        <v>5</v>
      </c>
      <c r="X653" s="13" t="s">
        <v>45</v>
      </c>
      <c r="Y653" s="13" t="s">
        <v>153</v>
      </c>
      <c r="Z653">
        <v>1994</v>
      </c>
      <c r="AA653" s="13" t="s">
        <v>31</v>
      </c>
      <c r="AB653" s="13" t="s">
        <v>132</v>
      </c>
      <c r="AC653" s="13" t="s">
        <v>133</v>
      </c>
      <c r="AD653" s="13" t="s">
        <v>40</v>
      </c>
      <c r="AE653">
        <v>31</v>
      </c>
      <c r="AF653" t="s">
        <v>6</v>
      </c>
      <c r="AG653" t="s">
        <v>46</v>
      </c>
      <c r="AH653">
        <v>11</v>
      </c>
      <c r="AI653" t="s">
        <v>14</v>
      </c>
      <c r="AJ653" s="13" t="s">
        <v>154</v>
      </c>
      <c r="AK653" s="13" t="s">
        <v>135</v>
      </c>
      <c r="AL653" t="s">
        <v>136</v>
      </c>
      <c r="AM653" t="str">
        <f>EmployeeData[[#This Row],[EMPLOYEEID]]</f>
        <v>E108817</v>
      </c>
    </row>
    <row r="654" spans="1:39" ht="15" x14ac:dyDescent="0.25">
      <c r="A654" s="13" t="s">
        <v>1608</v>
      </c>
      <c r="B654" s="13" t="str">
        <f>EmployeeData[[#This Row],[FULLNAME]]</f>
        <v>Dorcas Bolognese</v>
      </c>
      <c r="C654" s="13" t="s">
        <v>203</v>
      </c>
      <c r="D654" s="13" t="s">
        <v>126</v>
      </c>
      <c r="E654">
        <v>452</v>
      </c>
      <c r="F654" s="13" t="s">
        <v>157</v>
      </c>
      <c r="G654" s="13" t="s">
        <v>204</v>
      </c>
      <c r="J654">
        <v>41725</v>
      </c>
      <c r="L654">
        <v>1</v>
      </c>
      <c r="M654">
        <v>40</v>
      </c>
      <c r="N654">
        <v>5</v>
      </c>
      <c r="O654">
        <v>99841</v>
      </c>
      <c r="P654" t="s">
        <v>2</v>
      </c>
      <c r="Q654" s="13" t="s">
        <v>55</v>
      </c>
      <c r="R654" s="13" t="s">
        <v>82</v>
      </c>
      <c r="S654" s="13" t="s">
        <v>129</v>
      </c>
      <c r="T654" t="b">
        <v>1</v>
      </c>
      <c r="U654" s="13" t="s">
        <v>38</v>
      </c>
      <c r="V654" s="13" t="s">
        <v>1609</v>
      </c>
      <c r="W654" t="s">
        <v>5</v>
      </c>
      <c r="X654" s="13" t="s">
        <v>10</v>
      </c>
      <c r="Y654" s="13" t="s">
        <v>131</v>
      </c>
      <c r="Z654">
        <v>1978</v>
      </c>
      <c r="AA654" s="13" t="s">
        <v>31</v>
      </c>
      <c r="AB654" s="13" t="s">
        <v>206</v>
      </c>
      <c r="AC654" s="13" t="s">
        <v>199</v>
      </c>
      <c r="AD654" s="13" t="s">
        <v>43</v>
      </c>
      <c r="AE654">
        <v>47</v>
      </c>
      <c r="AF654" t="s">
        <v>37</v>
      </c>
      <c r="AG654" t="s">
        <v>46</v>
      </c>
      <c r="AH654">
        <v>11</v>
      </c>
      <c r="AI654" t="s">
        <v>14</v>
      </c>
      <c r="AJ654" s="13" t="s">
        <v>154</v>
      </c>
      <c r="AK654" s="13" t="s">
        <v>135</v>
      </c>
      <c r="AL654" t="b">
        <v>0</v>
      </c>
      <c r="AM654" t="str">
        <f>EmployeeData[[#This Row],[EMPLOYEEID]]</f>
        <v>E109328</v>
      </c>
    </row>
    <row r="655" spans="1:39" ht="15" x14ac:dyDescent="0.25">
      <c r="A655" s="13" t="s">
        <v>1610</v>
      </c>
      <c r="B655" s="13" t="str">
        <f>EmployeeData[[#This Row],[FULLNAME]]</f>
        <v>Doug Beleznay</v>
      </c>
      <c r="C655" s="13" t="s">
        <v>125</v>
      </c>
      <c r="D655" s="13" t="s">
        <v>126</v>
      </c>
      <c r="E655">
        <v>443</v>
      </c>
      <c r="F655" s="13" t="s">
        <v>157</v>
      </c>
      <c r="G655" s="13" t="s">
        <v>128</v>
      </c>
      <c r="J655">
        <v>41725</v>
      </c>
      <c r="L655">
        <v>1</v>
      </c>
      <c r="M655">
        <v>40</v>
      </c>
      <c r="N655">
        <v>5</v>
      </c>
      <c r="O655">
        <v>262131</v>
      </c>
      <c r="P655" t="s">
        <v>2</v>
      </c>
      <c r="Q655" s="13" t="s">
        <v>54</v>
      </c>
      <c r="R655" s="13" t="s">
        <v>82</v>
      </c>
      <c r="S655" s="13" t="s">
        <v>159</v>
      </c>
      <c r="T655" t="b">
        <v>1</v>
      </c>
      <c r="U655" s="13" t="s">
        <v>8</v>
      </c>
      <c r="V655" s="13" t="s">
        <v>1611</v>
      </c>
      <c r="W655" t="s">
        <v>5</v>
      </c>
      <c r="X655" s="13" t="s">
        <v>45</v>
      </c>
      <c r="Y655" s="13" t="s">
        <v>146</v>
      </c>
      <c r="Z655">
        <v>2002</v>
      </c>
      <c r="AA655" s="13" t="s">
        <v>31</v>
      </c>
      <c r="AB655" s="13" t="s">
        <v>132</v>
      </c>
      <c r="AC655" s="13" t="s">
        <v>162</v>
      </c>
      <c r="AD655" s="13" t="s">
        <v>43</v>
      </c>
      <c r="AE655">
        <v>23</v>
      </c>
      <c r="AF655" t="s">
        <v>63</v>
      </c>
      <c r="AG655" t="s">
        <v>47</v>
      </c>
      <c r="AH655">
        <v>11</v>
      </c>
      <c r="AI655" t="s">
        <v>14</v>
      </c>
      <c r="AJ655" s="13" t="s">
        <v>154</v>
      </c>
      <c r="AK655" s="13" t="s">
        <v>135</v>
      </c>
      <c r="AL655" t="s">
        <v>136</v>
      </c>
      <c r="AM655" t="str">
        <f>EmployeeData[[#This Row],[EMPLOYEEID]]</f>
        <v>E109436</v>
      </c>
    </row>
    <row r="656" spans="1:39" ht="15" x14ac:dyDescent="0.25">
      <c r="A656" s="13" t="s">
        <v>1612</v>
      </c>
      <c r="B656" s="13" t="str">
        <f>EmployeeData[[#This Row],[FULLNAME]]</f>
        <v>Doug Baronia</v>
      </c>
      <c r="C656" s="13" t="s">
        <v>125</v>
      </c>
      <c r="D656" s="13" t="s">
        <v>126</v>
      </c>
      <c r="E656">
        <v>444</v>
      </c>
      <c r="F656" s="13" t="s">
        <v>127</v>
      </c>
      <c r="G656" s="13" t="s">
        <v>128</v>
      </c>
      <c r="J656">
        <v>41725</v>
      </c>
      <c r="L656">
        <v>1</v>
      </c>
      <c r="M656">
        <v>40</v>
      </c>
      <c r="N656">
        <v>5</v>
      </c>
      <c r="O656">
        <v>113893</v>
      </c>
      <c r="P656" t="s">
        <v>2</v>
      </c>
      <c r="Q656" s="13" t="s">
        <v>54</v>
      </c>
      <c r="R656" s="13" t="s">
        <v>82</v>
      </c>
      <c r="S656" s="13" t="s">
        <v>140</v>
      </c>
      <c r="T656" t="b">
        <v>1</v>
      </c>
      <c r="U656" s="13" t="s">
        <v>7</v>
      </c>
      <c r="V656" s="13" t="s">
        <v>1613</v>
      </c>
      <c r="W656" t="s">
        <v>5</v>
      </c>
      <c r="X656" s="13" t="s">
        <v>10</v>
      </c>
      <c r="Y656" s="13" t="s">
        <v>131</v>
      </c>
      <c r="Z656">
        <v>1997</v>
      </c>
      <c r="AA656" s="13" t="s">
        <v>31</v>
      </c>
      <c r="AB656" s="13" t="s">
        <v>132</v>
      </c>
      <c r="AC656" s="13" t="s">
        <v>133</v>
      </c>
      <c r="AD656" s="13" t="s">
        <v>40</v>
      </c>
      <c r="AE656">
        <v>28</v>
      </c>
      <c r="AF656" t="s">
        <v>6</v>
      </c>
      <c r="AG656" t="s">
        <v>46</v>
      </c>
      <c r="AH656">
        <v>11</v>
      </c>
      <c r="AI656" t="s">
        <v>14</v>
      </c>
      <c r="AJ656" s="13" t="s">
        <v>134</v>
      </c>
      <c r="AK656" s="13" t="s">
        <v>135</v>
      </c>
      <c r="AL656" t="s">
        <v>136</v>
      </c>
      <c r="AM656" t="str">
        <f>EmployeeData[[#This Row],[EMPLOYEEID]]</f>
        <v>E109511</v>
      </c>
    </row>
    <row r="657" spans="1:39" ht="15" x14ac:dyDescent="0.25">
      <c r="A657" s="13" t="s">
        <v>1614</v>
      </c>
      <c r="B657" s="13" t="str">
        <f>EmployeeData[[#This Row],[FULLNAME]]</f>
        <v>Doug Aziz</v>
      </c>
      <c r="C657" s="13" t="s">
        <v>125</v>
      </c>
      <c r="D657" s="13" t="s">
        <v>126</v>
      </c>
      <c r="E657">
        <v>601</v>
      </c>
      <c r="F657" s="13" t="s">
        <v>905</v>
      </c>
      <c r="G657" s="13" t="s">
        <v>128</v>
      </c>
      <c r="J657">
        <v>41725</v>
      </c>
      <c r="L657">
        <v>1</v>
      </c>
      <c r="M657">
        <v>40</v>
      </c>
      <c r="N657">
        <v>5</v>
      </c>
      <c r="O657">
        <v>111400</v>
      </c>
      <c r="P657" t="s">
        <v>2</v>
      </c>
      <c r="Q657" s="13" t="s">
        <v>54</v>
      </c>
      <c r="R657" s="13" t="s">
        <v>82</v>
      </c>
      <c r="S657" s="13" t="s">
        <v>211</v>
      </c>
      <c r="T657" t="b">
        <v>1</v>
      </c>
      <c r="U657" s="13" t="s">
        <v>8</v>
      </c>
      <c r="V657" s="13" t="s">
        <v>1615</v>
      </c>
      <c r="W657" t="s">
        <v>5</v>
      </c>
      <c r="X657" s="13" t="s">
        <v>10</v>
      </c>
      <c r="Y657" s="13" t="s">
        <v>146</v>
      </c>
      <c r="Z657">
        <v>1962</v>
      </c>
      <c r="AA657" s="13" t="s">
        <v>31</v>
      </c>
      <c r="AB657" s="13" t="s">
        <v>132</v>
      </c>
      <c r="AC657" s="13" t="s">
        <v>1616</v>
      </c>
      <c r="AD657" s="13" t="s">
        <v>64</v>
      </c>
      <c r="AE657">
        <v>63</v>
      </c>
      <c r="AF657" t="s">
        <v>37</v>
      </c>
      <c r="AG657" t="s">
        <v>46</v>
      </c>
      <c r="AH657">
        <v>11</v>
      </c>
      <c r="AI657" t="s">
        <v>14</v>
      </c>
      <c r="AJ657" s="13" t="s">
        <v>154</v>
      </c>
      <c r="AK657" s="13" t="s">
        <v>135</v>
      </c>
      <c r="AL657" t="s">
        <v>136</v>
      </c>
      <c r="AM657" t="str">
        <f>EmployeeData[[#This Row],[EMPLOYEEID]]</f>
        <v>E109538</v>
      </c>
    </row>
    <row r="658" spans="1:39" ht="15" x14ac:dyDescent="0.25">
      <c r="A658" s="13" t="s">
        <v>1617</v>
      </c>
      <c r="B658" s="13" t="str">
        <f>EmployeeData[[#This Row],[FULLNAME]]</f>
        <v>Duong Anand</v>
      </c>
      <c r="C658" s="13" t="s">
        <v>125</v>
      </c>
      <c r="D658" s="13" t="s">
        <v>126</v>
      </c>
      <c r="E658">
        <v>253</v>
      </c>
      <c r="F658" s="13" t="s">
        <v>157</v>
      </c>
      <c r="G658" s="13" t="s">
        <v>144</v>
      </c>
      <c r="J658">
        <v>41725</v>
      </c>
      <c r="L658">
        <v>1</v>
      </c>
      <c r="M658">
        <v>40</v>
      </c>
      <c r="N658">
        <v>5</v>
      </c>
      <c r="O658">
        <v>46063</v>
      </c>
      <c r="P658" t="s">
        <v>2</v>
      </c>
      <c r="Q658" s="13" t="s">
        <v>54</v>
      </c>
      <c r="R658" s="13" t="s">
        <v>82</v>
      </c>
      <c r="S658" s="13" t="s">
        <v>129</v>
      </c>
      <c r="T658" t="b">
        <v>1</v>
      </c>
      <c r="U658" s="13" t="s">
        <v>38</v>
      </c>
      <c r="V658" s="13" t="s">
        <v>1618</v>
      </c>
      <c r="W658" t="s">
        <v>5</v>
      </c>
      <c r="X658" s="13" t="s">
        <v>10</v>
      </c>
      <c r="Y658" s="13" t="s">
        <v>131</v>
      </c>
      <c r="Z658">
        <v>1989</v>
      </c>
      <c r="AA658" s="13" t="s">
        <v>33</v>
      </c>
      <c r="AB658" s="13" t="s">
        <v>147</v>
      </c>
      <c r="AC658" s="13" t="s">
        <v>399</v>
      </c>
      <c r="AD658" s="13" t="s">
        <v>43</v>
      </c>
      <c r="AE658">
        <v>36</v>
      </c>
      <c r="AF658" t="s">
        <v>36</v>
      </c>
      <c r="AG658" t="s">
        <v>11</v>
      </c>
      <c r="AH658">
        <v>11</v>
      </c>
      <c r="AI658" t="s">
        <v>14</v>
      </c>
      <c r="AJ658" s="13" t="s">
        <v>239</v>
      </c>
      <c r="AK658" s="13" t="s">
        <v>135</v>
      </c>
      <c r="AL658" t="b">
        <v>0</v>
      </c>
      <c r="AM658" t="str">
        <f>EmployeeData[[#This Row],[EMPLOYEEID]]</f>
        <v>E109656</v>
      </c>
    </row>
    <row r="659" spans="1:39" ht="15" x14ac:dyDescent="0.25">
      <c r="A659" s="13" t="s">
        <v>736</v>
      </c>
      <c r="B659" s="13" t="str">
        <f>EmployeeData[[#This Row],[FULLNAME]]</f>
        <v>Duong Aisho</v>
      </c>
      <c r="C659" s="13" t="s">
        <v>449</v>
      </c>
      <c r="D659" s="13" t="s">
        <v>126</v>
      </c>
      <c r="E659">
        <v>392</v>
      </c>
      <c r="F659" s="13" t="s">
        <v>157</v>
      </c>
      <c r="G659" s="13" t="s">
        <v>736</v>
      </c>
      <c r="J659">
        <v>41725</v>
      </c>
      <c r="L659">
        <v>1</v>
      </c>
      <c r="M659">
        <v>40</v>
      </c>
      <c r="N659">
        <v>5</v>
      </c>
      <c r="O659">
        <v>56541</v>
      </c>
      <c r="P659" t="s">
        <v>2</v>
      </c>
      <c r="Q659" s="13" t="s">
        <v>59</v>
      </c>
      <c r="R659" s="13" t="s">
        <v>82</v>
      </c>
      <c r="S659" s="13" t="s">
        <v>140</v>
      </c>
      <c r="T659" t="b">
        <v>1</v>
      </c>
      <c r="U659" s="13" t="s">
        <v>7</v>
      </c>
      <c r="V659" s="13" t="s">
        <v>738</v>
      </c>
      <c r="W659" t="s">
        <v>5</v>
      </c>
      <c r="X659" s="13" t="s">
        <v>10</v>
      </c>
      <c r="Y659" s="13" t="s">
        <v>131</v>
      </c>
      <c r="Z659">
        <v>1967</v>
      </c>
      <c r="AA659" s="13" t="s">
        <v>33</v>
      </c>
      <c r="AB659" s="13" t="s">
        <v>738</v>
      </c>
      <c r="AC659" s="13" t="s">
        <v>422</v>
      </c>
      <c r="AD659" s="13" t="s">
        <v>43</v>
      </c>
      <c r="AE659">
        <v>58</v>
      </c>
      <c r="AF659" t="s">
        <v>37</v>
      </c>
      <c r="AG659" t="s">
        <v>12</v>
      </c>
      <c r="AH659">
        <v>11</v>
      </c>
      <c r="AI659" t="s">
        <v>14</v>
      </c>
      <c r="AJ659" s="13" t="s">
        <v>134</v>
      </c>
      <c r="AK659" s="13" t="s">
        <v>135</v>
      </c>
      <c r="AL659" t="s">
        <v>136</v>
      </c>
      <c r="AM659" t="str">
        <f>EmployeeData[[#This Row],[EMPLOYEEID]]</f>
        <v>M109659</v>
      </c>
    </row>
    <row r="660" spans="1:39" ht="15" x14ac:dyDescent="0.25">
      <c r="A660" s="13" t="s">
        <v>1619</v>
      </c>
      <c r="B660" s="13" t="str">
        <f>EmployeeData[[#This Row],[FULLNAME]]</f>
        <v>Dvij Zhao</v>
      </c>
      <c r="C660" s="13" t="s">
        <v>203</v>
      </c>
      <c r="D660" s="13" t="s">
        <v>126</v>
      </c>
      <c r="E660">
        <v>443</v>
      </c>
      <c r="F660" s="13" t="s">
        <v>157</v>
      </c>
      <c r="G660" s="13" t="s">
        <v>204</v>
      </c>
      <c r="J660">
        <v>41725</v>
      </c>
      <c r="L660">
        <v>1</v>
      </c>
      <c r="M660">
        <v>40</v>
      </c>
      <c r="N660">
        <v>5</v>
      </c>
      <c r="O660">
        <v>113087</v>
      </c>
      <c r="P660" t="s">
        <v>2</v>
      </c>
      <c r="Q660" s="13" t="s">
        <v>55</v>
      </c>
      <c r="R660" s="13" t="s">
        <v>82</v>
      </c>
      <c r="S660" s="13" t="s">
        <v>140</v>
      </c>
      <c r="T660" t="b">
        <v>1</v>
      </c>
      <c r="U660" s="13" t="s">
        <v>8</v>
      </c>
      <c r="V660" s="13" t="s">
        <v>1620</v>
      </c>
      <c r="W660" t="s">
        <v>5</v>
      </c>
      <c r="X660" s="13" t="s">
        <v>10</v>
      </c>
      <c r="Y660" s="13" t="s">
        <v>146</v>
      </c>
      <c r="Z660">
        <v>1971</v>
      </c>
      <c r="AA660" s="13" t="s">
        <v>34</v>
      </c>
      <c r="AB660" s="13" t="s">
        <v>206</v>
      </c>
      <c r="AC660" s="13" t="s">
        <v>162</v>
      </c>
      <c r="AD660" s="13" t="s">
        <v>43</v>
      </c>
      <c r="AE660">
        <v>54</v>
      </c>
      <c r="AF660" t="s">
        <v>37</v>
      </c>
      <c r="AG660" t="s">
        <v>46</v>
      </c>
      <c r="AH660">
        <v>11</v>
      </c>
      <c r="AI660" t="s">
        <v>14</v>
      </c>
      <c r="AJ660" s="13" t="s">
        <v>134</v>
      </c>
      <c r="AK660" s="13" t="s">
        <v>135</v>
      </c>
      <c r="AL660" t="s">
        <v>136</v>
      </c>
      <c r="AM660" t="str">
        <f>EmployeeData[[#This Row],[EMPLOYEEID]]</f>
        <v>E110370</v>
      </c>
    </row>
    <row r="661" spans="1:39" ht="15" x14ac:dyDescent="0.25">
      <c r="A661" s="13" t="s">
        <v>1621</v>
      </c>
      <c r="B661" s="13" t="str">
        <f>EmployeeData[[#This Row],[FULLNAME]]</f>
        <v>Dvij Zhang</v>
      </c>
      <c r="C661" s="13" t="s">
        <v>203</v>
      </c>
      <c r="D661" s="13" t="s">
        <v>126</v>
      </c>
      <c r="E661">
        <v>455</v>
      </c>
      <c r="F661" s="13" t="s">
        <v>326</v>
      </c>
      <c r="G661" s="13" t="s">
        <v>204</v>
      </c>
      <c r="J661">
        <v>41725</v>
      </c>
      <c r="L661">
        <v>1</v>
      </c>
      <c r="M661">
        <v>40</v>
      </c>
      <c r="N661">
        <v>5</v>
      </c>
      <c r="O661">
        <v>115669</v>
      </c>
      <c r="P661" t="s">
        <v>2</v>
      </c>
      <c r="Q661" s="13" t="s">
        <v>55</v>
      </c>
      <c r="R661" s="13" t="s">
        <v>82</v>
      </c>
      <c r="S661" s="13" t="s">
        <v>225</v>
      </c>
      <c r="T661" t="b">
        <v>1</v>
      </c>
      <c r="U661" s="13" t="s">
        <v>7</v>
      </c>
      <c r="V661" s="13" t="s">
        <v>1622</v>
      </c>
      <c r="W661" t="s">
        <v>5</v>
      </c>
      <c r="X661" s="13" t="s">
        <v>10</v>
      </c>
      <c r="Y661" s="13" t="s">
        <v>146</v>
      </c>
      <c r="Z661">
        <v>1987</v>
      </c>
      <c r="AA661" s="13" t="s">
        <v>34</v>
      </c>
      <c r="AB661" s="13" t="s">
        <v>206</v>
      </c>
      <c r="AC661" s="13" t="s">
        <v>328</v>
      </c>
      <c r="AD661" s="13" t="s">
        <v>39</v>
      </c>
      <c r="AE661">
        <v>38</v>
      </c>
      <c r="AF661" t="s">
        <v>36</v>
      </c>
      <c r="AG661" t="s">
        <v>46</v>
      </c>
      <c r="AH661">
        <v>11</v>
      </c>
      <c r="AI661" t="s">
        <v>14</v>
      </c>
      <c r="AJ661" s="13" t="s">
        <v>154</v>
      </c>
      <c r="AK661" s="13" t="s">
        <v>184</v>
      </c>
      <c r="AL661" t="s">
        <v>136</v>
      </c>
      <c r="AM661" t="str">
        <f>EmployeeData[[#This Row],[EMPLOYEEID]]</f>
        <v>E110484</v>
      </c>
    </row>
    <row r="662" spans="1:39" ht="15" x14ac:dyDescent="0.25">
      <c r="A662" s="13" t="s">
        <v>1623</v>
      </c>
      <c r="B662" s="13" t="str">
        <f>EmployeeData[[#This Row],[FULLNAME]]</f>
        <v>Eduardo Yuen</v>
      </c>
      <c r="C662" s="13" t="s">
        <v>125</v>
      </c>
      <c r="D662" s="13" t="s">
        <v>126</v>
      </c>
      <c r="E662">
        <v>455</v>
      </c>
      <c r="F662" s="13" t="s">
        <v>326</v>
      </c>
      <c r="G662" s="13" t="s">
        <v>128</v>
      </c>
      <c r="J662">
        <v>41725</v>
      </c>
      <c r="L662">
        <v>1</v>
      </c>
      <c r="M662">
        <v>40</v>
      </c>
      <c r="N662">
        <v>5</v>
      </c>
      <c r="O662">
        <v>220553</v>
      </c>
      <c r="P662" t="s">
        <v>2</v>
      </c>
      <c r="Q662" s="13" t="s">
        <v>54</v>
      </c>
      <c r="R662" s="13" t="s">
        <v>82</v>
      </c>
      <c r="S662" s="13" t="s">
        <v>129</v>
      </c>
      <c r="T662" t="b">
        <v>1</v>
      </c>
      <c r="U662" s="13" t="s">
        <v>38</v>
      </c>
      <c r="V662" s="13" t="s">
        <v>1624</v>
      </c>
      <c r="W662" t="s">
        <v>5</v>
      </c>
      <c r="X662" s="13" t="s">
        <v>45</v>
      </c>
      <c r="Y662" s="13" t="s">
        <v>229</v>
      </c>
      <c r="Z662">
        <v>1992</v>
      </c>
      <c r="AA662" s="13" t="s">
        <v>34</v>
      </c>
      <c r="AB662" s="13" t="s">
        <v>132</v>
      </c>
      <c r="AC662" s="13" t="s">
        <v>328</v>
      </c>
      <c r="AD662" s="13" t="s">
        <v>39</v>
      </c>
      <c r="AE662">
        <v>33</v>
      </c>
      <c r="AF662" t="s">
        <v>36</v>
      </c>
      <c r="AG662" t="s">
        <v>47</v>
      </c>
      <c r="AH662">
        <v>11</v>
      </c>
      <c r="AI662" t="s">
        <v>14</v>
      </c>
      <c r="AJ662" s="13" t="s">
        <v>239</v>
      </c>
      <c r="AK662" s="13" t="s">
        <v>135</v>
      </c>
      <c r="AL662" t="s">
        <v>136</v>
      </c>
      <c r="AM662" t="str">
        <f>EmployeeData[[#This Row],[EMPLOYEEID]]</f>
        <v>E110507</v>
      </c>
    </row>
    <row r="663" spans="1:39" ht="15" x14ac:dyDescent="0.25">
      <c r="A663" s="13" t="s">
        <v>1625</v>
      </c>
      <c r="B663" s="13" t="str">
        <f>EmployeeData[[#This Row],[FULLNAME]]</f>
        <v>Eduardo Yang</v>
      </c>
      <c r="C663" s="13" t="s">
        <v>125</v>
      </c>
      <c r="D663" s="13" t="s">
        <v>126</v>
      </c>
      <c r="E663">
        <v>445</v>
      </c>
      <c r="F663" s="13" t="s">
        <v>169</v>
      </c>
      <c r="G663" s="13" t="s">
        <v>128</v>
      </c>
      <c r="J663">
        <v>41725</v>
      </c>
      <c r="L663">
        <v>1</v>
      </c>
      <c r="M663">
        <v>40</v>
      </c>
      <c r="N663">
        <v>5</v>
      </c>
      <c r="O663">
        <v>112564</v>
      </c>
      <c r="P663" t="s">
        <v>2</v>
      </c>
      <c r="Q663" s="13" t="s">
        <v>54</v>
      </c>
      <c r="R663" s="13" t="s">
        <v>82</v>
      </c>
      <c r="S663" s="13" t="s">
        <v>159</v>
      </c>
      <c r="T663" t="b">
        <v>1</v>
      </c>
      <c r="U663" s="13" t="s">
        <v>8</v>
      </c>
      <c r="V663" s="13" t="s">
        <v>1626</v>
      </c>
      <c r="W663" t="s">
        <v>5</v>
      </c>
      <c r="X663" s="13" t="s">
        <v>10</v>
      </c>
      <c r="Y663" s="13" t="s">
        <v>146</v>
      </c>
      <c r="Z663">
        <v>1979</v>
      </c>
      <c r="AA663" s="13" t="s">
        <v>34</v>
      </c>
      <c r="AB663" s="13" t="s">
        <v>132</v>
      </c>
      <c r="AC663" s="13" t="s">
        <v>171</v>
      </c>
      <c r="AD663" s="13" t="s">
        <v>41</v>
      </c>
      <c r="AE663">
        <v>46</v>
      </c>
      <c r="AF663" t="s">
        <v>37</v>
      </c>
      <c r="AG663" t="s">
        <v>46</v>
      </c>
      <c r="AH663">
        <v>11</v>
      </c>
      <c r="AI663" t="s">
        <v>14</v>
      </c>
      <c r="AJ663" s="13" t="s">
        <v>134</v>
      </c>
      <c r="AK663" s="13" t="s">
        <v>135</v>
      </c>
      <c r="AL663" t="s">
        <v>136</v>
      </c>
      <c r="AM663" t="str">
        <f>EmployeeData[[#This Row],[EMPLOYEEID]]</f>
        <v>E111323</v>
      </c>
    </row>
    <row r="664" spans="1:39" ht="15" x14ac:dyDescent="0.25">
      <c r="A664" s="13" t="s">
        <v>1627</v>
      </c>
      <c r="B664" s="13" t="str">
        <f>EmployeeData[[#This Row],[FULLNAME]]</f>
        <v>Edward Xiang</v>
      </c>
      <c r="C664" s="13" t="s">
        <v>338</v>
      </c>
      <c r="D664" s="13" t="s">
        <v>126</v>
      </c>
      <c r="E664">
        <v>442</v>
      </c>
      <c r="F664" s="13" t="s">
        <v>143</v>
      </c>
      <c r="G664" s="13" t="s">
        <v>339</v>
      </c>
      <c r="J664">
        <v>41725</v>
      </c>
      <c r="L664">
        <v>1</v>
      </c>
      <c r="M664">
        <v>40</v>
      </c>
      <c r="N664">
        <v>5</v>
      </c>
      <c r="O664">
        <v>50323</v>
      </c>
      <c r="P664" t="s">
        <v>2</v>
      </c>
      <c r="Q664" s="13" t="s">
        <v>4</v>
      </c>
      <c r="R664" s="13" t="s">
        <v>82</v>
      </c>
      <c r="S664" s="13" t="s">
        <v>159</v>
      </c>
      <c r="T664" t="b">
        <v>1</v>
      </c>
      <c r="U664" s="13" t="s">
        <v>7</v>
      </c>
      <c r="V664" s="13" t="s">
        <v>1628</v>
      </c>
      <c r="W664" t="s">
        <v>5</v>
      </c>
      <c r="X664" s="13" t="s">
        <v>10</v>
      </c>
      <c r="Y664" s="13" t="s">
        <v>146</v>
      </c>
      <c r="Z664">
        <v>1970</v>
      </c>
      <c r="AA664" s="13" t="s">
        <v>15</v>
      </c>
      <c r="AB664" s="13" t="s">
        <v>341</v>
      </c>
      <c r="AC664" s="13" t="s">
        <v>179</v>
      </c>
      <c r="AD664" s="13" t="s">
        <v>44</v>
      </c>
      <c r="AE664">
        <v>55</v>
      </c>
      <c r="AF664" t="s">
        <v>37</v>
      </c>
      <c r="AG664" t="s">
        <v>12</v>
      </c>
      <c r="AH664">
        <v>11</v>
      </c>
      <c r="AI664" t="s">
        <v>14</v>
      </c>
      <c r="AJ664" s="13" t="s">
        <v>239</v>
      </c>
      <c r="AK664" s="13" t="s">
        <v>184</v>
      </c>
      <c r="AL664" t="b">
        <v>1</v>
      </c>
      <c r="AM664" t="str">
        <f>EmployeeData[[#This Row],[EMPLOYEEID]]</f>
        <v>E111614</v>
      </c>
    </row>
    <row r="665" spans="1:39" ht="15" x14ac:dyDescent="0.25">
      <c r="A665" s="13" t="s">
        <v>1629</v>
      </c>
      <c r="B665" s="13" t="str">
        <f>EmployeeData[[#This Row],[FULLNAME]]</f>
        <v>Edward Wright</v>
      </c>
      <c r="C665" s="13" t="s">
        <v>303</v>
      </c>
      <c r="D665" s="13" t="s">
        <v>126</v>
      </c>
      <c r="E665">
        <v>445</v>
      </c>
      <c r="F665" s="13" t="s">
        <v>169</v>
      </c>
      <c r="G665" s="13" t="s">
        <v>304</v>
      </c>
      <c r="J665">
        <v>41725</v>
      </c>
      <c r="L665">
        <v>1</v>
      </c>
      <c r="M665">
        <v>40</v>
      </c>
      <c r="N665">
        <v>5</v>
      </c>
      <c r="O665">
        <v>41093</v>
      </c>
      <c r="P665" t="s">
        <v>2</v>
      </c>
      <c r="Q665" s="13" t="s">
        <v>57</v>
      </c>
      <c r="R665" s="13" t="s">
        <v>82</v>
      </c>
      <c r="S665" s="13" t="s">
        <v>129</v>
      </c>
      <c r="T665" t="b">
        <v>1</v>
      </c>
      <c r="U665" s="13" t="s">
        <v>38</v>
      </c>
      <c r="V665" s="13" t="s">
        <v>1630</v>
      </c>
      <c r="W665" t="s">
        <v>5</v>
      </c>
      <c r="X665" s="13" t="s">
        <v>10</v>
      </c>
      <c r="Y665" s="13" t="s">
        <v>131</v>
      </c>
      <c r="Z665">
        <v>1971</v>
      </c>
      <c r="AA665" s="13" t="s">
        <v>15</v>
      </c>
      <c r="AB665" s="13" t="s">
        <v>306</v>
      </c>
      <c r="AC665" s="13" t="s">
        <v>171</v>
      </c>
      <c r="AD665" s="13" t="s">
        <v>41</v>
      </c>
      <c r="AE665">
        <v>54</v>
      </c>
      <c r="AF665" t="s">
        <v>37</v>
      </c>
      <c r="AG665" t="s">
        <v>11</v>
      </c>
      <c r="AH665">
        <v>11</v>
      </c>
      <c r="AI665" t="s">
        <v>14</v>
      </c>
      <c r="AJ665" s="13" t="s">
        <v>176</v>
      </c>
      <c r="AK665" s="13" t="s">
        <v>135</v>
      </c>
      <c r="AL665" t="b">
        <v>0</v>
      </c>
      <c r="AM665" t="str">
        <f>EmployeeData[[#This Row],[EMPLOYEEID]]</f>
        <v>E111786</v>
      </c>
    </row>
    <row r="666" spans="1:39" ht="15" x14ac:dyDescent="0.25">
      <c r="A666" s="13" t="s">
        <v>1631</v>
      </c>
      <c r="B666" s="13" t="str">
        <f>EmployeeData[[#This Row],[FULLNAME]]</f>
        <v>Edward Wong</v>
      </c>
      <c r="C666" s="13" t="s">
        <v>203</v>
      </c>
      <c r="D666" s="13" t="s">
        <v>126</v>
      </c>
      <c r="E666">
        <v>446</v>
      </c>
      <c r="F666" s="13" t="s">
        <v>326</v>
      </c>
      <c r="G666" s="13" t="s">
        <v>204</v>
      </c>
      <c r="J666">
        <v>41725</v>
      </c>
      <c r="L666">
        <v>1</v>
      </c>
      <c r="M666">
        <v>40</v>
      </c>
      <c r="N666">
        <v>5</v>
      </c>
      <c r="O666">
        <v>110362</v>
      </c>
      <c r="P666" t="s">
        <v>2</v>
      </c>
      <c r="Q666" s="13" t="s">
        <v>55</v>
      </c>
      <c r="R666" s="13" t="s">
        <v>82</v>
      </c>
      <c r="S666" s="13" t="s">
        <v>159</v>
      </c>
      <c r="T666" t="b">
        <v>1</v>
      </c>
      <c r="U666" s="13" t="s">
        <v>7</v>
      </c>
      <c r="V666" s="13" t="s">
        <v>1632</v>
      </c>
      <c r="W666" t="s">
        <v>5</v>
      </c>
      <c r="X666" s="13" t="s">
        <v>10</v>
      </c>
      <c r="Y666" s="13" t="s">
        <v>233</v>
      </c>
      <c r="Z666">
        <v>1999</v>
      </c>
      <c r="AA666" s="13" t="s">
        <v>15</v>
      </c>
      <c r="AB666" s="13" t="s">
        <v>206</v>
      </c>
      <c r="AC666" s="13" t="s">
        <v>384</v>
      </c>
      <c r="AD666" s="13" t="s">
        <v>39</v>
      </c>
      <c r="AE666">
        <v>26</v>
      </c>
      <c r="AF666" t="s">
        <v>6</v>
      </c>
      <c r="AG666" t="s">
        <v>46</v>
      </c>
      <c r="AH666">
        <v>11</v>
      </c>
      <c r="AI666" t="s">
        <v>14</v>
      </c>
      <c r="AJ666" s="13" t="s">
        <v>134</v>
      </c>
      <c r="AK666" s="13" t="s">
        <v>135</v>
      </c>
      <c r="AL666" t="b">
        <v>1</v>
      </c>
      <c r="AM666" t="str">
        <f>EmployeeData[[#This Row],[EMPLOYEEID]]</f>
        <v>E111790</v>
      </c>
    </row>
    <row r="667" spans="1:39" ht="15" x14ac:dyDescent="0.25">
      <c r="A667" s="13" t="s">
        <v>1633</v>
      </c>
      <c r="B667" s="13" t="str">
        <f>EmployeeData[[#This Row],[FULLNAME]]</f>
        <v>Edward Wilkie</v>
      </c>
      <c r="C667" s="13" t="s">
        <v>203</v>
      </c>
      <c r="D667" s="13" t="s">
        <v>126</v>
      </c>
      <c r="E667">
        <v>455</v>
      </c>
      <c r="F667" s="13" t="s">
        <v>326</v>
      </c>
      <c r="G667" s="13" t="s">
        <v>204</v>
      </c>
      <c r="J667">
        <v>41725</v>
      </c>
      <c r="L667">
        <v>1</v>
      </c>
      <c r="M667">
        <v>40</v>
      </c>
      <c r="N667">
        <v>5</v>
      </c>
      <c r="O667">
        <v>133379</v>
      </c>
      <c r="P667" t="s">
        <v>2</v>
      </c>
      <c r="Q667" s="13" t="s">
        <v>55</v>
      </c>
      <c r="R667" s="13" t="s">
        <v>82</v>
      </c>
      <c r="S667" s="13" t="s">
        <v>211</v>
      </c>
      <c r="T667" t="b">
        <v>1</v>
      </c>
      <c r="U667" s="13" t="s">
        <v>38</v>
      </c>
      <c r="V667" s="13" t="s">
        <v>1634</v>
      </c>
      <c r="W667" t="s">
        <v>5</v>
      </c>
      <c r="X667" s="13" t="s">
        <v>10</v>
      </c>
      <c r="Y667" s="13" t="s">
        <v>146</v>
      </c>
      <c r="Z667">
        <v>1973</v>
      </c>
      <c r="AA667" s="13" t="s">
        <v>15</v>
      </c>
      <c r="AB667" s="13" t="s">
        <v>206</v>
      </c>
      <c r="AC667" s="13" t="s">
        <v>328</v>
      </c>
      <c r="AD667" s="13" t="s">
        <v>39</v>
      </c>
      <c r="AE667">
        <v>52</v>
      </c>
      <c r="AF667" t="s">
        <v>37</v>
      </c>
      <c r="AG667" t="s">
        <v>46</v>
      </c>
      <c r="AH667">
        <v>11</v>
      </c>
      <c r="AI667" t="s">
        <v>14</v>
      </c>
      <c r="AJ667" s="13" t="s">
        <v>134</v>
      </c>
      <c r="AK667" s="13" t="s">
        <v>135</v>
      </c>
      <c r="AL667" t="b">
        <v>1</v>
      </c>
      <c r="AM667" t="str">
        <f>EmployeeData[[#This Row],[EMPLOYEEID]]</f>
        <v>E111852</v>
      </c>
    </row>
    <row r="668" spans="1:39" ht="15" x14ac:dyDescent="0.25">
      <c r="A668" s="13" t="s">
        <v>1635</v>
      </c>
      <c r="B668" s="13" t="str">
        <f>EmployeeData[[#This Row],[FULLNAME]]</f>
        <v>Edward Wason</v>
      </c>
      <c r="C668" s="13" t="s">
        <v>203</v>
      </c>
      <c r="D668" s="13" t="s">
        <v>126</v>
      </c>
      <c r="E668">
        <v>453</v>
      </c>
      <c r="F668" s="13" t="s">
        <v>127</v>
      </c>
      <c r="G668" s="13" t="s">
        <v>204</v>
      </c>
      <c r="J668">
        <v>41642</v>
      </c>
      <c r="L668">
        <v>1</v>
      </c>
      <c r="M668">
        <v>40</v>
      </c>
      <c r="N668">
        <v>5</v>
      </c>
      <c r="O668">
        <v>102027</v>
      </c>
      <c r="P668" t="s">
        <v>2</v>
      </c>
      <c r="Q668" s="13" t="s">
        <v>55</v>
      </c>
      <c r="R668" s="13" t="s">
        <v>82</v>
      </c>
      <c r="S668" s="13" t="s">
        <v>159</v>
      </c>
      <c r="T668" t="b">
        <v>1</v>
      </c>
      <c r="U668" s="13" t="s">
        <v>7</v>
      </c>
      <c r="V668" s="13" t="s">
        <v>1636</v>
      </c>
      <c r="W668" t="s">
        <v>5</v>
      </c>
      <c r="X668" s="13" t="s">
        <v>45</v>
      </c>
      <c r="Y668" s="13" t="s">
        <v>146</v>
      </c>
      <c r="Z668">
        <v>1989</v>
      </c>
      <c r="AA668" s="13" t="s">
        <v>15</v>
      </c>
      <c r="AB668" s="13" t="s">
        <v>206</v>
      </c>
      <c r="AC668" s="13" t="s">
        <v>320</v>
      </c>
      <c r="AD668" s="13" t="s">
        <v>40</v>
      </c>
      <c r="AE668">
        <v>36</v>
      </c>
      <c r="AF668" t="s">
        <v>36</v>
      </c>
      <c r="AG668" t="s">
        <v>46</v>
      </c>
      <c r="AH668">
        <v>11</v>
      </c>
      <c r="AI668" t="s">
        <v>14</v>
      </c>
      <c r="AJ668" s="13" t="s">
        <v>167</v>
      </c>
      <c r="AK668" s="13" t="s">
        <v>135</v>
      </c>
      <c r="AL668" t="b">
        <v>1</v>
      </c>
      <c r="AM668" t="str">
        <f>EmployeeData[[#This Row],[EMPLOYEEID]]</f>
        <v>E111869</v>
      </c>
    </row>
    <row r="669" spans="1:39" ht="15" x14ac:dyDescent="0.25">
      <c r="A669" s="13" t="s">
        <v>1637</v>
      </c>
      <c r="B669" s="13" t="str">
        <f>EmployeeData[[#This Row],[FULLNAME]]</f>
        <v>Edward Vezzosi</v>
      </c>
      <c r="C669" s="13" t="s">
        <v>125</v>
      </c>
      <c r="D669" s="13" t="s">
        <v>126</v>
      </c>
      <c r="E669">
        <v>455</v>
      </c>
      <c r="F669" s="13" t="s">
        <v>326</v>
      </c>
      <c r="G669" s="13" t="s">
        <v>128</v>
      </c>
      <c r="J669">
        <v>41642</v>
      </c>
      <c r="L669">
        <v>1</v>
      </c>
      <c r="M669">
        <v>40</v>
      </c>
      <c r="N669">
        <v>5</v>
      </c>
      <c r="O669">
        <v>256504</v>
      </c>
      <c r="P669" t="s">
        <v>2</v>
      </c>
      <c r="Q669" s="13" t="s">
        <v>54</v>
      </c>
      <c r="R669" s="13" t="s">
        <v>82</v>
      </c>
      <c r="S669" s="13" t="s">
        <v>129</v>
      </c>
      <c r="T669" t="b">
        <v>1</v>
      </c>
      <c r="U669" s="13" t="s">
        <v>38</v>
      </c>
      <c r="V669" s="13" t="s">
        <v>1638</v>
      </c>
      <c r="W669" t="s">
        <v>5</v>
      </c>
      <c r="X669" s="13" t="s">
        <v>45</v>
      </c>
      <c r="Y669" s="13" t="s">
        <v>146</v>
      </c>
      <c r="Z669">
        <v>1998</v>
      </c>
      <c r="AA669" s="13" t="s">
        <v>33</v>
      </c>
      <c r="AB669" s="13" t="s">
        <v>132</v>
      </c>
      <c r="AC669" s="13" t="s">
        <v>328</v>
      </c>
      <c r="AD669" s="13" t="s">
        <v>39</v>
      </c>
      <c r="AE669">
        <v>27</v>
      </c>
      <c r="AF669" t="s">
        <v>6</v>
      </c>
      <c r="AG669" t="s">
        <v>47</v>
      </c>
      <c r="AH669">
        <v>11</v>
      </c>
      <c r="AI669" t="s">
        <v>14</v>
      </c>
      <c r="AJ669" s="13" t="s">
        <v>154</v>
      </c>
      <c r="AK669" s="13" t="s">
        <v>135</v>
      </c>
      <c r="AL669" t="s">
        <v>136</v>
      </c>
      <c r="AM669" t="str">
        <f>EmployeeData[[#This Row],[EMPLOYEEID]]</f>
        <v>E112728</v>
      </c>
    </row>
    <row r="670" spans="1:39" ht="15" x14ac:dyDescent="0.25">
      <c r="A670" s="13" t="s">
        <v>1639</v>
      </c>
      <c r="B670" s="13" t="str">
        <f>EmployeeData[[#This Row],[FULLNAME]]</f>
        <v>Edwin Urbach</v>
      </c>
      <c r="C670" s="13" t="s">
        <v>203</v>
      </c>
      <c r="D670" s="13" t="s">
        <v>126</v>
      </c>
      <c r="E670">
        <v>455</v>
      </c>
      <c r="F670" s="13" t="s">
        <v>326</v>
      </c>
      <c r="G670" s="13" t="s">
        <v>204</v>
      </c>
      <c r="J670">
        <v>41642</v>
      </c>
      <c r="L670">
        <v>1</v>
      </c>
      <c r="M670">
        <v>40</v>
      </c>
      <c r="N670">
        <v>5</v>
      </c>
      <c r="O670">
        <v>108121</v>
      </c>
      <c r="P670" t="s">
        <v>2</v>
      </c>
      <c r="Q670" s="13" t="s">
        <v>55</v>
      </c>
      <c r="R670" s="13" t="s">
        <v>82</v>
      </c>
      <c r="S670" s="13" t="s">
        <v>237</v>
      </c>
      <c r="T670" t="b">
        <v>1</v>
      </c>
      <c r="U670" s="13" t="s">
        <v>38</v>
      </c>
      <c r="V670" s="13" t="s">
        <v>1640</v>
      </c>
      <c r="W670" t="s">
        <v>5</v>
      </c>
      <c r="X670" s="13" t="s">
        <v>10</v>
      </c>
      <c r="Y670" s="13" t="s">
        <v>146</v>
      </c>
      <c r="Z670">
        <v>1999</v>
      </c>
      <c r="AA670" s="13" t="s">
        <v>33</v>
      </c>
      <c r="AB670" s="13" t="s">
        <v>206</v>
      </c>
      <c r="AC670" s="13" t="s">
        <v>328</v>
      </c>
      <c r="AD670" s="13" t="s">
        <v>39</v>
      </c>
      <c r="AE670">
        <v>26</v>
      </c>
      <c r="AF670" t="s">
        <v>6</v>
      </c>
      <c r="AG670" t="s">
        <v>46</v>
      </c>
      <c r="AH670">
        <v>11</v>
      </c>
      <c r="AI670" t="s">
        <v>14</v>
      </c>
      <c r="AJ670" s="13" t="s">
        <v>167</v>
      </c>
      <c r="AK670" s="13" t="s">
        <v>135</v>
      </c>
      <c r="AL670" t="b">
        <v>0</v>
      </c>
      <c r="AM670" t="str">
        <f>EmployeeData[[#This Row],[EMPLOYEEID]]</f>
        <v>E113023</v>
      </c>
    </row>
    <row r="671" spans="1:39" ht="15" x14ac:dyDescent="0.25">
      <c r="A671" s="13" t="s">
        <v>1641</v>
      </c>
      <c r="B671" s="13" t="str">
        <f>EmployeeData[[#This Row],[FULLNAME]]</f>
        <v>Ehsan Tam-Huang</v>
      </c>
      <c r="C671" s="13" t="s">
        <v>203</v>
      </c>
      <c r="D671" s="13" t="s">
        <v>126</v>
      </c>
      <c r="E671">
        <v>445</v>
      </c>
      <c r="F671" s="13" t="s">
        <v>169</v>
      </c>
      <c r="G671" s="13" t="s">
        <v>204</v>
      </c>
      <c r="J671">
        <v>41642</v>
      </c>
      <c r="L671">
        <v>1</v>
      </c>
      <c r="M671">
        <v>40</v>
      </c>
      <c r="N671">
        <v>5</v>
      </c>
      <c r="O671">
        <v>236250</v>
      </c>
      <c r="P671" t="s">
        <v>2</v>
      </c>
      <c r="Q671" s="13" t="s">
        <v>55</v>
      </c>
      <c r="R671" s="13" t="s">
        <v>82</v>
      </c>
      <c r="S671" s="13" t="s">
        <v>129</v>
      </c>
      <c r="T671" t="b">
        <v>1</v>
      </c>
      <c r="U671" s="13" t="s">
        <v>38</v>
      </c>
      <c r="V671" s="13" t="s">
        <v>1642</v>
      </c>
      <c r="W671" t="s">
        <v>5</v>
      </c>
      <c r="X671" s="13" t="s">
        <v>10</v>
      </c>
      <c r="Y671" s="13" t="s">
        <v>131</v>
      </c>
      <c r="Z671">
        <v>1986</v>
      </c>
      <c r="AA671" s="13" t="s">
        <v>32</v>
      </c>
      <c r="AB671" s="13" t="s">
        <v>206</v>
      </c>
      <c r="AC671" s="13" t="s">
        <v>171</v>
      </c>
      <c r="AD671" s="13" t="s">
        <v>41</v>
      </c>
      <c r="AE671">
        <v>39</v>
      </c>
      <c r="AF671" t="s">
        <v>36</v>
      </c>
      <c r="AG671" t="s">
        <v>47</v>
      </c>
      <c r="AH671">
        <v>11</v>
      </c>
      <c r="AI671" t="s">
        <v>14</v>
      </c>
      <c r="AJ671" s="13" t="s">
        <v>239</v>
      </c>
      <c r="AK671" s="13" t="s">
        <v>135</v>
      </c>
      <c r="AL671" t="b">
        <v>0</v>
      </c>
      <c r="AM671" t="str">
        <f>EmployeeData[[#This Row],[EMPLOYEEID]]</f>
        <v>E113470</v>
      </c>
    </row>
    <row r="672" spans="1:39" ht="15" x14ac:dyDescent="0.25">
      <c r="A672" s="13" t="s">
        <v>1643</v>
      </c>
      <c r="B672" s="13" t="str">
        <f>EmployeeData[[#This Row],[FULLNAME]]</f>
        <v>Ehsan Sun</v>
      </c>
      <c r="C672" s="13" t="s">
        <v>193</v>
      </c>
      <c r="D672" s="13" t="s">
        <v>126</v>
      </c>
      <c r="E672">
        <v>445</v>
      </c>
      <c r="F672" s="13" t="s">
        <v>169</v>
      </c>
      <c r="G672" s="13" t="s">
        <v>194</v>
      </c>
      <c r="J672">
        <v>41642</v>
      </c>
      <c r="L672">
        <v>1</v>
      </c>
      <c r="M672">
        <v>40</v>
      </c>
      <c r="N672">
        <v>5</v>
      </c>
      <c r="O672">
        <v>76675</v>
      </c>
      <c r="P672" t="s">
        <v>2</v>
      </c>
      <c r="Q672" s="13" t="s">
        <v>58</v>
      </c>
      <c r="R672" s="13" t="s">
        <v>82</v>
      </c>
      <c r="S672" s="13" t="s">
        <v>140</v>
      </c>
      <c r="T672" t="b">
        <v>1</v>
      </c>
      <c r="U672" s="13" t="s">
        <v>7</v>
      </c>
      <c r="V672" s="13" t="s">
        <v>1644</v>
      </c>
      <c r="W672" t="s">
        <v>5</v>
      </c>
      <c r="X672" s="13" t="s">
        <v>10</v>
      </c>
      <c r="Y672" s="13" t="s">
        <v>131</v>
      </c>
      <c r="Z672">
        <v>1988</v>
      </c>
      <c r="AA672" s="13" t="s">
        <v>32</v>
      </c>
      <c r="AB672" s="13" t="s">
        <v>196</v>
      </c>
      <c r="AC672" s="13" t="s">
        <v>171</v>
      </c>
      <c r="AD672" s="13" t="s">
        <v>41</v>
      </c>
      <c r="AE672">
        <v>37</v>
      </c>
      <c r="AF672" t="s">
        <v>36</v>
      </c>
      <c r="AG672" t="s">
        <v>12</v>
      </c>
      <c r="AH672">
        <v>11</v>
      </c>
      <c r="AI672" t="s">
        <v>14</v>
      </c>
      <c r="AJ672" s="13" t="s">
        <v>154</v>
      </c>
      <c r="AK672" s="13" t="s">
        <v>135</v>
      </c>
      <c r="AL672" t="s">
        <v>136</v>
      </c>
      <c r="AM672" t="str">
        <f>EmployeeData[[#This Row],[EMPLOYEEID]]</f>
        <v>E113896</v>
      </c>
    </row>
    <row r="673" spans="1:39" ht="15" x14ac:dyDescent="0.25">
      <c r="A673" s="13" t="s">
        <v>1645</v>
      </c>
      <c r="B673" s="13" t="str">
        <f>EmployeeData[[#This Row],[FULLNAME]]</f>
        <v>Ellie Sreenivas</v>
      </c>
      <c r="C673" s="13" t="s">
        <v>449</v>
      </c>
      <c r="D673" s="13" t="s">
        <v>126</v>
      </c>
      <c r="E673">
        <v>413</v>
      </c>
      <c r="F673" s="13" t="s">
        <v>157</v>
      </c>
      <c r="G673" s="13" t="s">
        <v>736</v>
      </c>
      <c r="J673">
        <v>41642</v>
      </c>
      <c r="L673">
        <v>1</v>
      </c>
      <c r="M673">
        <v>40</v>
      </c>
      <c r="N673">
        <v>5</v>
      </c>
      <c r="O673">
        <v>60778</v>
      </c>
      <c r="P673" t="s">
        <v>2</v>
      </c>
      <c r="Q673" s="13" t="s">
        <v>59</v>
      </c>
      <c r="R673" s="13" t="s">
        <v>82</v>
      </c>
      <c r="S673" s="13" t="s">
        <v>159</v>
      </c>
      <c r="T673" t="b">
        <v>1</v>
      </c>
      <c r="U673" s="13" t="s">
        <v>7</v>
      </c>
      <c r="V673" s="13" t="s">
        <v>1646</v>
      </c>
      <c r="W673" t="s">
        <v>35</v>
      </c>
      <c r="X673" s="13" t="s">
        <v>10</v>
      </c>
      <c r="Y673" s="13" t="s">
        <v>146</v>
      </c>
      <c r="Z673">
        <v>1997</v>
      </c>
      <c r="AA673" s="13" t="s">
        <v>32</v>
      </c>
      <c r="AB673" s="13" t="s">
        <v>738</v>
      </c>
      <c r="AC673" s="13" t="s">
        <v>803</v>
      </c>
      <c r="AD673" s="13" t="s">
        <v>43</v>
      </c>
      <c r="AE673">
        <v>28</v>
      </c>
      <c r="AF673" t="s">
        <v>6</v>
      </c>
      <c r="AG673" t="s">
        <v>12</v>
      </c>
      <c r="AH673">
        <v>11</v>
      </c>
      <c r="AI673" t="s">
        <v>14</v>
      </c>
      <c r="AJ673" s="13" t="s">
        <v>149</v>
      </c>
      <c r="AK673" s="13" t="s">
        <v>135</v>
      </c>
      <c r="AL673" t="b">
        <v>1</v>
      </c>
      <c r="AM673" t="str">
        <f>EmployeeData[[#This Row],[EMPLOYEEID]]</f>
        <v>E114037</v>
      </c>
    </row>
    <row r="674" spans="1:39" ht="15" x14ac:dyDescent="0.25">
      <c r="A674" s="13" t="s">
        <v>1647</v>
      </c>
      <c r="B674" s="13" t="str">
        <f>EmployeeData[[#This Row],[FULLNAME]]</f>
        <v>Ellie Sokhan</v>
      </c>
      <c r="C674" s="13" t="s">
        <v>125</v>
      </c>
      <c r="D674" s="13" t="s">
        <v>126</v>
      </c>
      <c r="E674">
        <v>455</v>
      </c>
      <c r="F674" s="13" t="s">
        <v>326</v>
      </c>
      <c r="G674" s="13" t="s">
        <v>128</v>
      </c>
      <c r="J674">
        <v>41642</v>
      </c>
      <c r="L674">
        <v>1</v>
      </c>
      <c r="M674">
        <v>40</v>
      </c>
      <c r="N674">
        <v>5</v>
      </c>
      <c r="O674">
        <v>113808</v>
      </c>
      <c r="P674" t="s">
        <v>2</v>
      </c>
      <c r="Q674" s="13" t="s">
        <v>54</v>
      </c>
      <c r="R674" s="13" t="s">
        <v>82</v>
      </c>
      <c r="S674" s="13" t="s">
        <v>211</v>
      </c>
      <c r="T674" t="b">
        <v>1</v>
      </c>
      <c r="U674" s="13" t="s">
        <v>8</v>
      </c>
      <c r="V674" s="13" t="s">
        <v>1648</v>
      </c>
      <c r="W674" t="s">
        <v>5</v>
      </c>
      <c r="X674" s="13" t="s">
        <v>10</v>
      </c>
      <c r="Y674" s="13" t="s">
        <v>146</v>
      </c>
      <c r="Z674">
        <v>1979</v>
      </c>
      <c r="AA674" s="13" t="s">
        <v>32</v>
      </c>
      <c r="AB674" s="13" t="s">
        <v>132</v>
      </c>
      <c r="AC674" s="13" t="s">
        <v>328</v>
      </c>
      <c r="AD674" s="13" t="s">
        <v>39</v>
      </c>
      <c r="AE674">
        <v>46</v>
      </c>
      <c r="AF674" t="s">
        <v>37</v>
      </c>
      <c r="AG674" t="s">
        <v>46</v>
      </c>
      <c r="AH674">
        <v>11</v>
      </c>
      <c r="AI674" t="s">
        <v>14</v>
      </c>
      <c r="AJ674" s="13" t="s">
        <v>154</v>
      </c>
      <c r="AK674" s="13" t="s">
        <v>135</v>
      </c>
      <c r="AL674" t="b">
        <v>1</v>
      </c>
      <c r="AM674" t="str">
        <f>EmployeeData[[#This Row],[EMPLOYEEID]]</f>
        <v>E114353</v>
      </c>
    </row>
    <row r="675" spans="1:39" ht="15" x14ac:dyDescent="0.25">
      <c r="A675" s="13" t="s">
        <v>1649</v>
      </c>
      <c r="B675" s="13" t="str">
        <f>EmployeeData[[#This Row],[FULLNAME]]</f>
        <v>Emily Sekharan</v>
      </c>
      <c r="C675" s="13" t="s">
        <v>203</v>
      </c>
      <c r="D675" s="13" t="s">
        <v>126</v>
      </c>
      <c r="E675">
        <v>445</v>
      </c>
      <c r="F675" s="13" t="s">
        <v>169</v>
      </c>
      <c r="G675" s="13" t="s">
        <v>204</v>
      </c>
      <c r="J675">
        <v>41642</v>
      </c>
      <c r="L675">
        <v>1</v>
      </c>
      <c r="M675">
        <v>40</v>
      </c>
      <c r="N675">
        <v>5</v>
      </c>
      <c r="O675">
        <v>81901</v>
      </c>
      <c r="P675" t="s">
        <v>2</v>
      </c>
      <c r="Q675" s="13" t="s">
        <v>55</v>
      </c>
      <c r="R675" s="13" t="s">
        <v>82</v>
      </c>
      <c r="S675" s="13" t="s">
        <v>129</v>
      </c>
      <c r="T675" t="b">
        <v>1</v>
      </c>
      <c r="U675" s="13" t="s">
        <v>38</v>
      </c>
      <c r="V675" s="13" t="s">
        <v>1650</v>
      </c>
      <c r="W675" t="s">
        <v>5</v>
      </c>
      <c r="X675" s="13" t="s">
        <v>10</v>
      </c>
      <c r="Y675" s="13" t="s">
        <v>131</v>
      </c>
      <c r="Z675">
        <v>1964</v>
      </c>
      <c r="AA675" s="13" t="s">
        <v>15</v>
      </c>
      <c r="AB675" s="13" t="s">
        <v>206</v>
      </c>
      <c r="AC675" s="13" t="s">
        <v>171</v>
      </c>
      <c r="AD675" s="13" t="s">
        <v>41</v>
      </c>
      <c r="AE675">
        <v>61</v>
      </c>
      <c r="AF675" t="s">
        <v>37</v>
      </c>
      <c r="AG675" t="s">
        <v>12</v>
      </c>
      <c r="AH675">
        <v>11</v>
      </c>
      <c r="AI675" t="s">
        <v>14</v>
      </c>
      <c r="AJ675" s="13" t="s">
        <v>167</v>
      </c>
      <c r="AK675" s="13" t="s">
        <v>135</v>
      </c>
      <c r="AL675" t="b">
        <v>0</v>
      </c>
      <c r="AM675" t="str">
        <f>EmployeeData[[#This Row],[EMPLOYEEID]]</f>
        <v>E114771</v>
      </c>
    </row>
    <row r="676" spans="1:39" ht="15" x14ac:dyDescent="0.25">
      <c r="A676" s="13" t="s">
        <v>1651</v>
      </c>
      <c r="B676" s="13" t="str">
        <f>EmployeeData[[#This Row],[FULLNAME]]</f>
        <v>Emmanuel Salomon</v>
      </c>
      <c r="C676" s="13" t="s">
        <v>125</v>
      </c>
      <c r="D676" s="13" t="s">
        <v>126</v>
      </c>
      <c r="E676">
        <v>455</v>
      </c>
      <c r="F676" s="13" t="s">
        <v>326</v>
      </c>
      <c r="G676" s="13" t="s">
        <v>128</v>
      </c>
      <c r="J676">
        <v>41682</v>
      </c>
      <c r="L676">
        <v>1</v>
      </c>
      <c r="M676">
        <v>40</v>
      </c>
      <c r="N676">
        <v>5</v>
      </c>
      <c r="O676">
        <v>87061</v>
      </c>
      <c r="P676" t="s">
        <v>2</v>
      </c>
      <c r="Q676" s="13" t="s">
        <v>54</v>
      </c>
      <c r="R676" s="13" t="s">
        <v>82</v>
      </c>
      <c r="S676" s="13" t="s">
        <v>129</v>
      </c>
      <c r="T676" t="b">
        <v>1</v>
      </c>
      <c r="U676" s="13" t="s">
        <v>38</v>
      </c>
      <c r="V676" s="13" t="s">
        <v>1652</v>
      </c>
      <c r="W676" t="s">
        <v>5</v>
      </c>
      <c r="X676" s="13" t="s">
        <v>45</v>
      </c>
      <c r="Y676" s="13" t="s">
        <v>275</v>
      </c>
      <c r="Z676">
        <v>1968</v>
      </c>
      <c r="AA676" s="13" t="s">
        <v>15</v>
      </c>
      <c r="AB676" s="13" t="s">
        <v>132</v>
      </c>
      <c r="AC676" s="13" t="s">
        <v>328</v>
      </c>
      <c r="AD676" s="13" t="s">
        <v>39</v>
      </c>
      <c r="AE676">
        <v>57</v>
      </c>
      <c r="AF676" t="s">
        <v>37</v>
      </c>
      <c r="AG676" t="s">
        <v>12</v>
      </c>
      <c r="AH676">
        <v>11</v>
      </c>
      <c r="AI676" t="s">
        <v>14</v>
      </c>
      <c r="AJ676" s="13" t="s">
        <v>167</v>
      </c>
      <c r="AK676" s="13" t="s">
        <v>135</v>
      </c>
      <c r="AL676" t="s">
        <v>136</v>
      </c>
      <c r="AM676" t="str">
        <f>EmployeeData[[#This Row],[EMPLOYEEID]]</f>
        <v>E115460</v>
      </c>
    </row>
    <row r="677" spans="1:39" ht="15" x14ac:dyDescent="0.25">
      <c r="A677" s="13" t="s">
        <v>1653</v>
      </c>
      <c r="B677" s="13" t="str">
        <f>EmployeeData[[#This Row],[FULLNAME]]</f>
        <v>Emmanuel Roux</v>
      </c>
      <c r="C677" s="13" t="s">
        <v>203</v>
      </c>
      <c r="D677" s="13" t="s">
        <v>126</v>
      </c>
      <c r="E677">
        <v>445</v>
      </c>
      <c r="F677" s="13" t="s">
        <v>169</v>
      </c>
      <c r="G677" s="13" t="s">
        <v>204</v>
      </c>
      <c r="J677">
        <v>41682</v>
      </c>
      <c r="L677">
        <v>1</v>
      </c>
      <c r="M677">
        <v>40</v>
      </c>
      <c r="N677">
        <v>5</v>
      </c>
      <c r="O677">
        <v>92796</v>
      </c>
      <c r="P677" t="s">
        <v>2</v>
      </c>
      <c r="Q677" s="13" t="s">
        <v>55</v>
      </c>
      <c r="R677" s="13" t="s">
        <v>82</v>
      </c>
      <c r="S677" s="13" t="s">
        <v>410</v>
      </c>
      <c r="T677" t="b">
        <v>1</v>
      </c>
      <c r="U677" s="13" t="s">
        <v>7</v>
      </c>
      <c r="V677" s="13" t="s">
        <v>1654</v>
      </c>
      <c r="W677" t="s">
        <v>5</v>
      </c>
      <c r="X677" s="13" t="s">
        <v>45</v>
      </c>
      <c r="Y677" s="13" t="s">
        <v>146</v>
      </c>
      <c r="Z677">
        <v>1964</v>
      </c>
      <c r="AA677" s="13" t="s">
        <v>15</v>
      </c>
      <c r="AB677" s="13" t="s">
        <v>206</v>
      </c>
      <c r="AC677" s="13" t="s">
        <v>171</v>
      </c>
      <c r="AD677" s="13" t="s">
        <v>41</v>
      </c>
      <c r="AE677">
        <v>61</v>
      </c>
      <c r="AF677" t="s">
        <v>37</v>
      </c>
      <c r="AG677" t="s">
        <v>12</v>
      </c>
      <c r="AH677">
        <v>11</v>
      </c>
      <c r="AI677" t="s">
        <v>14</v>
      </c>
      <c r="AJ677" s="13" t="s">
        <v>239</v>
      </c>
      <c r="AK677" s="13" t="s">
        <v>184</v>
      </c>
      <c r="AL677" t="b">
        <v>1</v>
      </c>
      <c r="AM677" t="str">
        <f>EmployeeData[[#This Row],[EMPLOYEEID]]</f>
        <v>E115682</v>
      </c>
    </row>
    <row r="678" spans="1:39" ht="15" x14ac:dyDescent="0.25">
      <c r="A678" s="13" t="s">
        <v>1655</v>
      </c>
      <c r="B678" s="13" t="str">
        <f>EmployeeData[[#This Row],[FULLNAME]]</f>
        <v>Eran Reddy</v>
      </c>
      <c r="C678" s="13" t="s">
        <v>203</v>
      </c>
      <c r="D678" s="13" t="s">
        <v>126</v>
      </c>
      <c r="E678">
        <v>403</v>
      </c>
      <c r="F678" s="13" t="s">
        <v>157</v>
      </c>
      <c r="G678" s="13" t="s">
        <v>204</v>
      </c>
      <c r="J678">
        <v>41682</v>
      </c>
      <c r="L678">
        <v>1</v>
      </c>
      <c r="M678">
        <v>40</v>
      </c>
      <c r="N678">
        <v>5</v>
      </c>
      <c r="O678">
        <v>95866</v>
      </c>
      <c r="P678" t="s">
        <v>2</v>
      </c>
      <c r="Q678" s="13" t="s">
        <v>55</v>
      </c>
      <c r="R678" s="13" t="s">
        <v>82</v>
      </c>
      <c r="S678" s="13" t="s">
        <v>225</v>
      </c>
      <c r="T678" t="b">
        <v>1</v>
      </c>
      <c r="U678" s="13" t="s">
        <v>7</v>
      </c>
      <c r="V678" s="13" t="s">
        <v>1656</v>
      </c>
      <c r="W678" t="s">
        <v>5</v>
      </c>
      <c r="X678" s="13" t="s">
        <v>10</v>
      </c>
      <c r="Y678" s="13" t="s">
        <v>146</v>
      </c>
      <c r="Z678">
        <v>1979</v>
      </c>
      <c r="AA678" s="13" t="s">
        <v>15</v>
      </c>
      <c r="AB678" s="13" t="s">
        <v>206</v>
      </c>
      <c r="AC678" s="13" t="s">
        <v>356</v>
      </c>
      <c r="AD678" s="13" t="s">
        <v>43</v>
      </c>
      <c r="AE678">
        <v>46</v>
      </c>
      <c r="AF678" t="s">
        <v>37</v>
      </c>
      <c r="AG678" t="s">
        <v>12</v>
      </c>
      <c r="AH678">
        <v>11</v>
      </c>
      <c r="AI678" t="s">
        <v>14</v>
      </c>
      <c r="AJ678" s="13" t="s">
        <v>167</v>
      </c>
      <c r="AK678" s="13" t="s">
        <v>184</v>
      </c>
      <c r="AL678" t="s">
        <v>136</v>
      </c>
      <c r="AM678" t="str">
        <f>EmployeeData[[#This Row],[EMPLOYEEID]]</f>
        <v>E115849</v>
      </c>
    </row>
    <row r="679" spans="1:39" ht="15" x14ac:dyDescent="0.25">
      <c r="A679" s="13" t="s">
        <v>1657</v>
      </c>
      <c r="B679" s="13" t="str">
        <f>EmployeeData[[#This Row],[FULLNAME]]</f>
        <v>Eran Ranjan</v>
      </c>
      <c r="C679" s="13" t="s">
        <v>125</v>
      </c>
      <c r="D679" s="13" t="s">
        <v>126</v>
      </c>
      <c r="E679">
        <v>444</v>
      </c>
      <c r="F679" s="13" t="s">
        <v>127</v>
      </c>
      <c r="G679" s="13" t="s">
        <v>128</v>
      </c>
      <c r="J679">
        <v>41682</v>
      </c>
      <c r="L679">
        <v>1</v>
      </c>
      <c r="M679">
        <v>40</v>
      </c>
      <c r="N679">
        <v>5</v>
      </c>
      <c r="O679">
        <v>86557</v>
      </c>
      <c r="P679" t="s">
        <v>2</v>
      </c>
      <c r="Q679" s="13" t="s">
        <v>54</v>
      </c>
      <c r="R679" s="13" t="s">
        <v>82</v>
      </c>
      <c r="S679" s="13" t="s">
        <v>140</v>
      </c>
      <c r="T679" t="b">
        <v>1</v>
      </c>
      <c r="U679" s="13" t="s">
        <v>8</v>
      </c>
      <c r="V679" s="13" t="s">
        <v>1658</v>
      </c>
      <c r="W679" t="s">
        <v>5</v>
      </c>
      <c r="X679" s="13" t="s">
        <v>45</v>
      </c>
      <c r="Y679" s="13" t="s">
        <v>153</v>
      </c>
      <c r="Z679">
        <v>2002</v>
      </c>
      <c r="AA679" s="13" t="s">
        <v>15</v>
      </c>
      <c r="AB679" s="13" t="s">
        <v>132</v>
      </c>
      <c r="AC679" s="13" t="s">
        <v>133</v>
      </c>
      <c r="AD679" s="13" t="s">
        <v>40</v>
      </c>
      <c r="AE679">
        <v>23</v>
      </c>
      <c r="AF679" t="s">
        <v>63</v>
      </c>
      <c r="AG679" t="s">
        <v>12</v>
      </c>
      <c r="AH679">
        <v>11</v>
      </c>
      <c r="AI679" t="s">
        <v>14</v>
      </c>
      <c r="AJ679" s="13" t="s">
        <v>154</v>
      </c>
      <c r="AK679" s="13" t="s">
        <v>135</v>
      </c>
      <c r="AL679" t="s">
        <v>136</v>
      </c>
      <c r="AM679" t="str">
        <f>EmployeeData[[#This Row],[EMPLOYEEID]]</f>
        <v>E116009</v>
      </c>
    </row>
    <row r="680" spans="1:39" ht="15" x14ac:dyDescent="0.25">
      <c r="A680" s="13" t="s">
        <v>1659</v>
      </c>
      <c r="B680" s="13" t="str">
        <f>EmployeeData[[#This Row],[FULLNAME]]</f>
        <v>Eric PIERRE</v>
      </c>
      <c r="C680" s="13" t="s">
        <v>203</v>
      </c>
      <c r="D680" s="13" t="s">
        <v>126</v>
      </c>
      <c r="E680">
        <v>445</v>
      </c>
      <c r="F680" s="13" t="s">
        <v>169</v>
      </c>
      <c r="G680" s="13" t="s">
        <v>204</v>
      </c>
      <c r="J680">
        <v>41682</v>
      </c>
      <c r="L680">
        <v>1</v>
      </c>
      <c r="M680">
        <v>40</v>
      </c>
      <c r="N680">
        <v>5</v>
      </c>
      <c r="O680">
        <v>101909</v>
      </c>
      <c r="P680" t="s">
        <v>2</v>
      </c>
      <c r="Q680" s="13" t="s">
        <v>55</v>
      </c>
      <c r="R680" s="13" t="s">
        <v>82</v>
      </c>
      <c r="S680" s="13" t="s">
        <v>140</v>
      </c>
      <c r="T680" t="b">
        <v>1</v>
      </c>
      <c r="U680" s="13" t="s">
        <v>7</v>
      </c>
      <c r="V680" s="13" t="s">
        <v>1660</v>
      </c>
      <c r="W680" t="s">
        <v>5</v>
      </c>
      <c r="X680" s="13" t="s">
        <v>10</v>
      </c>
      <c r="Y680" s="13" t="s">
        <v>131</v>
      </c>
      <c r="Z680">
        <v>1962</v>
      </c>
      <c r="AA680" s="13" t="s">
        <v>15</v>
      </c>
      <c r="AB680" s="13" t="s">
        <v>206</v>
      </c>
      <c r="AC680" s="13" t="s">
        <v>171</v>
      </c>
      <c r="AD680" s="13" t="s">
        <v>41</v>
      </c>
      <c r="AE680">
        <v>63</v>
      </c>
      <c r="AF680" t="s">
        <v>37</v>
      </c>
      <c r="AG680" t="s">
        <v>46</v>
      </c>
      <c r="AH680">
        <v>11</v>
      </c>
      <c r="AI680" t="s">
        <v>14</v>
      </c>
      <c r="AJ680" s="13" t="s">
        <v>176</v>
      </c>
      <c r="AK680" s="13" t="s">
        <v>135</v>
      </c>
      <c r="AL680" t="s">
        <v>136</v>
      </c>
      <c r="AM680" t="str">
        <f>EmployeeData[[#This Row],[EMPLOYEEID]]</f>
        <v>E116630</v>
      </c>
    </row>
    <row r="681" spans="1:39" ht="15" x14ac:dyDescent="0.25">
      <c r="A681" s="13" t="s">
        <v>1661</v>
      </c>
      <c r="B681" s="13" t="str">
        <f>EmployeeData[[#This Row],[FULLNAME]]</f>
        <v>Eric Perdomo</v>
      </c>
      <c r="C681" s="13" t="s">
        <v>125</v>
      </c>
      <c r="D681" s="13" t="s">
        <v>126</v>
      </c>
      <c r="E681">
        <v>445</v>
      </c>
      <c r="F681" s="13" t="s">
        <v>169</v>
      </c>
      <c r="G681" s="13" t="s">
        <v>128</v>
      </c>
      <c r="J681">
        <v>41682</v>
      </c>
      <c r="L681">
        <v>1</v>
      </c>
      <c r="M681">
        <v>40</v>
      </c>
      <c r="N681">
        <v>5</v>
      </c>
      <c r="O681">
        <v>114606</v>
      </c>
      <c r="P681" t="s">
        <v>2</v>
      </c>
      <c r="Q681" s="13" t="s">
        <v>54</v>
      </c>
      <c r="R681" s="13" t="s">
        <v>82</v>
      </c>
      <c r="S681" s="13" t="s">
        <v>159</v>
      </c>
      <c r="T681" t="b">
        <v>1</v>
      </c>
      <c r="U681" s="13" t="s">
        <v>38</v>
      </c>
      <c r="V681" s="13" t="s">
        <v>1662</v>
      </c>
      <c r="W681" t="s">
        <v>5</v>
      </c>
      <c r="X681" s="13" t="s">
        <v>10</v>
      </c>
      <c r="Y681" s="13" t="s">
        <v>229</v>
      </c>
      <c r="Z681">
        <v>1999</v>
      </c>
      <c r="AA681" s="13" t="s">
        <v>15</v>
      </c>
      <c r="AB681" s="13" t="s">
        <v>132</v>
      </c>
      <c r="AC681" s="13" t="s">
        <v>171</v>
      </c>
      <c r="AD681" s="13" t="s">
        <v>41</v>
      </c>
      <c r="AE681">
        <v>26</v>
      </c>
      <c r="AF681" t="s">
        <v>6</v>
      </c>
      <c r="AG681" t="s">
        <v>46</v>
      </c>
      <c r="AH681">
        <v>11</v>
      </c>
      <c r="AI681" t="s">
        <v>14</v>
      </c>
      <c r="AJ681" s="13" t="s">
        <v>176</v>
      </c>
      <c r="AK681" s="13" t="s">
        <v>135</v>
      </c>
      <c r="AL681" t="b">
        <v>0</v>
      </c>
      <c r="AM681" t="str">
        <f>EmployeeData[[#This Row],[EMPLOYEEID]]</f>
        <v>E116633</v>
      </c>
    </row>
    <row r="682" spans="1:39" ht="15" x14ac:dyDescent="0.25">
      <c r="A682" s="13" t="s">
        <v>1663</v>
      </c>
      <c r="B682" s="13" t="str">
        <f>EmployeeData[[#This Row],[FULLNAME]]</f>
        <v>Eric Nalbandyan</v>
      </c>
      <c r="C682" s="13" t="s">
        <v>203</v>
      </c>
      <c r="D682" s="13" t="s">
        <v>126</v>
      </c>
      <c r="E682">
        <v>445</v>
      </c>
      <c r="F682" s="13" t="s">
        <v>169</v>
      </c>
      <c r="G682" s="13" t="s">
        <v>204</v>
      </c>
      <c r="J682">
        <v>41682</v>
      </c>
      <c r="L682">
        <v>1</v>
      </c>
      <c r="M682">
        <v>40</v>
      </c>
      <c r="N682">
        <v>5</v>
      </c>
      <c r="O682">
        <v>93996</v>
      </c>
      <c r="P682" t="s">
        <v>2</v>
      </c>
      <c r="Q682" s="13" t="s">
        <v>55</v>
      </c>
      <c r="R682" s="13" t="s">
        <v>82</v>
      </c>
      <c r="S682" s="13" t="s">
        <v>159</v>
      </c>
      <c r="T682" t="b">
        <v>1</v>
      </c>
      <c r="U682" s="13" t="s">
        <v>7</v>
      </c>
      <c r="V682" s="13" t="s">
        <v>1664</v>
      </c>
      <c r="W682" t="s">
        <v>5</v>
      </c>
      <c r="X682" s="13" t="s">
        <v>10</v>
      </c>
      <c r="Y682" s="13" t="s">
        <v>146</v>
      </c>
      <c r="Z682">
        <v>1974</v>
      </c>
      <c r="AA682" s="13" t="s">
        <v>15</v>
      </c>
      <c r="AB682" s="13" t="s">
        <v>206</v>
      </c>
      <c r="AC682" s="13" t="s">
        <v>171</v>
      </c>
      <c r="AD682" s="13" t="s">
        <v>41</v>
      </c>
      <c r="AE682">
        <v>51</v>
      </c>
      <c r="AF682" t="s">
        <v>37</v>
      </c>
      <c r="AG682" t="s">
        <v>12</v>
      </c>
      <c r="AH682">
        <v>11</v>
      </c>
      <c r="AI682" t="s">
        <v>14</v>
      </c>
      <c r="AJ682" s="13" t="s">
        <v>134</v>
      </c>
      <c r="AK682" s="13" t="s">
        <v>135</v>
      </c>
      <c r="AL682" t="b">
        <v>1</v>
      </c>
      <c r="AM682" t="str">
        <f>EmployeeData[[#This Row],[EMPLOYEEID]]</f>
        <v>E117943</v>
      </c>
    </row>
    <row r="683" spans="1:39" ht="15" x14ac:dyDescent="0.25">
      <c r="A683" s="13" t="s">
        <v>1665</v>
      </c>
      <c r="B683" s="13" t="str">
        <f>EmployeeData[[#This Row],[FULLNAME]]</f>
        <v>Eric Menard</v>
      </c>
      <c r="C683" s="13" t="s">
        <v>156</v>
      </c>
      <c r="D683" s="13" t="s">
        <v>126</v>
      </c>
      <c r="E683">
        <v>442</v>
      </c>
      <c r="F683" s="13" t="s">
        <v>143</v>
      </c>
      <c r="G683" s="13" t="s">
        <v>158</v>
      </c>
      <c r="J683">
        <v>41682</v>
      </c>
      <c r="L683">
        <v>1</v>
      </c>
      <c r="M683">
        <v>40</v>
      </c>
      <c r="N683">
        <v>5</v>
      </c>
      <c r="O683">
        <v>85347</v>
      </c>
      <c r="P683" t="s">
        <v>2</v>
      </c>
      <c r="Q683" s="13" t="s">
        <v>56</v>
      </c>
      <c r="R683" s="13" t="s">
        <v>82</v>
      </c>
      <c r="S683" s="13" t="s">
        <v>344</v>
      </c>
      <c r="T683" t="b">
        <v>1</v>
      </c>
      <c r="U683" s="13" t="s">
        <v>7</v>
      </c>
      <c r="V683" s="13" t="s">
        <v>1666</v>
      </c>
      <c r="W683" t="s">
        <v>5</v>
      </c>
      <c r="X683" s="13" t="s">
        <v>10</v>
      </c>
      <c r="Y683" s="13" t="s">
        <v>146</v>
      </c>
      <c r="Z683">
        <v>1982</v>
      </c>
      <c r="AA683" s="13" t="s">
        <v>15</v>
      </c>
      <c r="AB683" s="13" t="s">
        <v>161</v>
      </c>
      <c r="AC683" s="13" t="s">
        <v>179</v>
      </c>
      <c r="AD683" s="13" t="s">
        <v>44</v>
      </c>
      <c r="AE683">
        <v>43</v>
      </c>
      <c r="AF683" t="s">
        <v>36</v>
      </c>
      <c r="AG683" t="s">
        <v>12</v>
      </c>
      <c r="AH683">
        <v>11</v>
      </c>
      <c r="AI683" t="s">
        <v>14</v>
      </c>
      <c r="AJ683" s="13" t="s">
        <v>167</v>
      </c>
      <c r="AK683" s="13" t="s">
        <v>150</v>
      </c>
      <c r="AL683" t="s">
        <v>136</v>
      </c>
      <c r="AM683" t="str">
        <f>EmployeeData[[#This Row],[EMPLOYEEID]]</f>
        <v>E118900</v>
      </c>
    </row>
    <row r="684" spans="1:39" ht="15" x14ac:dyDescent="0.25">
      <c r="A684" s="13" t="s">
        <v>1667</v>
      </c>
      <c r="B684" s="13" t="str">
        <f>EmployeeData[[#This Row],[FULLNAME]]</f>
        <v>Eric Mast</v>
      </c>
      <c r="C684" s="13" t="s">
        <v>125</v>
      </c>
      <c r="D684" s="13" t="s">
        <v>126</v>
      </c>
      <c r="E684">
        <v>445</v>
      </c>
      <c r="F684" s="13" t="s">
        <v>169</v>
      </c>
      <c r="G684" s="13" t="s">
        <v>128</v>
      </c>
      <c r="J684">
        <v>41682</v>
      </c>
      <c r="L684">
        <v>1</v>
      </c>
      <c r="M684">
        <v>40</v>
      </c>
      <c r="N684">
        <v>5</v>
      </c>
      <c r="O684">
        <v>287371</v>
      </c>
      <c r="P684" t="s">
        <v>2</v>
      </c>
      <c r="Q684" s="13" t="s">
        <v>54</v>
      </c>
      <c r="R684" s="13" t="s">
        <v>82</v>
      </c>
      <c r="S684" s="13" t="s">
        <v>159</v>
      </c>
      <c r="T684" t="b">
        <v>1</v>
      </c>
      <c r="U684" s="13" t="s">
        <v>7</v>
      </c>
      <c r="V684" s="13" t="s">
        <v>1668</v>
      </c>
      <c r="W684" t="s">
        <v>5</v>
      </c>
      <c r="X684" s="13" t="s">
        <v>45</v>
      </c>
      <c r="Y684" s="13" t="s">
        <v>153</v>
      </c>
      <c r="Z684">
        <v>1982</v>
      </c>
      <c r="AA684" s="13" t="s">
        <v>15</v>
      </c>
      <c r="AB684" s="13" t="s">
        <v>132</v>
      </c>
      <c r="AC684" s="13" t="s">
        <v>171</v>
      </c>
      <c r="AD684" s="13" t="s">
        <v>41</v>
      </c>
      <c r="AE684">
        <v>43</v>
      </c>
      <c r="AF684" t="s">
        <v>36</v>
      </c>
      <c r="AG684" t="s">
        <v>47</v>
      </c>
      <c r="AH684">
        <v>11</v>
      </c>
      <c r="AI684" t="s">
        <v>14</v>
      </c>
      <c r="AJ684" s="13" t="s">
        <v>134</v>
      </c>
      <c r="AK684" s="13" t="s">
        <v>135</v>
      </c>
      <c r="AL684" t="b">
        <v>1</v>
      </c>
      <c r="AM684" t="str">
        <f>EmployeeData[[#This Row],[EMPLOYEEID]]</f>
        <v>E118926</v>
      </c>
    </row>
    <row r="685" spans="1:39" ht="15" x14ac:dyDescent="0.25">
      <c r="A685" s="13" t="s">
        <v>1669</v>
      </c>
      <c r="B685" s="13" t="str">
        <f>EmployeeData[[#This Row],[FULLNAME]]</f>
        <v>Eric Mar</v>
      </c>
      <c r="C685" s="13" t="s">
        <v>338</v>
      </c>
      <c r="D685" s="13" t="s">
        <v>126</v>
      </c>
      <c r="E685">
        <v>432</v>
      </c>
      <c r="F685" s="13" t="s">
        <v>143</v>
      </c>
      <c r="G685" s="13" t="s">
        <v>339</v>
      </c>
      <c r="J685">
        <v>41682</v>
      </c>
      <c r="L685">
        <v>1</v>
      </c>
      <c r="M685">
        <v>40</v>
      </c>
      <c r="N685">
        <v>5</v>
      </c>
      <c r="O685">
        <v>45636</v>
      </c>
      <c r="P685" t="s">
        <v>2</v>
      </c>
      <c r="Q685" s="13" t="s">
        <v>4</v>
      </c>
      <c r="R685" s="13" t="s">
        <v>82</v>
      </c>
      <c r="S685" s="13" t="s">
        <v>159</v>
      </c>
      <c r="T685" t="b">
        <v>1</v>
      </c>
      <c r="U685" s="13" t="s">
        <v>7</v>
      </c>
      <c r="V685" s="13" t="s">
        <v>1670</v>
      </c>
      <c r="W685" t="s">
        <v>5</v>
      </c>
      <c r="X685" s="13" t="s">
        <v>10</v>
      </c>
      <c r="Y685" s="13" t="s">
        <v>146</v>
      </c>
      <c r="Z685">
        <v>1984</v>
      </c>
      <c r="AA685" s="13" t="s">
        <v>15</v>
      </c>
      <c r="AB685" s="13" t="s">
        <v>341</v>
      </c>
      <c r="AC685" s="13" t="s">
        <v>1013</v>
      </c>
      <c r="AD685" s="13" t="s">
        <v>44</v>
      </c>
      <c r="AE685">
        <v>41</v>
      </c>
      <c r="AF685" t="s">
        <v>36</v>
      </c>
      <c r="AG685" t="s">
        <v>11</v>
      </c>
      <c r="AH685">
        <v>11</v>
      </c>
      <c r="AI685" t="s">
        <v>14</v>
      </c>
      <c r="AJ685" s="13" t="s">
        <v>134</v>
      </c>
      <c r="AK685" s="13" t="s">
        <v>184</v>
      </c>
      <c r="AL685" t="b">
        <v>1</v>
      </c>
      <c r="AM685" t="str">
        <f>EmployeeData[[#This Row],[EMPLOYEEID]]</f>
        <v>E118944</v>
      </c>
    </row>
    <row r="686" spans="1:39" ht="15" x14ac:dyDescent="0.25">
      <c r="A686" s="13" t="s">
        <v>1671</v>
      </c>
      <c r="B686" s="13" t="str">
        <f>EmployeeData[[#This Row],[FULLNAME]]</f>
        <v>Eric Mahadevan</v>
      </c>
      <c r="C686" s="13" t="s">
        <v>203</v>
      </c>
      <c r="D686" s="13" t="s">
        <v>126</v>
      </c>
      <c r="E686">
        <v>445</v>
      </c>
      <c r="F686" s="13" t="s">
        <v>169</v>
      </c>
      <c r="G686" s="13" t="s">
        <v>204</v>
      </c>
      <c r="J686">
        <v>41682</v>
      </c>
      <c r="L686">
        <v>1</v>
      </c>
      <c r="M686">
        <v>40</v>
      </c>
      <c r="N686">
        <v>5</v>
      </c>
      <c r="O686">
        <v>77384</v>
      </c>
      <c r="P686" t="s">
        <v>2</v>
      </c>
      <c r="Q686" s="13" t="s">
        <v>55</v>
      </c>
      <c r="R686" s="13" t="s">
        <v>82</v>
      </c>
      <c r="S686" s="13" t="s">
        <v>159</v>
      </c>
      <c r="T686" t="b">
        <v>1</v>
      </c>
      <c r="U686" s="13" t="s">
        <v>38</v>
      </c>
      <c r="V686" s="13" t="s">
        <v>1672</v>
      </c>
      <c r="W686" t="s">
        <v>5</v>
      </c>
      <c r="X686" s="13" t="s">
        <v>10</v>
      </c>
      <c r="Y686" s="13" t="s">
        <v>146</v>
      </c>
      <c r="Z686">
        <v>1976</v>
      </c>
      <c r="AA686" s="13" t="s">
        <v>15</v>
      </c>
      <c r="AB686" s="13" t="s">
        <v>206</v>
      </c>
      <c r="AC686" s="13" t="s">
        <v>171</v>
      </c>
      <c r="AD686" s="13" t="s">
        <v>41</v>
      </c>
      <c r="AE686">
        <v>49</v>
      </c>
      <c r="AF686" t="s">
        <v>37</v>
      </c>
      <c r="AG686" t="s">
        <v>12</v>
      </c>
      <c r="AH686">
        <v>11</v>
      </c>
      <c r="AI686" t="s">
        <v>14</v>
      </c>
      <c r="AJ686" s="13" t="s">
        <v>134</v>
      </c>
      <c r="AK686" s="13" t="s">
        <v>135</v>
      </c>
      <c r="AL686" t="b">
        <v>0</v>
      </c>
      <c r="AM686" t="str">
        <f>EmployeeData[[#This Row],[EMPLOYEEID]]</f>
        <v>E118987</v>
      </c>
    </row>
    <row r="687" spans="1:39" ht="15" x14ac:dyDescent="0.25">
      <c r="A687" s="13" t="s">
        <v>1673</v>
      </c>
      <c r="B687" s="13" t="str">
        <f>EmployeeData[[#This Row],[FULLNAME]]</f>
        <v>Eric Lloyd</v>
      </c>
      <c r="C687" s="13" t="s">
        <v>125</v>
      </c>
      <c r="D687" s="13" t="s">
        <v>126</v>
      </c>
      <c r="E687">
        <v>445</v>
      </c>
      <c r="F687" s="13" t="s">
        <v>169</v>
      </c>
      <c r="G687" s="13" t="s">
        <v>128</v>
      </c>
      <c r="J687">
        <v>41682</v>
      </c>
      <c r="L687">
        <v>1</v>
      </c>
      <c r="M687">
        <v>40</v>
      </c>
      <c r="N687">
        <v>5</v>
      </c>
      <c r="O687">
        <v>68746</v>
      </c>
      <c r="P687" t="s">
        <v>2</v>
      </c>
      <c r="Q687" s="13" t="s">
        <v>54</v>
      </c>
      <c r="R687" s="13" t="s">
        <v>82</v>
      </c>
      <c r="S687" s="13" t="s">
        <v>159</v>
      </c>
      <c r="T687" t="b">
        <v>1</v>
      </c>
      <c r="U687" s="13" t="s">
        <v>8</v>
      </c>
      <c r="V687" s="13" t="s">
        <v>1674</v>
      </c>
      <c r="W687" t="s">
        <v>5</v>
      </c>
      <c r="X687" s="13" t="s">
        <v>10</v>
      </c>
      <c r="Y687" s="13" t="s">
        <v>146</v>
      </c>
      <c r="Z687">
        <v>1991</v>
      </c>
      <c r="AA687" s="13" t="s">
        <v>15</v>
      </c>
      <c r="AB687" s="13" t="s">
        <v>132</v>
      </c>
      <c r="AC687" s="13" t="s">
        <v>171</v>
      </c>
      <c r="AD687" s="13" t="s">
        <v>41</v>
      </c>
      <c r="AE687">
        <v>34</v>
      </c>
      <c r="AF687" t="s">
        <v>36</v>
      </c>
      <c r="AG687" t="s">
        <v>12</v>
      </c>
      <c r="AH687">
        <v>11</v>
      </c>
      <c r="AI687" t="s">
        <v>14</v>
      </c>
      <c r="AJ687" s="13" t="s">
        <v>134</v>
      </c>
      <c r="AK687" s="13" t="s">
        <v>135</v>
      </c>
      <c r="AL687" t="s">
        <v>136</v>
      </c>
      <c r="AM687" t="str">
        <f>EmployeeData[[#This Row],[EMPLOYEEID]]</f>
        <v>E119030</v>
      </c>
    </row>
    <row r="688" spans="1:39" ht="15" x14ac:dyDescent="0.25">
      <c r="A688" s="13" t="s">
        <v>1675</v>
      </c>
      <c r="B688" s="13" t="str">
        <f>EmployeeData[[#This Row],[FULLNAME]]</f>
        <v>Eric Liao</v>
      </c>
      <c r="C688" s="13" t="s">
        <v>125</v>
      </c>
      <c r="D688" s="13" t="s">
        <v>126</v>
      </c>
      <c r="E688">
        <v>444</v>
      </c>
      <c r="F688" s="13" t="s">
        <v>127</v>
      </c>
      <c r="G688" s="13" t="s">
        <v>128</v>
      </c>
      <c r="J688">
        <v>41682</v>
      </c>
      <c r="L688">
        <v>1</v>
      </c>
      <c r="M688">
        <v>40</v>
      </c>
      <c r="N688">
        <v>5</v>
      </c>
      <c r="O688">
        <v>59346</v>
      </c>
      <c r="P688" t="s">
        <v>2</v>
      </c>
      <c r="Q688" s="13" t="s">
        <v>54</v>
      </c>
      <c r="R688" s="13" t="s">
        <v>82</v>
      </c>
      <c r="S688" s="13" t="s">
        <v>159</v>
      </c>
      <c r="T688" t="b">
        <v>1</v>
      </c>
      <c r="U688" s="13" t="s">
        <v>7</v>
      </c>
      <c r="V688" s="13" t="s">
        <v>1676</v>
      </c>
      <c r="W688" t="s">
        <v>5</v>
      </c>
      <c r="X688" s="13" t="s">
        <v>45</v>
      </c>
      <c r="Y688" s="13" t="s">
        <v>153</v>
      </c>
      <c r="Z688">
        <v>1993</v>
      </c>
      <c r="AA688" s="13" t="s">
        <v>15</v>
      </c>
      <c r="AB688" s="13" t="s">
        <v>132</v>
      </c>
      <c r="AC688" s="13" t="s">
        <v>133</v>
      </c>
      <c r="AD688" s="13" t="s">
        <v>40</v>
      </c>
      <c r="AE688">
        <v>32</v>
      </c>
      <c r="AF688" t="s">
        <v>6</v>
      </c>
      <c r="AG688" t="s">
        <v>12</v>
      </c>
      <c r="AH688">
        <v>11</v>
      </c>
      <c r="AI688" t="s">
        <v>14</v>
      </c>
      <c r="AJ688" s="13" t="s">
        <v>239</v>
      </c>
      <c r="AK688" s="13" t="s">
        <v>184</v>
      </c>
      <c r="AL688" t="b">
        <v>1</v>
      </c>
      <c r="AM688" t="str">
        <f>EmployeeData[[#This Row],[EMPLOYEEID]]</f>
        <v>E119589</v>
      </c>
    </row>
    <row r="689" spans="1:39" ht="15" x14ac:dyDescent="0.25">
      <c r="A689" s="13" t="s">
        <v>1677</v>
      </c>
      <c r="B689" s="13" t="str">
        <f>EmployeeData[[#This Row],[FULLNAME]]</f>
        <v>Eric Li</v>
      </c>
      <c r="C689" s="13" t="s">
        <v>203</v>
      </c>
      <c r="D689" s="13" t="s">
        <v>126</v>
      </c>
      <c r="E689">
        <v>443</v>
      </c>
      <c r="F689" s="13" t="s">
        <v>157</v>
      </c>
      <c r="G689" s="13" t="s">
        <v>204</v>
      </c>
      <c r="J689">
        <v>41682</v>
      </c>
      <c r="L689">
        <v>1</v>
      </c>
      <c r="M689">
        <v>40</v>
      </c>
      <c r="N689">
        <v>5</v>
      </c>
      <c r="O689">
        <v>102256</v>
      </c>
      <c r="P689" t="s">
        <v>2</v>
      </c>
      <c r="Q689" s="13" t="s">
        <v>55</v>
      </c>
      <c r="R689" s="13" t="s">
        <v>82</v>
      </c>
      <c r="S689" s="13" t="s">
        <v>225</v>
      </c>
      <c r="T689" t="b">
        <v>1</v>
      </c>
      <c r="U689" s="13" t="s">
        <v>8</v>
      </c>
      <c r="V689" s="13" t="s">
        <v>1678</v>
      </c>
      <c r="W689" t="s">
        <v>5</v>
      </c>
      <c r="X689" s="13" t="s">
        <v>10</v>
      </c>
      <c r="Y689" s="13" t="s">
        <v>146</v>
      </c>
      <c r="Z689">
        <v>1986</v>
      </c>
      <c r="AA689" s="13" t="s">
        <v>15</v>
      </c>
      <c r="AB689" s="13" t="s">
        <v>206</v>
      </c>
      <c r="AC689" s="13" t="s">
        <v>162</v>
      </c>
      <c r="AD689" s="13" t="s">
        <v>43</v>
      </c>
      <c r="AE689">
        <v>39</v>
      </c>
      <c r="AF689" t="s">
        <v>36</v>
      </c>
      <c r="AG689" t="s">
        <v>46</v>
      </c>
      <c r="AH689">
        <v>11</v>
      </c>
      <c r="AI689" t="s">
        <v>14</v>
      </c>
      <c r="AJ689" s="13" t="s">
        <v>154</v>
      </c>
      <c r="AK689" s="13" t="s">
        <v>135</v>
      </c>
      <c r="AL689" t="s">
        <v>136</v>
      </c>
      <c r="AM689" t="str">
        <f>EmployeeData[[#This Row],[EMPLOYEEID]]</f>
        <v>E119646</v>
      </c>
    </row>
    <row r="690" spans="1:39" ht="15" x14ac:dyDescent="0.25">
      <c r="A690" s="13" t="s">
        <v>1679</v>
      </c>
      <c r="B690" s="13" t="str">
        <f>EmployeeData[[#This Row],[FULLNAME]]</f>
        <v>Eric Lee</v>
      </c>
      <c r="C690" s="13" t="s">
        <v>303</v>
      </c>
      <c r="D690" s="13" t="s">
        <v>126</v>
      </c>
      <c r="E690">
        <v>433</v>
      </c>
      <c r="F690" s="13" t="s">
        <v>157</v>
      </c>
      <c r="G690" s="13" t="s">
        <v>304</v>
      </c>
      <c r="J690">
        <v>41682</v>
      </c>
      <c r="L690">
        <v>1</v>
      </c>
      <c r="M690">
        <v>40</v>
      </c>
      <c r="N690">
        <v>5</v>
      </c>
      <c r="O690">
        <v>42538</v>
      </c>
      <c r="P690" t="s">
        <v>2</v>
      </c>
      <c r="Q690" s="13" t="s">
        <v>57</v>
      </c>
      <c r="R690" s="13" t="s">
        <v>82</v>
      </c>
      <c r="S690" s="13" t="s">
        <v>140</v>
      </c>
      <c r="T690" t="b">
        <v>1</v>
      </c>
      <c r="U690" s="13" t="s">
        <v>8</v>
      </c>
      <c r="V690" s="13" t="s">
        <v>1680</v>
      </c>
      <c r="W690" t="s">
        <v>5</v>
      </c>
      <c r="X690" s="13" t="s">
        <v>10</v>
      </c>
      <c r="Y690" s="13" t="s">
        <v>153</v>
      </c>
      <c r="Z690">
        <v>1998</v>
      </c>
      <c r="AA690" s="13" t="s">
        <v>15</v>
      </c>
      <c r="AB690" s="13" t="s">
        <v>306</v>
      </c>
      <c r="AC690" s="13" t="s">
        <v>957</v>
      </c>
      <c r="AD690" s="13" t="s">
        <v>43</v>
      </c>
      <c r="AE690">
        <v>27</v>
      </c>
      <c r="AF690" t="s">
        <v>6</v>
      </c>
      <c r="AG690" t="s">
        <v>11</v>
      </c>
      <c r="AH690">
        <v>11</v>
      </c>
      <c r="AI690" t="s">
        <v>14</v>
      </c>
      <c r="AJ690" s="13" t="s">
        <v>167</v>
      </c>
      <c r="AK690" s="13" t="s">
        <v>135</v>
      </c>
      <c r="AL690" t="s">
        <v>136</v>
      </c>
      <c r="AM690" t="str">
        <f>EmployeeData[[#This Row],[EMPLOYEEID]]</f>
        <v>E119697</v>
      </c>
    </row>
    <row r="691" spans="1:39" ht="15" x14ac:dyDescent="0.25">
      <c r="A691" s="13" t="s">
        <v>1681</v>
      </c>
      <c r="B691" s="13" t="str">
        <f>EmployeeData[[#This Row],[FULLNAME]]</f>
        <v>Eric Laforge</v>
      </c>
      <c r="C691" s="13" t="s">
        <v>125</v>
      </c>
      <c r="D691" s="13" t="s">
        <v>126</v>
      </c>
      <c r="E691">
        <v>454</v>
      </c>
      <c r="F691" s="13" t="s">
        <v>169</v>
      </c>
      <c r="G691" s="13" t="s">
        <v>144</v>
      </c>
      <c r="J691">
        <v>41682</v>
      </c>
      <c r="L691">
        <v>1</v>
      </c>
      <c r="M691">
        <v>40</v>
      </c>
      <c r="N691">
        <v>5</v>
      </c>
      <c r="O691">
        <v>56526</v>
      </c>
      <c r="P691" t="s">
        <v>2</v>
      </c>
      <c r="Q691" s="13" t="s">
        <v>54</v>
      </c>
      <c r="R691" s="13" t="s">
        <v>82</v>
      </c>
      <c r="S691" s="13" t="s">
        <v>140</v>
      </c>
      <c r="T691" t="b">
        <v>1</v>
      </c>
      <c r="U691" s="13" t="s">
        <v>8</v>
      </c>
      <c r="V691" s="13" t="s">
        <v>1682</v>
      </c>
      <c r="W691" t="s">
        <v>5</v>
      </c>
      <c r="X691" s="13" t="s">
        <v>45</v>
      </c>
      <c r="Y691" s="13" t="s">
        <v>153</v>
      </c>
      <c r="Z691">
        <v>1994</v>
      </c>
      <c r="AA691" s="13" t="s">
        <v>15</v>
      </c>
      <c r="AB691" s="13" t="s">
        <v>147</v>
      </c>
      <c r="AC691" s="13" t="s">
        <v>293</v>
      </c>
      <c r="AD691" s="13" t="s">
        <v>41</v>
      </c>
      <c r="AE691">
        <v>31</v>
      </c>
      <c r="AF691" t="s">
        <v>6</v>
      </c>
      <c r="AG691" t="s">
        <v>12</v>
      </c>
      <c r="AH691">
        <v>11</v>
      </c>
      <c r="AI691" t="s">
        <v>14</v>
      </c>
      <c r="AJ691" s="13" t="s">
        <v>176</v>
      </c>
      <c r="AK691" s="13" t="s">
        <v>135</v>
      </c>
      <c r="AL691" t="s">
        <v>136</v>
      </c>
      <c r="AM691" t="str">
        <f>EmployeeData[[#This Row],[EMPLOYEEID]]</f>
        <v>E119954</v>
      </c>
    </row>
    <row r="692" spans="1:39" ht="15" x14ac:dyDescent="0.25">
      <c r="A692" s="13" t="s">
        <v>1683</v>
      </c>
      <c r="B692" s="13" t="str">
        <f>EmployeeData[[#This Row],[FULLNAME]]</f>
        <v>Erica Kochar</v>
      </c>
      <c r="C692" s="13" t="s">
        <v>338</v>
      </c>
      <c r="D692" s="13" t="s">
        <v>126</v>
      </c>
      <c r="E692">
        <v>443</v>
      </c>
      <c r="F692" s="13" t="s">
        <v>157</v>
      </c>
      <c r="G692" s="13" t="s">
        <v>339</v>
      </c>
      <c r="J692">
        <v>41682</v>
      </c>
      <c r="L692">
        <v>1</v>
      </c>
      <c r="M692">
        <v>40</v>
      </c>
      <c r="N692">
        <v>5</v>
      </c>
      <c r="O692">
        <v>48148</v>
      </c>
      <c r="P692" t="s">
        <v>2</v>
      </c>
      <c r="Q692" s="13" t="s">
        <v>4</v>
      </c>
      <c r="R692" s="13" t="s">
        <v>82</v>
      </c>
      <c r="S692" s="13" t="s">
        <v>159</v>
      </c>
      <c r="T692" t="b">
        <v>1</v>
      </c>
      <c r="U692" s="13" t="s">
        <v>7</v>
      </c>
      <c r="V692" s="13" t="s">
        <v>1684</v>
      </c>
      <c r="W692" t="s">
        <v>5</v>
      </c>
      <c r="X692" s="13" t="s">
        <v>10</v>
      </c>
      <c r="Y692" s="13" t="s">
        <v>146</v>
      </c>
      <c r="Z692">
        <v>1978</v>
      </c>
      <c r="AA692" s="13" t="s">
        <v>15</v>
      </c>
      <c r="AB692" s="13" t="s">
        <v>341</v>
      </c>
      <c r="AC692" s="13" t="s">
        <v>162</v>
      </c>
      <c r="AD692" s="13" t="s">
        <v>43</v>
      </c>
      <c r="AE692">
        <v>47</v>
      </c>
      <c r="AF692" t="s">
        <v>37</v>
      </c>
      <c r="AG692" t="s">
        <v>11</v>
      </c>
      <c r="AH692">
        <v>11</v>
      </c>
      <c r="AI692" t="s">
        <v>14</v>
      </c>
      <c r="AJ692" s="13" t="s">
        <v>149</v>
      </c>
      <c r="AK692" s="13" t="s">
        <v>135</v>
      </c>
      <c r="AL692" t="b">
        <v>1</v>
      </c>
      <c r="AM692" t="str">
        <f>EmployeeData[[#This Row],[EMPLOYEEID]]</f>
        <v>E120682</v>
      </c>
    </row>
    <row r="693" spans="1:39" ht="15" x14ac:dyDescent="0.25">
      <c r="A693" s="13" t="s">
        <v>1685</v>
      </c>
      <c r="B693" s="13" t="str">
        <f>EmployeeData[[#This Row],[FULLNAME]]</f>
        <v>Erica Kim</v>
      </c>
      <c r="C693" s="13" t="s">
        <v>203</v>
      </c>
      <c r="D693" s="13" t="s">
        <v>126</v>
      </c>
      <c r="E693">
        <v>445</v>
      </c>
      <c r="F693" s="13" t="s">
        <v>169</v>
      </c>
      <c r="G693" s="13" t="s">
        <v>204</v>
      </c>
      <c r="J693">
        <v>41682</v>
      </c>
      <c r="L693">
        <v>1</v>
      </c>
      <c r="M693">
        <v>40</v>
      </c>
      <c r="N693">
        <v>5</v>
      </c>
      <c r="O693">
        <v>98429</v>
      </c>
      <c r="P693" t="s">
        <v>2</v>
      </c>
      <c r="Q693" s="13" t="s">
        <v>55</v>
      </c>
      <c r="R693" s="13" t="s">
        <v>82</v>
      </c>
      <c r="S693" s="13" t="s">
        <v>344</v>
      </c>
      <c r="T693" t="b">
        <v>1</v>
      </c>
      <c r="U693" s="13" t="s">
        <v>7</v>
      </c>
      <c r="V693" s="13" t="s">
        <v>1686</v>
      </c>
      <c r="W693" t="s">
        <v>5</v>
      </c>
      <c r="X693" s="13" t="s">
        <v>10</v>
      </c>
      <c r="Y693" s="13" t="s">
        <v>146</v>
      </c>
      <c r="Z693">
        <v>1985</v>
      </c>
      <c r="AA693" s="13" t="s">
        <v>15</v>
      </c>
      <c r="AB693" s="13" t="s">
        <v>206</v>
      </c>
      <c r="AC693" s="13" t="s">
        <v>171</v>
      </c>
      <c r="AD693" s="13" t="s">
        <v>41</v>
      </c>
      <c r="AE693">
        <v>40</v>
      </c>
      <c r="AF693" t="s">
        <v>36</v>
      </c>
      <c r="AG693" t="s">
        <v>12</v>
      </c>
      <c r="AH693">
        <v>11</v>
      </c>
      <c r="AI693" t="s">
        <v>14</v>
      </c>
      <c r="AJ693" s="13" t="s">
        <v>154</v>
      </c>
      <c r="AK693" s="13" t="s">
        <v>150</v>
      </c>
      <c r="AL693" t="s">
        <v>136</v>
      </c>
      <c r="AM693" t="str">
        <f>EmployeeData[[#This Row],[EMPLOYEEID]]</f>
        <v>E120686</v>
      </c>
    </row>
    <row r="694" spans="1:39" ht="15" x14ac:dyDescent="0.25">
      <c r="A694" s="13" t="s">
        <v>1687</v>
      </c>
      <c r="B694" s="13" t="str">
        <f>EmployeeData[[#This Row],[FULLNAME]]</f>
        <v>Erik Ke</v>
      </c>
      <c r="C694" s="13" t="s">
        <v>193</v>
      </c>
      <c r="D694" s="13" t="s">
        <v>126</v>
      </c>
      <c r="E694">
        <v>362</v>
      </c>
      <c r="F694" s="13" t="s">
        <v>143</v>
      </c>
      <c r="G694" s="13" t="s">
        <v>194</v>
      </c>
      <c r="J694">
        <v>41682</v>
      </c>
      <c r="L694">
        <v>1</v>
      </c>
      <c r="M694">
        <v>40</v>
      </c>
      <c r="N694">
        <v>5</v>
      </c>
      <c r="O694">
        <v>102831</v>
      </c>
      <c r="P694" t="s">
        <v>2</v>
      </c>
      <c r="Q694" s="13" t="s">
        <v>58</v>
      </c>
      <c r="R694" s="13" t="s">
        <v>82</v>
      </c>
      <c r="S694" s="13" t="s">
        <v>344</v>
      </c>
      <c r="T694" t="b">
        <v>1</v>
      </c>
      <c r="U694" s="13" t="s">
        <v>7</v>
      </c>
      <c r="V694" s="13" t="s">
        <v>1688</v>
      </c>
      <c r="W694" t="s">
        <v>5</v>
      </c>
      <c r="X694" s="13" t="s">
        <v>10</v>
      </c>
      <c r="Y694" s="13" t="s">
        <v>146</v>
      </c>
      <c r="Z694">
        <v>1976</v>
      </c>
      <c r="AA694" s="13" t="s">
        <v>15</v>
      </c>
      <c r="AB694" s="13" t="s">
        <v>196</v>
      </c>
      <c r="AC694" s="13" t="s">
        <v>1146</v>
      </c>
      <c r="AD694" s="13" t="s">
        <v>44</v>
      </c>
      <c r="AE694">
        <v>49</v>
      </c>
      <c r="AF694" t="s">
        <v>37</v>
      </c>
      <c r="AG694" t="s">
        <v>46</v>
      </c>
      <c r="AH694">
        <v>11</v>
      </c>
      <c r="AI694" t="s">
        <v>14</v>
      </c>
      <c r="AJ694" s="13" t="s">
        <v>134</v>
      </c>
      <c r="AK694" s="13" t="s">
        <v>150</v>
      </c>
      <c r="AL694" t="s">
        <v>136</v>
      </c>
      <c r="AM694" t="str">
        <f>EmployeeData[[#This Row],[EMPLOYEEID]]</f>
        <v>E120802</v>
      </c>
    </row>
    <row r="695" spans="1:39" ht="15" x14ac:dyDescent="0.25">
      <c r="A695" s="13" t="s">
        <v>1689</v>
      </c>
      <c r="B695" s="13" t="str">
        <f>EmployeeData[[#This Row],[FULLNAME]]</f>
        <v>Erik K S</v>
      </c>
      <c r="C695" s="13" t="s">
        <v>203</v>
      </c>
      <c r="D695" s="13" t="s">
        <v>126</v>
      </c>
      <c r="E695">
        <v>454</v>
      </c>
      <c r="F695" s="13" t="s">
        <v>169</v>
      </c>
      <c r="G695" s="13" t="s">
        <v>204</v>
      </c>
      <c r="J695">
        <v>41682</v>
      </c>
      <c r="L695">
        <v>1</v>
      </c>
      <c r="M695">
        <v>40</v>
      </c>
      <c r="N695">
        <v>5</v>
      </c>
      <c r="O695">
        <v>104035</v>
      </c>
      <c r="P695" t="s">
        <v>2</v>
      </c>
      <c r="Q695" s="13" t="s">
        <v>55</v>
      </c>
      <c r="R695" s="13" t="s">
        <v>82</v>
      </c>
      <c r="S695" s="13" t="s">
        <v>159</v>
      </c>
      <c r="T695" t="b">
        <v>1</v>
      </c>
      <c r="U695" s="13" t="s">
        <v>7</v>
      </c>
      <c r="V695" s="13" t="s">
        <v>1690</v>
      </c>
      <c r="W695" t="s">
        <v>5</v>
      </c>
      <c r="X695" s="13" t="s">
        <v>10</v>
      </c>
      <c r="Y695" s="13" t="s">
        <v>153</v>
      </c>
      <c r="Z695">
        <v>1992</v>
      </c>
      <c r="AA695" s="13" t="s">
        <v>15</v>
      </c>
      <c r="AB695" s="13" t="s">
        <v>206</v>
      </c>
      <c r="AC695" s="13" t="s">
        <v>293</v>
      </c>
      <c r="AD695" s="13" t="s">
        <v>41</v>
      </c>
      <c r="AE695">
        <v>33</v>
      </c>
      <c r="AF695" t="s">
        <v>36</v>
      </c>
      <c r="AG695" t="s">
        <v>46</v>
      </c>
      <c r="AH695">
        <v>11</v>
      </c>
      <c r="AI695" t="s">
        <v>14</v>
      </c>
      <c r="AJ695" s="13" t="s">
        <v>167</v>
      </c>
      <c r="AK695" s="13" t="s">
        <v>135</v>
      </c>
      <c r="AL695" t="b">
        <v>1</v>
      </c>
      <c r="AM695" t="str">
        <f>EmployeeData[[#This Row],[EMPLOYEEID]]</f>
        <v>E121225</v>
      </c>
    </row>
    <row r="696" spans="1:39" ht="15" x14ac:dyDescent="0.25">
      <c r="A696" s="13" t="s">
        <v>1691</v>
      </c>
      <c r="B696" s="13" t="str">
        <f>EmployeeData[[#This Row],[FULLNAME]]</f>
        <v>Erin Johnson</v>
      </c>
      <c r="C696" s="13" t="s">
        <v>125</v>
      </c>
      <c r="D696" s="13" t="s">
        <v>126</v>
      </c>
      <c r="E696">
        <v>452</v>
      </c>
      <c r="F696" s="13" t="s">
        <v>157</v>
      </c>
      <c r="G696" s="13" t="s">
        <v>128</v>
      </c>
      <c r="J696">
        <v>41682</v>
      </c>
      <c r="L696">
        <v>1</v>
      </c>
      <c r="M696">
        <v>40</v>
      </c>
      <c r="N696">
        <v>5</v>
      </c>
      <c r="O696">
        <v>70972</v>
      </c>
      <c r="P696" t="s">
        <v>2</v>
      </c>
      <c r="Q696" s="13" t="s">
        <v>54</v>
      </c>
      <c r="R696" s="13" t="s">
        <v>82</v>
      </c>
      <c r="S696" s="13" t="s">
        <v>344</v>
      </c>
      <c r="T696" t="b">
        <v>1</v>
      </c>
      <c r="U696" s="13" t="s">
        <v>7</v>
      </c>
      <c r="V696" s="13" t="s">
        <v>1692</v>
      </c>
      <c r="W696" t="s">
        <v>5</v>
      </c>
      <c r="X696" s="13" t="s">
        <v>10</v>
      </c>
      <c r="Y696" s="13" t="s">
        <v>146</v>
      </c>
      <c r="Z696">
        <v>1997</v>
      </c>
      <c r="AA696" s="13" t="s">
        <v>15</v>
      </c>
      <c r="AB696" s="13" t="s">
        <v>132</v>
      </c>
      <c r="AC696" s="13" t="s">
        <v>199</v>
      </c>
      <c r="AD696" s="13" t="s">
        <v>43</v>
      </c>
      <c r="AE696">
        <v>28</v>
      </c>
      <c r="AF696" t="s">
        <v>6</v>
      </c>
      <c r="AG696" t="s">
        <v>12</v>
      </c>
      <c r="AH696">
        <v>11</v>
      </c>
      <c r="AI696" t="s">
        <v>14</v>
      </c>
      <c r="AJ696" s="13" t="s">
        <v>154</v>
      </c>
      <c r="AK696" s="13" t="s">
        <v>150</v>
      </c>
      <c r="AL696" t="s">
        <v>136</v>
      </c>
      <c r="AM696" t="str">
        <f>EmployeeData[[#This Row],[EMPLOYEEID]]</f>
        <v>E121650</v>
      </c>
    </row>
    <row r="697" spans="1:39" ht="15" x14ac:dyDescent="0.25">
      <c r="A697" s="13" t="s">
        <v>1693</v>
      </c>
      <c r="B697" s="13" t="str">
        <f>EmployeeData[[#This Row],[FULLNAME]]</f>
        <v>Erin Ivain</v>
      </c>
      <c r="C697" s="13" t="s">
        <v>203</v>
      </c>
      <c r="D697" s="13" t="s">
        <v>126</v>
      </c>
      <c r="E697">
        <v>445</v>
      </c>
      <c r="F697" s="13" t="s">
        <v>169</v>
      </c>
      <c r="G697" s="13" t="s">
        <v>204</v>
      </c>
      <c r="J697">
        <v>41682</v>
      </c>
      <c r="L697">
        <v>1</v>
      </c>
      <c r="M697">
        <v>40</v>
      </c>
      <c r="N697">
        <v>5</v>
      </c>
      <c r="O697">
        <v>131738</v>
      </c>
      <c r="P697" t="s">
        <v>2</v>
      </c>
      <c r="Q697" s="13" t="s">
        <v>55</v>
      </c>
      <c r="R697" s="13" t="s">
        <v>82</v>
      </c>
      <c r="S697" s="13" t="s">
        <v>159</v>
      </c>
      <c r="T697" t="b">
        <v>1</v>
      </c>
      <c r="U697" s="13" t="s">
        <v>38</v>
      </c>
      <c r="V697" s="13" t="s">
        <v>1694</v>
      </c>
      <c r="W697" t="s">
        <v>5</v>
      </c>
      <c r="X697" s="13" t="s">
        <v>10</v>
      </c>
      <c r="Y697" s="13" t="s">
        <v>146</v>
      </c>
      <c r="Z697">
        <v>1995</v>
      </c>
      <c r="AA697" s="13" t="s">
        <v>15</v>
      </c>
      <c r="AB697" s="13" t="s">
        <v>206</v>
      </c>
      <c r="AC697" s="13" t="s">
        <v>171</v>
      </c>
      <c r="AD697" s="13" t="s">
        <v>41</v>
      </c>
      <c r="AE697">
        <v>30</v>
      </c>
      <c r="AF697" t="s">
        <v>6</v>
      </c>
      <c r="AG697" t="s">
        <v>46</v>
      </c>
      <c r="AH697">
        <v>11</v>
      </c>
      <c r="AI697" t="s">
        <v>14</v>
      </c>
      <c r="AJ697" s="13" t="s">
        <v>239</v>
      </c>
      <c r="AK697" s="13" t="s">
        <v>135</v>
      </c>
      <c r="AL697" t="s">
        <v>136</v>
      </c>
      <c r="AM697" t="str">
        <f>EmployeeData[[#This Row],[EMPLOYEEID]]</f>
        <v>E121810</v>
      </c>
    </row>
    <row r="698" spans="1:39" ht="15" x14ac:dyDescent="0.25">
      <c r="A698" s="13" t="s">
        <v>1695</v>
      </c>
      <c r="B698" s="13" t="str">
        <f>EmployeeData[[#This Row],[FULLNAME]]</f>
        <v>Ewan Huxtable</v>
      </c>
      <c r="C698" s="13" t="s">
        <v>203</v>
      </c>
      <c r="D698" s="13" t="s">
        <v>126</v>
      </c>
      <c r="E698">
        <v>412</v>
      </c>
      <c r="F698" s="13" t="s">
        <v>143</v>
      </c>
      <c r="G698" s="13" t="s">
        <v>204</v>
      </c>
      <c r="J698">
        <v>41682</v>
      </c>
      <c r="L698">
        <v>1</v>
      </c>
      <c r="M698">
        <v>40</v>
      </c>
      <c r="N698">
        <v>5</v>
      </c>
      <c r="O698">
        <v>81497</v>
      </c>
      <c r="P698" t="s">
        <v>2</v>
      </c>
      <c r="Q698" s="13" t="s">
        <v>55</v>
      </c>
      <c r="R698" s="13" t="s">
        <v>82</v>
      </c>
      <c r="S698" s="13" t="s">
        <v>159</v>
      </c>
      <c r="T698" t="b">
        <v>1</v>
      </c>
      <c r="U698" s="13" t="s">
        <v>7</v>
      </c>
      <c r="V698" s="13" t="s">
        <v>1696</v>
      </c>
      <c r="W698" t="s">
        <v>5</v>
      </c>
      <c r="X698" s="13" t="s">
        <v>10</v>
      </c>
      <c r="Y698" s="13" t="s">
        <v>131</v>
      </c>
      <c r="Z698">
        <v>1986</v>
      </c>
      <c r="AA698" s="13" t="s">
        <v>15</v>
      </c>
      <c r="AB698" s="13" t="s">
        <v>206</v>
      </c>
      <c r="AC698" s="13" t="s">
        <v>827</v>
      </c>
      <c r="AD698" s="13" t="s">
        <v>44</v>
      </c>
      <c r="AE698">
        <v>39</v>
      </c>
      <c r="AF698" t="s">
        <v>36</v>
      </c>
      <c r="AG698" t="s">
        <v>12</v>
      </c>
      <c r="AH698">
        <v>11</v>
      </c>
      <c r="AI698" t="s">
        <v>14</v>
      </c>
      <c r="AJ698" s="13" t="s">
        <v>149</v>
      </c>
      <c r="AK698" s="13" t="s">
        <v>135</v>
      </c>
      <c r="AL698" t="b">
        <v>1</v>
      </c>
      <c r="AM698" t="str">
        <f>EmployeeData[[#This Row],[EMPLOYEEID]]</f>
        <v>E121833</v>
      </c>
    </row>
    <row r="699" spans="1:39" ht="15" x14ac:dyDescent="0.25">
      <c r="A699" s="13" t="s">
        <v>1697</v>
      </c>
      <c r="B699" s="13" t="str">
        <f>EmployeeData[[#This Row],[FULLNAME]]</f>
        <v>Ewan Hu</v>
      </c>
      <c r="C699" s="13" t="s">
        <v>156</v>
      </c>
      <c r="D699" s="13" t="s">
        <v>126</v>
      </c>
      <c r="E699">
        <v>454</v>
      </c>
      <c r="F699" s="13" t="s">
        <v>169</v>
      </c>
      <c r="G699" s="13" t="s">
        <v>158</v>
      </c>
      <c r="J699">
        <v>41682</v>
      </c>
      <c r="L699">
        <v>1</v>
      </c>
      <c r="M699">
        <v>40</v>
      </c>
      <c r="N699">
        <v>5</v>
      </c>
      <c r="O699">
        <v>51052</v>
      </c>
      <c r="P699" t="s">
        <v>2</v>
      </c>
      <c r="Q699" s="13" t="s">
        <v>56</v>
      </c>
      <c r="R699" s="13" t="s">
        <v>82</v>
      </c>
      <c r="S699" s="13" t="s">
        <v>190</v>
      </c>
      <c r="T699" t="b">
        <v>1</v>
      </c>
      <c r="U699" s="13" t="s">
        <v>38</v>
      </c>
      <c r="V699" s="13" t="s">
        <v>1698</v>
      </c>
      <c r="W699" t="s">
        <v>5</v>
      </c>
      <c r="X699" s="13" t="s">
        <v>10</v>
      </c>
      <c r="Y699" s="13" t="s">
        <v>146</v>
      </c>
      <c r="Z699">
        <v>1984</v>
      </c>
      <c r="AA699" s="13" t="s">
        <v>15</v>
      </c>
      <c r="AB699" s="13" t="s">
        <v>161</v>
      </c>
      <c r="AC699" s="13" t="s">
        <v>293</v>
      </c>
      <c r="AD699" s="13" t="s">
        <v>41</v>
      </c>
      <c r="AE699">
        <v>41</v>
      </c>
      <c r="AF699" t="s">
        <v>36</v>
      </c>
      <c r="AG699" t="s">
        <v>12</v>
      </c>
      <c r="AH699">
        <v>11</v>
      </c>
      <c r="AI699" t="s">
        <v>14</v>
      </c>
      <c r="AJ699" s="13" t="s">
        <v>134</v>
      </c>
      <c r="AK699" s="13" t="s">
        <v>135</v>
      </c>
      <c r="AL699" t="b">
        <v>1</v>
      </c>
      <c r="AM699" t="str">
        <f>EmployeeData[[#This Row],[EMPLOYEEID]]</f>
        <v>E122177</v>
      </c>
    </row>
    <row r="700" spans="1:39" ht="15" x14ac:dyDescent="0.25">
      <c r="A700" s="13" t="s">
        <v>1699</v>
      </c>
      <c r="B700" s="13" t="str">
        <f>EmployeeData[[#This Row],[FULLNAME]]</f>
        <v>Ewan Hosang</v>
      </c>
      <c r="C700" s="13" t="s">
        <v>125</v>
      </c>
      <c r="D700" s="13" t="s">
        <v>126</v>
      </c>
      <c r="E700">
        <v>442</v>
      </c>
      <c r="F700" s="13" t="s">
        <v>143</v>
      </c>
      <c r="G700" s="13" t="s">
        <v>128</v>
      </c>
      <c r="J700">
        <v>41682</v>
      </c>
      <c r="L700">
        <v>1</v>
      </c>
      <c r="M700">
        <v>40</v>
      </c>
      <c r="N700">
        <v>5</v>
      </c>
      <c r="O700">
        <v>97208</v>
      </c>
      <c r="P700" t="s">
        <v>2</v>
      </c>
      <c r="Q700" s="13" t="s">
        <v>54</v>
      </c>
      <c r="R700" s="13" t="s">
        <v>82</v>
      </c>
      <c r="S700" s="13" t="s">
        <v>159</v>
      </c>
      <c r="T700" t="b">
        <v>1</v>
      </c>
      <c r="U700" s="13" t="s">
        <v>8</v>
      </c>
      <c r="V700" s="13" t="s">
        <v>1700</v>
      </c>
      <c r="W700" t="s">
        <v>5</v>
      </c>
      <c r="X700" s="13" t="s">
        <v>10</v>
      </c>
      <c r="Y700" s="13" t="s">
        <v>146</v>
      </c>
      <c r="Z700">
        <v>1991</v>
      </c>
      <c r="AA700" s="13" t="s">
        <v>15</v>
      </c>
      <c r="AB700" s="13" t="s">
        <v>132</v>
      </c>
      <c r="AC700" s="13" t="s">
        <v>179</v>
      </c>
      <c r="AD700" s="13" t="s">
        <v>44</v>
      </c>
      <c r="AE700">
        <v>34</v>
      </c>
      <c r="AF700" t="s">
        <v>36</v>
      </c>
      <c r="AG700" t="s">
        <v>12</v>
      </c>
      <c r="AH700">
        <v>11</v>
      </c>
      <c r="AI700" t="s">
        <v>14</v>
      </c>
      <c r="AJ700" s="13" t="s">
        <v>167</v>
      </c>
      <c r="AK700" s="13" t="s">
        <v>135</v>
      </c>
      <c r="AL700" t="b">
        <v>0</v>
      </c>
      <c r="AM700" t="str">
        <f>EmployeeData[[#This Row],[EMPLOYEEID]]</f>
        <v>E122701</v>
      </c>
    </row>
    <row r="701" spans="1:39" ht="15" x14ac:dyDescent="0.25">
      <c r="A701" s="13" t="s">
        <v>1701</v>
      </c>
      <c r="B701" s="13" t="str">
        <f>EmployeeData[[#This Row],[FULLNAME]]</f>
        <v>Ezequiel Han</v>
      </c>
      <c r="C701" s="13" t="s">
        <v>338</v>
      </c>
      <c r="D701" s="13" t="s">
        <v>126</v>
      </c>
      <c r="E701">
        <v>455</v>
      </c>
      <c r="F701" s="13" t="s">
        <v>326</v>
      </c>
      <c r="G701" s="13" t="s">
        <v>339</v>
      </c>
      <c r="J701">
        <v>41682</v>
      </c>
      <c r="L701">
        <v>1</v>
      </c>
      <c r="M701">
        <v>40</v>
      </c>
      <c r="N701">
        <v>5</v>
      </c>
      <c r="O701">
        <v>47429</v>
      </c>
      <c r="P701" t="s">
        <v>2</v>
      </c>
      <c r="Q701" s="13" t="s">
        <v>4</v>
      </c>
      <c r="R701" s="13" t="s">
        <v>82</v>
      </c>
      <c r="S701" s="13" t="s">
        <v>159</v>
      </c>
      <c r="T701" t="b">
        <v>1</v>
      </c>
      <c r="U701" s="13" t="s">
        <v>7</v>
      </c>
      <c r="V701" s="13" t="s">
        <v>1702</v>
      </c>
      <c r="W701" t="s">
        <v>5</v>
      </c>
      <c r="X701" s="13" t="s">
        <v>10</v>
      </c>
      <c r="Y701" s="13" t="s">
        <v>153</v>
      </c>
      <c r="Z701">
        <v>1987</v>
      </c>
      <c r="AA701" s="13" t="s">
        <v>15</v>
      </c>
      <c r="AB701" s="13" t="s">
        <v>341</v>
      </c>
      <c r="AC701" s="13" t="s">
        <v>328</v>
      </c>
      <c r="AD701" s="13" t="s">
        <v>39</v>
      </c>
      <c r="AE701">
        <v>38</v>
      </c>
      <c r="AF701" t="s">
        <v>36</v>
      </c>
      <c r="AG701" t="s">
        <v>11</v>
      </c>
      <c r="AH701">
        <v>11</v>
      </c>
      <c r="AI701" t="s">
        <v>14</v>
      </c>
      <c r="AJ701" s="13" t="s">
        <v>149</v>
      </c>
      <c r="AK701" s="13" t="s">
        <v>135</v>
      </c>
      <c r="AL701" t="b">
        <v>1</v>
      </c>
      <c r="AM701" t="str">
        <f>EmployeeData[[#This Row],[EMPLOYEEID]]</f>
        <v>E122891</v>
      </c>
    </row>
    <row r="702" spans="1:39" ht="15" x14ac:dyDescent="0.25">
      <c r="A702" s="13" t="s">
        <v>1703</v>
      </c>
      <c r="B702" s="13" t="str">
        <f>EmployeeData[[#This Row],[FULLNAME]]</f>
        <v>Fabien Grigorov</v>
      </c>
      <c r="C702" s="13" t="s">
        <v>338</v>
      </c>
      <c r="D702" s="13" t="s">
        <v>126</v>
      </c>
      <c r="E702">
        <v>455</v>
      </c>
      <c r="F702" s="13" t="s">
        <v>326</v>
      </c>
      <c r="G702" s="13" t="s">
        <v>339</v>
      </c>
      <c r="J702">
        <v>41682</v>
      </c>
      <c r="L702">
        <v>1</v>
      </c>
      <c r="M702">
        <v>40</v>
      </c>
      <c r="N702">
        <v>5</v>
      </c>
      <c r="O702">
        <v>51978</v>
      </c>
      <c r="P702" t="s">
        <v>2</v>
      </c>
      <c r="Q702" s="13" t="s">
        <v>4</v>
      </c>
      <c r="R702" s="13" t="s">
        <v>82</v>
      </c>
      <c r="S702" s="13" t="s">
        <v>159</v>
      </c>
      <c r="T702" t="b">
        <v>1</v>
      </c>
      <c r="U702" s="13" t="s">
        <v>8</v>
      </c>
      <c r="V702" s="13" t="s">
        <v>1704</v>
      </c>
      <c r="W702" t="s">
        <v>5</v>
      </c>
      <c r="X702" s="13" t="s">
        <v>10</v>
      </c>
      <c r="Y702" s="13" t="s">
        <v>146</v>
      </c>
      <c r="Z702">
        <v>1996</v>
      </c>
      <c r="AA702" s="13" t="s">
        <v>15</v>
      </c>
      <c r="AB702" s="13" t="s">
        <v>341</v>
      </c>
      <c r="AC702" s="13" t="s">
        <v>328</v>
      </c>
      <c r="AD702" s="13" t="s">
        <v>39</v>
      </c>
      <c r="AE702">
        <v>29</v>
      </c>
      <c r="AF702" t="s">
        <v>6</v>
      </c>
      <c r="AG702" t="s">
        <v>12</v>
      </c>
      <c r="AH702">
        <v>11</v>
      </c>
      <c r="AI702" t="s">
        <v>14</v>
      </c>
      <c r="AJ702" s="13" t="s">
        <v>176</v>
      </c>
      <c r="AK702" s="13" t="s">
        <v>135</v>
      </c>
      <c r="AL702" t="b">
        <v>1</v>
      </c>
      <c r="AM702" t="str">
        <f>EmployeeData[[#This Row],[EMPLOYEEID]]</f>
        <v>E123132</v>
      </c>
    </row>
    <row r="703" spans="1:39" ht="15" x14ac:dyDescent="0.25">
      <c r="A703" s="13" t="s">
        <v>1705</v>
      </c>
      <c r="B703" s="13" t="str">
        <f>EmployeeData[[#This Row],[FULLNAME]]</f>
        <v>Fabien Gonzalez</v>
      </c>
      <c r="C703" s="13" t="s">
        <v>303</v>
      </c>
      <c r="D703" s="13" t="s">
        <v>126</v>
      </c>
      <c r="E703">
        <v>444</v>
      </c>
      <c r="F703" s="13" t="s">
        <v>127</v>
      </c>
      <c r="G703" s="13" t="s">
        <v>304</v>
      </c>
      <c r="J703">
        <v>41682</v>
      </c>
      <c r="L703">
        <v>1</v>
      </c>
      <c r="M703">
        <v>40</v>
      </c>
      <c r="N703">
        <v>5</v>
      </c>
      <c r="O703">
        <v>45576</v>
      </c>
      <c r="P703" t="s">
        <v>2</v>
      </c>
      <c r="Q703" s="13" t="s">
        <v>57</v>
      </c>
      <c r="R703" s="13" t="s">
        <v>82</v>
      </c>
      <c r="S703" s="13" t="s">
        <v>129</v>
      </c>
      <c r="T703" t="b">
        <v>1</v>
      </c>
      <c r="U703" s="13" t="s">
        <v>38</v>
      </c>
      <c r="V703" s="13" t="s">
        <v>1706</v>
      </c>
      <c r="W703" t="s">
        <v>5</v>
      </c>
      <c r="X703" s="13" t="s">
        <v>10</v>
      </c>
      <c r="Y703" s="13" t="s">
        <v>131</v>
      </c>
      <c r="Z703">
        <v>1981</v>
      </c>
      <c r="AA703" s="13" t="s">
        <v>15</v>
      </c>
      <c r="AB703" s="13" t="s">
        <v>306</v>
      </c>
      <c r="AC703" s="13" t="s">
        <v>133</v>
      </c>
      <c r="AD703" s="13" t="s">
        <v>40</v>
      </c>
      <c r="AE703">
        <v>44</v>
      </c>
      <c r="AF703" t="s">
        <v>36</v>
      </c>
      <c r="AG703" t="s">
        <v>11</v>
      </c>
      <c r="AH703">
        <v>11</v>
      </c>
      <c r="AI703" t="s">
        <v>14</v>
      </c>
      <c r="AJ703" s="13" t="s">
        <v>134</v>
      </c>
      <c r="AK703" s="13" t="s">
        <v>135</v>
      </c>
      <c r="AL703" t="b">
        <v>0</v>
      </c>
      <c r="AM703" t="str">
        <f>EmployeeData[[#This Row],[EMPLOYEEID]]</f>
        <v>E123159</v>
      </c>
    </row>
    <row r="704" spans="1:39" ht="15" x14ac:dyDescent="0.25">
      <c r="A704" s="13" t="s">
        <v>1707</v>
      </c>
      <c r="B704" s="13" t="str">
        <f>EmployeeData[[#This Row],[FULLNAME]]</f>
        <v>Faizullah Glass</v>
      </c>
      <c r="C704" s="13" t="s">
        <v>203</v>
      </c>
      <c r="D704" s="13" t="s">
        <v>126</v>
      </c>
      <c r="E704">
        <v>442</v>
      </c>
      <c r="F704" s="13" t="s">
        <v>143</v>
      </c>
      <c r="G704" s="13" t="s">
        <v>204</v>
      </c>
      <c r="J704">
        <v>41682</v>
      </c>
      <c r="L704">
        <v>1</v>
      </c>
      <c r="M704">
        <v>40</v>
      </c>
      <c r="N704">
        <v>5</v>
      </c>
      <c r="O704">
        <v>84493</v>
      </c>
      <c r="P704" t="s">
        <v>2</v>
      </c>
      <c r="Q704" s="13" t="s">
        <v>55</v>
      </c>
      <c r="R704" s="13" t="s">
        <v>82</v>
      </c>
      <c r="S704" s="13" t="s">
        <v>159</v>
      </c>
      <c r="T704" t="b">
        <v>1</v>
      </c>
      <c r="U704" s="13" t="s">
        <v>7</v>
      </c>
      <c r="V704" s="13" t="s">
        <v>1708</v>
      </c>
      <c r="W704" t="s">
        <v>5</v>
      </c>
      <c r="X704" s="13" t="s">
        <v>10</v>
      </c>
      <c r="Y704" s="13" t="s">
        <v>146</v>
      </c>
      <c r="Z704">
        <v>1977</v>
      </c>
      <c r="AA704" s="13" t="s">
        <v>15</v>
      </c>
      <c r="AB704" s="13" t="s">
        <v>206</v>
      </c>
      <c r="AC704" s="13" t="s">
        <v>179</v>
      </c>
      <c r="AD704" s="13" t="s">
        <v>44</v>
      </c>
      <c r="AE704">
        <v>48</v>
      </c>
      <c r="AF704" t="s">
        <v>37</v>
      </c>
      <c r="AG704" t="s">
        <v>12</v>
      </c>
      <c r="AH704">
        <v>11</v>
      </c>
      <c r="AI704" t="s">
        <v>14</v>
      </c>
      <c r="AJ704" s="13" t="s">
        <v>176</v>
      </c>
      <c r="AK704" s="13" t="s">
        <v>135</v>
      </c>
      <c r="AL704" t="b">
        <v>1</v>
      </c>
      <c r="AM704" t="str">
        <f>EmployeeData[[#This Row],[EMPLOYEEID]]</f>
        <v>E123361</v>
      </c>
    </row>
    <row r="705" spans="1:39" ht="15" x14ac:dyDescent="0.25">
      <c r="A705" s="13" t="s">
        <v>1709</v>
      </c>
      <c r="B705" s="13" t="str">
        <f>EmployeeData[[#This Row],[FULLNAME]]</f>
        <v>Fan Fessler</v>
      </c>
      <c r="C705" s="13" t="s">
        <v>125</v>
      </c>
      <c r="D705" s="13" t="s">
        <v>126</v>
      </c>
      <c r="E705">
        <v>443</v>
      </c>
      <c r="F705" s="13" t="s">
        <v>157</v>
      </c>
      <c r="G705" s="13" t="s">
        <v>144</v>
      </c>
      <c r="J705">
        <v>41682</v>
      </c>
      <c r="L705">
        <v>1</v>
      </c>
      <c r="M705">
        <v>40</v>
      </c>
      <c r="N705">
        <v>5</v>
      </c>
      <c r="O705">
        <v>47918</v>
      </c>
      <c r="P705" t="s">
        <v>2</v>
      </c>
      <c r="Q705" s="13" t="s">
        <v>54</v>
      </c>
      <c r="R705" s="13" t="s">
        <v>82</v>
      </c>
      <c r="S705" s="13" t="s">
        <v>140</v>
      </c>
      <c r="T705" t="b">
        <v>1</v>
      </c>
      <c r="U705" s="13" t="s">
        <v>8</v>
      </c>
      <c r="V705" s="13" t="s">
        <v>1710</v>
      </c>
      <c r="W705" t="s">
        <v>5</v>
      </c>
      <c r="X705" s="13" t="s">
        <v>10</v>
      </c>
      <c r="Y705" s="13" t="s">
        <v>146</v>
      </c>
      <c r="Z705">
        <v>1988</v>
      </c>
      <c r="AA705" s="13" t="s">
        <v>15</v>
      </c>
      <c r="AB705" s="13" t="s">
        <v>147</v>
      </c>
      <c r="AC705" s="13" t="s">
        <v>162</v>
      </c>
      <c r="AD705" s="13" t="s">
        <v>43</v>
      </c>
      <c r="AE705">
        <v>37</v>
      </c>
      <c r="AF705" t="s">
        <v>36</v>
      </c>
      <c r="AG705" t="s">
        <v>11</v>
      </c>
      <c r="AH705">
        <v>11</v>
      </c>
      <c r="AI705" t="s">
        <v>14</v>
      </c>
      <c r="AJ705" s="13" t="s">
        <v>154</v>
      </c>
      <c r="AK705" s="13" t="s">
        <v>135</v>
      </c>
      <c r="AL705" t="s">
        <v>136</v>
      </c>
      <c r="AM705" t="str">
        <f>EmployeeData[[#This Row],[EMPLOYEEID]]</f>
        <v>E123596</v>
      </c>
    </row>
    <row r="706" spans="1:39" ht="15" x14ac:dyDescent="0.25">
      <c r="A706" s="13" t="s">
        <v>1711</v>
      </c>
      <c r="B706" s="13" t="str">
        <f>EmployeeData[[#This Row],[FULLNAME]]</f>
        <v>Fan Eckstein</v>
      </c>
      <c r="C706" s="13" t="s">
        <v>193</v>
      </c>
      <c r="D706" s="13" t="s">
        <v>126</v>
      </c>
      <c r="E706">
        <v>452</v>
      </c>
      <c r="F706" s="13" t="s">
        <v>157</v>
      </c>
      <c r="G706" s="13" t="s">
        <v>214</v>
      </c>
      <c r="J706">
        <v>41682</v>
      </c>
      <c r="L706">
        <v>1</v>
      </c>
      <c r="M706">
        <v>40</v>
      </c>
      <c r="N706">
        <v>5</v>
      </c>
      <c r="O706">
        <v>103514</v>
      </c>
      <c r="P706" t="s">
        <v>2</v>
      </c>
      <c r="Q706" s="13" t="s">
        <v>58</v>
      </c>
      <c r="R706" s="13" t="s">
        <v>82</v>
      </c>
      <c r="S706" s="13" t="s">
        <v>159</v>
      </c>
      <c r="T706" t="b">
        <v>1</v>
      </c>
      <c r="U706" s="13" t="s">
        <v>7</v>
      </c>
      <c r="V706" s="13" t="s">
        <v>1712</v>
      </c>
      <c r="W706" t="s">
        <v>5</v>
      </c>
      <c r="X706" s="13" t="s">
        <v>10</v>
      </c>
      <c r="Y706" s="13" t="s">
        <v>146</v>
      </c>
      <c r="Z706">
        <v>1988</v>
      </c>
      <c r="AA706" s="13" t="s">
        <v>15</v>
      </c>
      <c r="AB706" s="13" t="s">
        <v>217</v>
      </c>
      <c r="AC706" s="13" t="s">
        <v>199</v>
      </c>
      <c r="AD706" s="13" t="s">
        <v>43</v>
      </c>
      <c r="AE706">
        <v>37</v>
      </c>
      <c r="AF706" t="s">
        <v>36</v>
      </c>
      <c r="AG706" t="s">
        <v>46</v>
      </c>
      <c r="AH706">
        <v>11</v>
      </c>
      <c r="AI706" t="s">
        <v>14</v>
      </c>
      <c r="AJ706" s="13" t="s">
        <v>149</v>
      </c>
      <c r="AK706" s="13" t="s">
        <v>135</v>
      </c>
      <c r="AL706" t="b">
        <v>1</v>
      </c>
      <c r="AM706" t="str">
        <f>EmployeeData[[#This Row],[EMPLOYEEID]]</f>
        <v>E123853</v>
      </c>
    </row>
    <row r="707" spans="1:39" ht="15" x14ac:dyDescent="0.25">
      <c r="A707" s="13" t="s">
        <v>1713</v>
      </c>
      <c r="B707" s="13" t="str">
        <f>EmployeeData[[#This Row],[FULLNAME]]</f>
        <v>Fay Chuahuico</v>
      </c>
      <c r="C707" s="13" t="s">
        <v>125</v>
      </c>
      <c r="D707" s="13" t="s">
        <v>126</v>
      </c>
      <c r="E707">
        <v>251</v>
      </c>
      <c r="F707" s="13" t="s">
        <v>221</v>
      </c>
      <c r="G707" s="13" t="s">
        <v>128</v>
      </c>
      <c r="J707">
        <v>41682</v>
      </c>
      <c r="L707">
        <v>1</v>
      </c>
      <c r="M707">
        <v>40</v>
      </c>
      <c r="N707">
        <v>5</v>
      </c>
      <c r="O707">
        <v>230105</v>
      </c>
      <c r="P707" t="s">
        <v>2</v>
      </c>
      <c r="Q707" s="13" t="s">
        <v>54</v>
      </c>
      <c r="R707" s="13" t="s">
        <v>82</v>
      </c>
      <c r="S707" s="13" t="s">
        <v>159</v>
      </c>
      <c r="T707" t="b">
        <v>1</v>
      </c>
      <c r="U707" s="13" t="s">
        <v>8</v>
      </c>
      <c r="V707" s="13" t="s">
        <v>1714</v>
      </c>
      <c r="W707" t="s">
        <v>5</v>
      </c>
      <c r="X707" s="13" t="s">
        <v>10</v>
      </c>
      <c r="Y707" s="13" t="s">
        <v>233</v>
      </c>
      <c r="Z707">
        <v>1983</v>
      </c>
      <c r="AA707" s="13" t="s">
        <v>15</v>
      </c>
      <c r="AB707" s="13" t="s">
        <v>132</v>
      </c>
      <c r="AC707" s="13" t="s">
        <v>298</v>
      </c>
      <c r="AD707" s="13" t="s">
        <v>9</v>
      </c>
      <c r="AE707">
        <v>42</v>
      </c>
      <c r="AF707" t="s">
        <v>36</v>
      </c>
      <c r="AG707" t="s">
        <v>47</v>
      </c>
      <c r="AH707">
        <v>11</v>
      </c>
      <c r="AI707" t="s">
        <v>14</v>
      </c>
      <c r="AJ707" s="13" t="s">
        <v>154</v>
      </c>
      <c r="AK707" s="13" t="s">
        <v>135</v>
      </c>
      <c r="AL707" t="s">
        <v>136</v>
      </c>
      <c r="AM707" t="str">
        <f>EmployeeData[[#This Row],[EMPLOYEEID]]</f>
        <v>E124650</v>
      </c>
    </row>
    <row r="708" spans="1:39" ht="15" x14ac:dyDescent="0.25">
      <c r="A708" s="13" t="s">
        <v>1715</v>
      </c>
      <c r="B708" s="13" t="str">
        <f>EmployeeData[[#This Row],[FULLNAME]]</f>
        <v>Fei Chou</v>
      </c>
      <c r="C708" s="13" t="s">
        <v>156</v>
      </c>
      <c r="D708" s="13" t="s">
        <v>126</v>
      </c>
      <c r="E708">
        <v>455</v>
      </c>
      <c r="F708" s="13" t="s">
        <v>326</v>
      </c>
      <c r="G708" s="13" t="s">
        <v>158</v>
      </c>
      <c r="J708">
        <v>41682</v>
      </c>
      <c r="L708">
        <v>1</v>
      </c>
      <c r="M708">
        <v>40</v>
      </c>
      <c r="N708">
        <v>5</v>
      </c>
      <c r="O708">
        <v>79739</v>
      </c>
      <c r="P708" t="s">
        <v>2</v>
      </c>
      <c r="Q708" s="13" t="s">
        <v>56</v>
      </c>
      <c r="R708" s="13" t="s">
        <v>82</v>
      </c>
      <c r="S708" s="13" t="s">
        <v>129</v>
      </c>
      <c r="T708" t="b">
        <v>1</v>
      </c>
      <c r="U708" s="13" t="s">
        <v>38</v>
      </c>
      <c r="V708" s="13" t="s">
        <v>1716</v>
      </c>
      <c r="W708" t="s">
        <v>5</v>
      </c>
      <c r="X708" s="13" t="s">
        <v>10</v>
      </c>
      <c r="Y708" s="13" t="s">
        <v>131</v>
      </c>
      <c r="Z708">
        <v>1985</v>
      </c>
      <c r="AA708" s="13" t="s">
        <v>15</v>
      </c>
      <c r="AB708" s="13" t="s">
        <v>161</v>
      </c>
      <c r="AC708" s="13" t="s">
        <v>328</v>
      </c>
      <c r="AD708" s="13" t="s">
        <v>39</v>
      </c>
      <c r="AE708">
        <v>40</v>
      </c>
      <c r="AF708" t="s">
        <v>36</v>
      </c>
      <c r="AG708" t="s">
        <v>12</v>
      </c>
      <c r="AH708">
        <v>11</v>
      </c>
      <c r="AI708" t="s">
        <v>14</v>
      </c>
      <c r="AJ708" s="13" t="s">
        <v>134</v>
      </c>
      <c r="AK708" s="13" t="s">
        <v>135</v>
      </c>
      <c r="AL708" t="s">
        <v>136</v>
      </c>
      <c r="AM708" t="str">
        <f>EmployeeData[[#This Row],[EMPLOYEEID]]</f>
        <v>E124681</v>
      </c>
    </row>
    <row r="709" spans="1:39" ht="15" x14ac:dyDescent="0.25">
      <c r="A709" s="13" t="s">
        <v>1717</v>
      </c>
      <c r="B709" s="13" t="str">
        <f>EmployeeData[[#This Row],[FULLNAME]]</f>
        <v>Fei Chen</v>
      </c>
      <c r="C709" s="13" t="s">
        <v>449</v>
      </c>
      <c r="D709" s="13" t="s">
        <v>126</v>
      </c>
      <c r="E709">
        <v>455</v>
      </c>
      <c r="F709" s="13" t="s">
        <v>326</v>
      </c>
      <c r="G709" s="13" t="s">
        <v>736</v>
      </c>
      <c r="J709">
        <v>41682</v>
      </c>
      <c r="L709">
        <v>1</v>
      </c>
      <c r="M709">
        <v>40</v>
      </c>
      <c r="N709">
        <v>5</v>
      </c>
      <c r="O709">
        <v>92521</v>
      </c>
      <c r="P709" t="s">
        <v>2</v>
      </c>
      <c r="Q709" s="13" t="s">
        <v>59</v>
      </c>
      <c r="R709" s="13" t="s">
        <v>82</v>
      </c>
      <c r="S709" s="13" t="s">
        <v>386</v>
      </c>
      <c r="T709" t="b">
        <v>1</v>
      </c>
      <c r="U709" s="13" t="s">
        <v>7</v>
      </c>
      <c r="V709" s="13" t="s">
        <v>1718</v>
      </c>
      <c r="W709" t="s">
        <v>35</v>
      </c>
      <c r="X709" s="13" t="s">
        <v>10</v>
      </c>
      <c r="Y709" s="13" t="s">
        <v>146</v>
      </c>
      <c r="Z709">
        <v>1983</v>
      </c>
      <c r="AA709" s="13" t="s">
        <v>15</v>
      </c>
      <c r="AB709" s="13" t="s">
        <v>738</v>
      </c>
      <c r="AC709" s="13" t="s">
        <v>328</v>
      </c>
      <c r="AD709" s="13" t="s">
        <v>39</v>
      </c>
      <c r="AE709">
        <v>42</v>
      </c>
      <c r="AF709" t="s">
        <v>36</v>
      </c>
      <c r="AG709" t="s">
        <v>12</v>
      </c>
      <c r="AH709">
        <v>11</v>
      </c>
      <c r="AI709" t="s">
        <v>14</v>
      </c>
      <c r="AJ709" s="13" t="s">
        <v>167</v>
      </c>
      <c r="AK709" s="13" t="s">
        <v>184</v>
      </c>
      <c r="AL709" t="s">
        <v>136</v>
      </c>
      <c r="AM709" t="str">
        <f>EmployeeData[[#This Row],[EMPLOYEEID]]</f>
        <v>E124730</v>
      </c>
    </row>
    <row r="710" spans="1:39" ht="15" x14ac:dyDescent="0.25">
      <c r="A710" s="13" t="s">
        <v>1719</v>
      </c>
      <c r="B710" s="13" t="str">
        <f>EmployeeData[[#This Row],[FULLNAME]]</f>
        <v>Flavia Cai</v>
      </c>
      <c r="C710" s="13" t="s">
        <v>203</v>
      </c>
      <c r="D710" s="13" t="s">
        <v>126</v>
      </c>
      <c r="E710">
        <v>403</v>
      </c>
      <c r="F710" s="13" t="s">
        <v>157</v>
      </c>
      <c r="G710" s="13" t="s">
        <v>204</v>
      </c>
      <c r="J710">
        <v>41682</v>
      </c>
      <c r="L710">
        <v>1</v>
      </c>
      <c r="M710">
        <v>40</v>
      </c>
      <c r="N710">
        <v>5</v>
      </c>
      <c r="O710">
        <v>130639</v>
      </c>
      <c r="P710" t="s">
        <v>2</v>
      </c>
      <c r="Q710" s="13" t="s">
        <v>55</v>
      </c>
      <c r="R710" s="13" t="s">
        <v>82</v>
      </c>
      <c r="S710" s="13" t="s">
        <v>159</v>
      </c>
      <c r="T710" t="b">
        <v>1</v>
      </c>
      <c r="U710" s="13" t="s">
        <v>7</v>
      </c>
      <c r="V710" s="13" t="s">
        <v>1720</v>
      </c>
      <c r="W710" t="s">
        <v>5</v>
      </c>
      <c r="X710" s="13" t="s">
        <v>45</v>
      </c>
      <c r="Y710" s="13" t="s">
        <v>146</v>
      </c>
      <c r="Z710">
        <v>1982</v>
      </c>
      <c r="AA710" s="13" t="s">
        <v>15</v>
      </c>
      <c r="AB710" s="13" t="s">
        <v>206</v>
      </c>
      <c r="AC710" s="13" t="s">
        <v>356</v>
      </c>
      <c r="AD710" s="13" t="s">
        <v>43</v>
      </c>
      <c r="AE710">
        <v>43</v>
      </c>
      <c r="AF710" t="s">
        <v>36</v>
      </c>
      <c r="AG710" t="s">
        <v>46</v>
      </c>
      <c r="AH710">
        <v>11</v>
      </c>
      <c r="AI710" t="s">
        <v>14</v>
      </c>
      <c r="AJ710" s="13" t="s">
        <v>149</v>
      </c>
      <c r="AK710" s="13" t="s">
        <v>135</v>
      </c>
      <c r="AL710" t="b">
        <v>1</v>
      </c>
      <c r="AM710" t="str">
        <f>EmployeeData[[#This Row],[EMPLOYEEID]]</f>
        <v>E124971</v>
      </c>
    </row>
    <row r="711" spans="1:39" ht="15" x14ac:dyDescent="0.25">
      <c r="A711" s="13" t="s">
        <v>1721</v>
      </c>
      <c r="B711" s="13" t="str">
        <f>EmployeeData[[#This Row],[FULLNAME]]</f>
        <v>Flavia Buchholz</v>
      </c>
      <c r="C711" s="13" t="s">
        <v>203</v>
      </c>
      <c r="D711" s="13" t="s">
        <v>126</v>
      </c>
      <c r="E711">
        <v>442</v>
      </c>
      <c r="F711" s="13" t="s">
        <v>143</v>
      </c>
      <c r="G711" s="13" t="s">
        <v>204</v>
      </c>
      <c r="J711">
        <v>41682</v>
      </c>
      <c r="L711">
        <v>1</v>
      </c>
      <c r="M711">
        <v>40</v>
      </c>
      <c r="N711">
        <v>5</v>
      </c>
      <c r="O711">
        <v>118521</v>
      </c>
      <c r="P711" t="s">
        <v>2</v>
      </c>
      <c r="Q711" s="13" t="s">
        <v>55</v>
      </c>
      <c r="R711" s="13" t="s">
        <v>82</v>
      </c>
      <c r="S711" s="13" t="s">
        <v>140</v>
      </c>
      <c r="T711" t="b">
        <v>1</v>
      </c>
      <c r="U711" s="13" t="s">
        <v>7</v>
      </c>
      <c r="V711" s="13" t="s">
        <v>1722</v>
      </c>
      <c r="W711" t="s">
        <v>5</v>
      </c>
      <c r="X711" s="13" t="s">
        <v>10</v>
      </c>
      <c r="Y711" s="13" t="s">
        <v>146</v>
      </c>
      <c r="Z711">
        <v>1996</v>
      </c>
      <c r="AA711" s="13" t="s">
        <v>15</v>
      </c>
      <c r="AB711" s="13" t="s">
        <v>206</v>
      </c>
      <c r="AC711" s="13" t="s">
        <v>179</v>
      </c>
      <c r="AD711" s="13" t="s">
        <v>44</v>
      </c>
      <c r="AE711">
        <v>29</v>
      </c>
      <c r="AF711" t="s">
        <v>6</v>
      </c>
      <c r="AG711" t="s">
        <v>46</v>
      </c>
      <c r="AH711">
        <v>11</v>
      </c>
      <c r="AI711" t="s">
        <v>14</v>
      </c>
      <c r="AJ711" s="13" t="s">
        <v>167</v>
      </c>
      <c r="AK711" s="13" t="s">
        <v>135</v>
      </c>
      <c r="AL711" t="s">
        <v>136</v>
      </c>
      <c r="AM711" t="str">
        <f>EmployeeData[[#This Row],[EMPLOYEEID]]</f>
        <v>E125051</v>
      </c>
    </row>
    <row r="712" spans="1:39" ht="15" x14ac:dyDescent="0.25">
      <c r="A712" s="13" t="s">
        <v>1723</v>
      </c>
      <c r="B712" s="13" t="str">
        <f>EmployeeData[[#This Row],[FULLNAME]]</f>
        <v>Flavia Bolster</v>
      </c>
      <c r="C712" s="13" t="s">
        <v>125</v>
      </c>
      <c r="D712" s="13" t="s">
        <v>126</v>
      </c>
      <c r="E712">
        <v>214</v>
      </c>
      <c r="F712" s="13" t="s">
        <v>127</v>
      </c>
      <c r="G712" s="13" t="s">
        <v>128</v>
      </c>
      <c r="J712">
        <v>41682</v>
      </c>
      <c r="L712">
        <v>1</v>
      </c>
      <c r="M712">
        <v>40</v>
      </c>
      <c r="N712">
        <v>5</v>
      </c>
      <c r="O712">
        <v>110208</v>
      </c>
      <c r="P712" t="s">
        <v>2</v>
      </c>
      <c r="Q712" s="13" t="s">
        <v>54</v>
      </c>
      <c r="R712" s="13" t="s">
        <v>82</v>
      </c>
      <c r="S712" s="13" t="s">
        <v>129</v>
      </c>
      <c r="T712" t="b">
        <v>1</v>
      </c>
      <c r="U712" s="13" t="s">
        <v>38</v>
      </c>
      <c r="V712" s="13" t="s">
        <v>1724</v>
      </c>
      <c r="W712" t="s">
        <v>5</v>
      </c>
      <c r="X712" s="13" t="s">
        <v>45</v>
      </c>
      <c r="Y712" s="13" t="s">
        <v>131</v>
      </c>
      <c r="Z712">
        <v>1994</v>
      </c>
      <c r="AA712" s="13" t="s">
        <v>15</v>
      </c>
      <c r="AB712" s="13" t="s">
        <v>132</v>
      </c>
      <c r="AC712" s="13" t="s">
        <v>1725</v>
      </c>
      <c r="AD712" s="13" t="s">
        <v>40</v>
      </c>
      <c r="AE712">
        <v>31</v>
      </c>
      <c r="AF712" t="s">
        <v>6</v>
      </c>
      <c r="AG712" t="s">
        <v>46</v>
      </c>
      <c r="AH712">
        <v>11</v>
      </c>
      <c r="AI712" t="s">
        <v>14</v>
      </c>
      <c r="AJ712" s="13" t="s">
        <v>176</v>
      </c>
      <c r="AK712" s="13" t="s">
        <v>135</v>
      </c>
      <c r="AL712" t="s">
        <v>136</v>
      </c>
      <c r="AM712" t="str">
        <f>EmployeeData[[#This Row],[EMPLOYEEID]]</f>
        <v>E125270</v>
      </c>
    </row>
    <row r="713" spans="1:39" ht="15" x14ac:dyDescent="0.25">
      <c r="A713" s="13" t="s">
        <v>1726</v>
      </c>
      <c r="B713" s="13" t="str">
        <f>EmployeeData[[#This Row],[FULLNAME]]</f>
        <v>Forrest Bertrand</v>
      </c>
      <c r="C713" s="13" t="s">
        <v>125</v>
      </c>
      <c r="D713" s="13" t="s">
        <v>126</v>
      </c>
      <c r="E713">
        <v>443</v>
      </c>
      <c r="F713" s="13" t="s">
        <v>157</v>
      </c>
      <c r="G713" s="13" t="s">
        <v>128</v>
      </c>
      <c r="J713">
        <v>41682</v>
      </c>
      <c r="L713">
        <v>1</v>
      </c>
      <c r="M713">
        <v>40</v>
      </c>
      <c r="N713">
        <v>5</v>
      </c>
      <c r="O713">
        <v>93219</v>
      </c>
      <c r="P713" t="s">
        <v>2</v>
      </c>
      <c r="Q713" s="13" t="s">
        <v>54</v>
      </c>
      <c r="R713" s="13" t="s">
        <v>82</v>
      </c>
      <c r="S713" s="13" t="s">
        <v>159</v>
      </c>
      <c r="T713" t="b">
        <v>1</v>
      </c>
      <c r="U713" s="13" t="s">
        <v>38</v>
      </c>
      <c r="V713" s="13" t="s">
        <v>1727</v>
      </c>
      <c r="W713" t="s">
        <v>5</v>
      </c>
      <c r="X713" s="13" t="s">
        <v>10</v>
      </c>
      <c r="Y713" s="13" t="s">
        <v>146</v>
      </c>
      <c r="Z713">
        <v>1974</v>
      </c>
      <c r="AA713" s="13" t="s">
        <v>15</v>
      </c>
      <c r="AB713" s="13" t="s">
        <v>132</v>
      </c>
      <c r="AC713" s="13" t="s">
        <v>162</v>
      </c>
      <c r="AD713" s="13" t="s">
        <v>43</v>
      </c>
      <c r="AE713">
        <v>51</v>
      </c>
      <c r="AF713" t="s">
        <v>37</v>
      </c>
      <c r="AG713" t="s">
        <v>12</v>
      </c>
      <c r="AH713">
        <v>11</v>
      </c>
      <c r="AI713" t="s">
        <v>14</v>
      </c>
      <c r="AJ713" s="13" t="s">
        <v>154</v>
      </c>
      <c r="AK713" s="13" t="s">
        <v>135</v>
      </c>
      <c r="AL713" t="b">
        <v>0</v>
      </c>
      <c r="AM713" t="str">
        <f>EmployeeData[[#This Row],[EMPLOYEEID]]</f>
        <v>E125526</v>
      </c>
    </row>
    <row r="714" spans="1:39" ht="15" x14ac:dyDescent="0.25">
      <c r="A714" s="13" t="s">
        <v>1728</v>
      </c>
      <c r="B714" s="13" t="str">
        <f>EmployeeData[[#This Row],[FULLNAME]]</f>
        <v>Forrest Baumgaertner</v>
      </c>
      <c r="C714" s="13" t="s">
        <v>125</v>
      </c>
      <c r="D714" s="13" t="s">
        <v>126</v>
      </c>
      <c r="E714">
        <v>401</v>
      </c>
      <c r="F714" s="13" t="s">
        <v>221</v>
      </c>
      <c r="G714" s="13" t="s">
        <v>144</v>
      </c>
      <c r="J714">
        <v>41682</v>
      </c>
      <c r="L714">
        <v>1</v>
      </c>
      <c r="M714">
        <v>40</v>
      </c>
      <c r="N714">
        <v>5</v>
      </c>
      <c r="O714">
        <v>52403</v>
      </c>
      <c r="P714" t="s">
        <v>2</v>
      </c>
      <c r="Q714" s="13" t="s">
        <v>54</v>
      </c>
      <c r="R714" s="13" t="s">
        <v>82</v>
      </c>
      <c r="S714" s="13" t="s">
        <v>140</v>
      </c>
      <c r="T714" t="b">
        <v>1</v>
      </c>
      <c r="U714" s="13" t="s">
        <v>7</v>
      </c>
      <c r="V714" s="13" t="s">
        <v>1729</v>
      </c>
      <c r="W714" t="s">
        <v>5</v>
      </c>
      <c r="X714" s="13" t="s">
        <v>10</v>
      </c>
      <c r="Y714" s="13" t="s">
        <v>229</v>
      </c>
      <c r="Z714">
        <v>1996</v>
      </c>
      <c r="AA714" s="13" t="s">
        <v>15</v>
      </c>
      <c r="AB714" s="13" t="s">
        <v>147</v>
      </c>
      <c r="AC714" s="13" t="s">
        <v>381</v>
      </c>
      <c r="AD714" s="13" t="s">
        <v>9</v>
      </c>
      <c r="AE714">
        <v>29</v>
      </c>
      <c r="AF714" t="s">
        <v>6</v>
      </c>
      <c r="AG714" t="s">
        <v>12</v>
      </c>
      <c r="AH714">
        <v>11</v>
      </c>
      <c r="AI714" t="s">
        <v>14</v>
      </c>
      <c r="AJ714" s="13" t="s">
        <v>154</v>
      </c>
      <c r="AK714" s="13" t="s">
        <v>135</v>
      </c>
      <c r="AL714" t="s">
        <v>136</v>
      </c>
      <c r="AM714" t="str">
        <f>EmployeeData[[#This Row],[EMPLOYEEID]]</f>
        <v>E125607</v>
      </c>
    </row>
    <row r="715" spans="1:39" ht="15" x14ac:dyDescent="0.25">
      <c r="A715" s="13" t="s">
        <v>1730</v>
      </c>
      <c r="B715" s="13" t="str">
        <f>EmployeeData[[#This Row],[FULLNAME]]</f>
        <v>Francois Astito</v>
      </c>
      <c r="C715" s="13" t="s">
        <v>203</v>
      </c>
      <c r="D715" s="13" t="s">
        <v>126</v>
      </c>
      <c r="E715">
        <v>443</v>
      </c>
      <c r="F715" s="13" t="s">
        <v>157</v>
      </c>
      <c r="G715" s="13" t="s">
        <v>204</v>
      </c>
      <c r="J715">
        <v>41682</v>
      </c>
      <c r="L715">
        <v>1</v>
      </c>
      <c r="M715">
        <v>40</v>
      </c>
      <c r="N715">
        <v>5</v>
      </c>
      <c r="O715">
        <v>110535</v>
      </c>
      <c r="P715" t="s">
        <v>2</v>
      </c>
      <c r="Q715" s="13" t="s">
        <v>55</v>
      </c>
      <c r="R715" s="13" t="s">
        <v>82</v>
      </c>
      <c r="S715" s="13" t="s">
        <v>140</v>
      </c>
      <c r="T715" t="b">
        <v>1</v>
      </c>
      <c r="U715" s="13" t="s">
        <v>7</v>
      </c>
      <c r="V715" s="13" t="s">
        <v>1731</v>
      </c>
      <c r="W715" t="s">
        <v>5</v>
      </c>
      <c r="X715" s="13" t="s">
        <v>10</v>
      </c>
      <c r="Y715" s="13" t="s">
        <v>131</v>
      </c>
      <c r="Z715">
        <v>1989</v>
      </c>
      <c r="AA715" s="13" t="s">
        <v>32</v>
      </c>
      <c r="AB715" s="13" t="s">
        <v>206</v>
      </c>
      <c r="AC715" s="13" t="s">
        <v>162</v>
      </c>
      <c r="AD715" s="13" t="s">
        <v>43</v>
      </c>
      <c r="AE715">
        <v>36</v>
      </c>
      <c r="AF715" t="s">
        <v>36</v>
      </c>
      <c r="AG715" t="s">
        <v>46</v>
      </c>
      <c r="AH715">
        <v>11</v>
      </c>
      <c r="AI715" t="s">
        <v>14</v>
      </c>
      <c r="AJ715" s="13" t="s">
        <v>149</v>
      </c>
      <c r="AK715" s="13" t="s">
        <v>135</v>
      </c>
      <c r="AL715" t="s">
        <v>136</v>
      </c>
      <c r="AM715" t="str">
        <f>EmployeeData[[#This Row],[EMPLOYEEID]]</f>
        <v>E125799</v>
      </c>
    </row>
    <row r="716" spans="1:39" ht="15" x14ac:dyDescent="0.25">
      <c r="A716" s="13" t="s">
        <v>1732</v>
      </c>
      <c r="B716" s="13" t="str">
        <f>EmployeeData[[#This Row],[FULLNAME]]</f>
        <v>Francois Anderson</v>
      </c>
      <c r="C716" s="13" t="s">
        <v>203</v>
      </c>
      <c r="D716" s="13" t="s">
        <v>126</v>
      </c>
      <c r="E716">
        <v>444</v>
      </c>
      <c r="F716" s="13" t="s">
        <v>127</v>
      </c>
      <c r="G716" s="13" t="s">
        <v>204</v>
      </c>
      <c r="J716">
        <v>41682</v>
      </c>
      <c r="L716">
        <v>1</v>
      </c>
      <c r="M716">
        <v>40</v>
      </c>
      <c r="N716">
        <v>5</v>
      </c>
      <c r="O716">
        <v>78921</v>
      </c>
      <c r="P716" t="s">
        <v>2</v>
      </c>
      <c r="Q716" s="13" t="s">
        <v>55</v>
      </c>
      <c r="R716" s="13" t="s">
        <v>82</v>
      </c>
      <c r="S716" s="13" t="s">
        <v>215</v>
      </c>
      <c r="T716" t="b">
        <v>1</v>
      </c>
      <c r="U716" s="13" t="s">
        <v>7</v>
      </c>
      <c r="V716" s="13" t="s">
        <v>1733</v>
      </c>
      <c r="W716" t="s">
        <v>5</v>
      </c>
      <c r="X716" s="13" t="s">
        <v>10</v>
      </c>
      <c r="Y716" s="13" t="s">
        <v>146</v>
      </c>
      <c r="Z716">
        <v>1994</v>
      </c>
      <c r="AA716" s="13" t="s">
        <v>32</v>
      </c>
      <c r="AB716" s="13" t="s">
        <v>206</v>
      </c>
      <c r="AC716" s="13" t="s">
        <v>133</v>
      </c>
      <c r="AD716" s="13" t="s">
        <v>40</v>
      </c>
      <c r="AE716">
        <v>31</v>
      </c>
      <c r="AF716" t="s">
        <v>6</v>
      </c>
      <c r="AG716" t="s">
        <v>12</v>
      </c>
      <c r="AH716">
        <v>11</v>
      </c>
      <c r="AI716" t="s">
        <v>14</v>
      </c>
      <c r="AJ716" s="13" t="s">
        <v>154</v>
      </c>
      <c r="AK716" s="13" t="s">
        <v>184</v>
      </c>
      <c r="AL716" t="s">
        <v>136</v>
      </c>
      <c r="AM716" t="str">
        <f>EmployeeData[[#This Row],[EMPLOYEEID]]</f>
        <v>E125990</v>
      </c>
    </row>
    <row r="717" spans="1:39" ht="15" x14ac:dyDescent="0.25">
      <c r="A717" s="13" t="s">
        <v>1734</v>
      </c>
      <c r="B717" s="13" t="str">
        <f>EmployeeData[[#This Row],[FULLNAME]]</f>
        <v>Frank Zhao</v>
      </c>
      <c r="C717" s="13" t="s">
        <v>156</v>
      </c>
      <c r="D717" s="13" t="s">
        <v>126</v>
      </c>
      <c r="E717">
        <v>444</v>
      </c>
      <c r="F717" s="13" t="s">
        <v>127</v>
      </c>
      <c r="G717" s="13" t="s">
        <v>158</v>
      </c>
      <c r="J717">
        <v>41682</v>
      </c>
      <c r="L717">
        <v>1</v>
      </c>
      <c r="M717">
        <v>40</v>
      </c>
      <c r="N717">
        <v>5</v>
      </c>
      <c r="O717">
        <v>72159</v>
      </c>
      <c r="P717" t="s">
        <v>2</v>
      </c>
      <c r="Q717" s="13" t="s">
        <v>56</v>
      </c>
      <c r="R717" s="13" t="s">
        <v>82</v>
      </c>
      <c r="S717" s="13" t="s">
        <v>159</v>
      </c>
      <c r="T717" t="b">
        <v>1</v>
      </c>
      <c r="U717" s="13" t="s">
        <v>7</v>
      </c>
      <c r="V717" s="13" t="s">
        <v>1735</v>
      </c>
      <c r="W717" t="s">
        <v>5</v>
      </c>
      <c r="X717" s="13" t="s">
        <v>10</v>
      </c>
      <c r="Y717" s="13" t="s">
        <v>153</v>
      </c>
      <c r="Z717">
        <v>1959</v>
      </c>
      <c r="AA717" s="13" t="s">
        <v>33</v>
      </c>
      <c r="AB717" s="13" t="s">
        <v>161</v>
      </c>
      <c r="AC717" s="13" t="s">
        <v>133</v>
      </c>
      <c r="AD717" s="13" t="s">
        <v>40</v>
      </c>
      <c r="AE717">
        <v>66</v>
      </c>
      <c r="AF717" t="s">
        <v>37</v>
      </c>
      <c r="AG717" t="s">
        <v>12</v>
      </c>
      <c r="AH717">
        <v>11</v>
      </c>
      <c r="AI717" t="s">
        <v>14</v>
      </c>
      <c r="AJ717" s="13" t="s">
        <v>154</v>
      </c>
      <c r="AK717" s="13" t="s">
        <v>135</v>
      </c>
      <c r="AL717" t="b">
        <v>1</v>
      </c>
      <c r="AM717" t="str">
        <f>EmployeeData[[#This Row],[EMPLOYEEID]]</f>
        <v>E127660</v>
      </c>
    </row>
    <row r="718" spans="1:39" ht="15" x14ac:dyDescent="0.25">
      <c r="A718" s="13" t="s">
        <v>1736</v>
      </c>
      <c r="B718" s="13" t="str">
        <f>EmployeeData[[#This Row],[FULLNAME]]</f>
        <v>Frank Zhang</v>
      </c>
      <c r="C718" s="13" t="s">
        <v>156</v>
      </c>
      <c r="D718" s="13" t="s">
        <v>126</v>
      </c>
      <c r="E718">
        <v>445</v>
      </c>
      <c r="F718" s="13" t="s">
        <v>169</v>
      </c>
      <c r="G718" s="13" t="s">
        <v>158</v>
      </c>
      <c r="J718">
        <v>41682</v>
      </c>
      <c r="L718">
        <v>1</v>
      </c>
      <c r="M718">
        <v>40</v>
      </c>
      <c r="N718">
        <v>5</v>
      </c>
      <c r="O718">
        <v>69878</v>
      </c>
      <c r="P718" t="s">
        <v>2</v>
      </c>
      <c r="Q718" s="13" t="s">
        <v>56</v>
      </c>
      <c r="R718" s="13" t="s">
        <v>82</v>
      </c>
      <c r="S718" s="13" t="s">
        <v>159</v>
      </c>
      <c r="T718" t="b">
        <v>1</v>
      </c>
      <c r="U718" s="13" t="s">
        <v>8</v>
      </c>
      <c r="V718" s="13" t="s">
        <v>1737</v>
      </c>
      <c r="W718" t="s">
        <v>5</v>
      </c>
      <c r="X718" s="13" t="s">
        <v>10</v>
      </c>
      <c r="Y718" s="13" t="s">
        <v>146</v>
      </c>
      <c r="Z718">
        <v>1978</v>
      </c>
      <c r="AA718" s="13" t="s">
        <v>33</v>
      </c>
      <c r="AB718" s="13" t="s">
        <v>161</v>
      </c>
      <c r="AC718" s="13" t="s">
        <v>171</v>
      </c>
      <c r="AD718" s="13" t="s">
        <v>41</v>
      </c>
      <c r="AE718">
        <v>47</v>
      </c>
      <c r="AF718" t="s">
        <v>37</v>
      </c>
      <c r="AG718" t="s">
        <v>12</v>
      </c>
      <c r="AH718">
        <v>11</v>
      </c>
      <c r="AI718" t="s">
        <v>14</v>
      </c>
      <c r="AJ718" s="13" t="s">
        <v>176</v>
      </c>
      <c r="AK718" s="13" t="s">
        <v>135</v>
      </c>
      <c r="AL718" t="b">
        <v>1</v>
      </c>
      <c r="AM718" t="str">
        <f>EmployeeData[[#This Row],[EMPLOYEEID]]</f>
        <v>E127746</v>
      </c>
    </row>
    <row r="719" spans="1:39" ht="15" x14ac:dyDescent="0.25">
      <c r="A719" s="13" t="s">
        <v>1738</v>
      </c>
      <c r="B719" s="13" t="str">
        <f>EmployeeData[[#This Row],[FULLNAME]]</f>
        <v>Frank Yang</v>
      </c>
      <c r="C719" s="13" t="s">
        <v>203</v>
      </c>
      <c r="D719" s="13" t="s">
        <v>126</v>
      </c>
      <c r="E719">
        <v>445</v>
      </c>
      <c r="F719" s="13" t="s">
        <v>169</v>
      </c>
      <c r="G719" s="13" t="s">
        <v>204</v>
      </c>
      <c r="J719">
        <v>41682</v>
      </c>
      <c r="L719">
        <v>1</v>
      </c>
      <c r="M719">
        <v>40</v>
      </c>
      <c r="N719">
        <v>5</v>
      </c>
      <c r="O719">
        <v>87827</v>
      </c>
      <c r="P719" t="s">
        <v>2</v>
      </c>
      <c r="Q719" s="13" t="s">
        <v>55</v>
      </c>
      <c r="R719" s="13" t="s">
        <v>82</v>
      </c>
      <c r="S719" s="13" t="s">
        <v>140</v>
      </c>
      <c r="T719" t="b">
        <v>1</v>
      </c>
      <c r="U719" s="13" t="s">
        <v>7</v>
      </c>
      <c r="V719" s="13" t="s">
        <v>1739</v>
      </c>
      <c r="W719" t="s">
        <v>5</v>
      </c>
      <c r="X719" s="13" t="s">
        <v>10</v>
      </c>
      <c r="Y719" s="13" t="s">
        <v>275</v>
      </c>
      <c r="Z719">
        <v>1987</v>
      </c>
      <c r="AA719" s="13" t="s">
        <v>34</v>
      </c>
      <c r="AB719" s="13" t="s">
        <v>206</v>
      </c>
      <c r="AC719" s="13" t="s">
        <v>171</v>
      </c>
      <c r="AD719" s="13" t="s">
        <v>41</v>
      </c>
      <c r="AE719">
        <v>38</v>
      </c>
      <c r="AF719" t="s">
        <v>36</v>
      </c>
      <c r="AG719" t="s">
        <v>12</v>
      </c>
      <c r="AH719">
        <v>11</v>
      </c>
      <c r="AI719" t="s">
        <v>14</v>
      </c>
      <c r="AJ719" s="13" t="s">
        <v>149</v>
      </c>
      <c r="AK719" s="13" t="s">
        <v>135</v>
      </c>
      <c r="AL719" t="s">
        <v>136</v>
      </c>
      <c r="AM719" t="str">
        <f>EmployeeData[[#This Row],[EMPLOYEEID]]</f>
        <v>E129386</v>
      </c>
    </row>
    <row r="720" spans="1:39" ht="15" x14ac:dyDescent="0.25">
      <c r="A720" s="13" t="s">
        <v>1740</v>
      </c>
      <c r="B720" s="13" t="str">
        <f>EmployeeData[[#This Row],[FULLNAME]]</f>
        <v>Frolin Yan</v>
      </c>
      <c r="C720" s="13" t="s">
        <v>125</v>
      </c>
      <c r="D720" s="13" t="s">
        <v>126</v>
      </c>
      <c r="E720">
        <v>443</v>
      </c>
      <c r="F720" s="13" t="s">
        <v>157</v>
      </c>
      <c r="G720" s="13" t="s">
        <v>128</v>
      </c>
      <c r="J720">
        <v>41682</v>
      </c>
      <c r="L720">
        <v>1</v>
      </c>
      <c r="M720">
        <v>40</v>
      </c>
      <c r="N720">
        <v>5</v>
      </c>
      <c r="O720">
        <v>108632</v>
      </c>
      <c r="P720" t="s">
        <v>2</v>
      </c>
      <c r="Q720" s="13" t="s">
        <v>54</v>
      </c>
      <c r="R720" s="13" t="s">
        <v>82</v>
      </c>
      <c r="S720" s="13" t="s">
        <v>215</v>
      </c>
      <c r="T720" t="b">
        <v>1</v>
      </c>
      <c r="U720" s="13" t="s">
        <v>7</v>
      </c>
      <c r="V720" s="13" t="s">
        <v>1741</v>
      </c>
      <c r="W720" t="s">
        <v>5</v>
      </c>
      <c r="X720" s="13" t="s">
        <v>10</v>
      </c>
      <c r="Y720" s="13" t="s">
        <v>146</v>
      </c>
      <c r="Z720">
        <v>1986</v>
      </c>
      <c r="AA720" s="13" t="s">
        <v>34</v>
      </c>
      <c r="AB720" s="13" t="s">
        <v>132</v>
      </c>
      <c r="AC720" s="13" t="s">
        <v>162</v>
      </c>
      <c r="AD720" s="13" t="s">
        <v>43</v>
      </c>
      <c r="AE720">
        <v>39</v>
      </c>
      <c r="AF720" t="s">
        <v>36</v>
      </c>
      <c r="AG720" t="s">
        <v>46</v>
      </c>
      <c r="AH720">
        <v>11</v>
      </c>
      <c r="AI720" t="s">
        <v>14</v>
      </c>
      <c r="AJ720" s="13" t="s">
        <v>134</v>
      </c>
      <c r="AK720" s="13" t="s">
        <v>184</v>
      </c>
      <c r="AL720" t="s">
        <v>136</v>
      </c>
      <c r="AM720" t="str">
        <f>EmployeeData[[#This Row],[EMPLOYEEID]]</f>
        <v>E129474</v>
      </c>
    </row>
    <row r="721" spans="1:39" ht="15" x14ac:dyDescent="0.25">
      <c r="A721" s="13" t="s">
        <v>1742</v>
      </c>
      <c r="B721" s="13" t="str">
        <f>EmployeeData[[#This Row],[FULLNAME]]</f>
        <v>Frolin Wu</v>
      </c>
      <c r="C721" s="13" t="s">
        <v>125</v>
      </c>
      <c r="D721" s="13" t="s">
        <v>126</v>
      </c>
      <c r="E721">
        <v>444</v>
      </c>
      <c r="F721" s="13" t="s">
        <v>127</v>
      </c>
      <c r="G721" s="13" t="s">
        <v>128</v>
      </c>
      <c r="J721">
        <v>41682</v>
      </c>
      <c r="L721">
        <v>1</v>
      </c>
      <c r="M721">
        <v>40</v>
      </c>
      <c r="N721">
        <v>5</v>
      </c>
      <c r="O721">
        <v>112384</v>
      </c>
      <c r="P721" t="s">
        <v>2</v>
      </c>
      <c r="Q721" s="13" t="s">
        <v>54</v>
      </c>
      <c r="R721" s="13" t="s">
        <v>82</v>
      </c>
      <c r="S721" s="13" t="s">
        <v>159</v>
      </c>
      <c r="T721" t="b">
        <v>1</v>
      </c>
      <c r="U721" s="13" t="s">
        <v>7</v>
      </c>
      <c r="V721" s="13" t="s">
        <v>1743</v>
      </c>
      <c r="W721" t="s">
        <v>5</v>
      </c>
      <c r="X721" s="13" t="s">
        <v>10</v>
      </c>
      <c r="Y721" s="13" t="s">
        <v>153</v>
      </c>
      <c r="Z721">
        <v>1980</v>
      </c>
      <c r="AA721" s="13" t="s">
        <v>34</v>
      </c>
      <c r="AB721" s="13" t="s">
        <v>132</v>
      </c>
      <c r="AC721" s="13" t="s">
        <v>133</v>
      </c>
      <c r="AD721" s="13" t="s">
        <v>40</v>
      </c>
      <c r="AE721">
        <v>45</v>
      </c>
      <c r="AF721" t="s">
        <v>36</v>
      </c>
      <c r="AG721" t="s">
        <v>46</v>
      </c>
      <c r="AH721">
        <v>11</v>
      </c>
      <c r="AI721" t="s">
        <v>14</v>
      </c>
      <c r="AJ721" s="13" t="s">
        <v>167</v>
      </c>
      <c r="AK721" s="13" t="s">
        <v>135</v>
      </c>
      <c r="AL721" t="b">
        <v>1</v>
      </c>
      <c r="AM721" t="str">
        <f>EmployeeData[[#This Row],[EMPLOYEEID]]</f>
        <v>E129568</v>
      </c>
    </row>
    <row r="722" spans="1:39" ht="15" x14ac:dyDescent="0.25">
      <c r="A722" s="13" t="s">
        <v>1744</v>
      </c>
      <c r="B722" s="13" t="str">
        <f>EmployeeData[[#This Row],[FULLNAME]]</f>
        <v>Gaurav Wilkie</v>
      </c>
      <c r="C722" s="13" t="s">
        <v>203</v>
      </c>
      <c r="D722" s="13" t="s">
        <v>126</v>
      </c>
      <c r="E722">
        <v>443</v>
      </c>
      <c r="F722" s="13" t="s">
        <v>157</v>
      </c>
      <c r="G722" s="13" t="s">
        <v>204</v>
      </c>
      <c r="J722">
        <v>41682</v>
      </c>
      <c r="L722">
        <v>1</v>
      </c>
      <c r="M722">
        <v>40</v>
      </c>
      <c r="N722">
        <v>5</v>
      </c>
      <c r="O722">
        <v>229370</v>
      </c>
      <c r="P722" t="s">
        <v>2</v>
      </c>
      <c r="Q722" s="13" t="s">
        <v>55</v>
      </c>
      <c r="R722" s="13" t="s">
        <v>82</v>
      </c>
      <c r="S722" s="13" t="s">
        <v>159</v>
      </c>
      <c r="T722" t="b">
        <v>1</v>
      </c>
      <c r="U722" s="13" t="s">
        <v>7</v>
      </c>
      <c r="V722" s="13" t="s">
        <v>1745</v>
      </c>
      <c r="W722" t="s">
        <v>5</v>
      </c>
      <c r="X722" s="13" t="s">
        <v>10</v>
      </c>
      <c r="Y722" s="13" t="s">
        <v>146</v>
      </c>
      <c r="Z722">
        <v>1994</v>
      </c>
      <c r="AA722" s="13" t="s">
        <v>34</v>
      </c>
      <c r="AB722" s="13" t="s">
        <v>206</v>
      </c>
      <c r="AC722" s="13" t="s">
        <v>162</v>
      </c>
      <c r="AD722" s="13" t="s">
        <v>43</v>
      </c>
      <c r="AE722">
        <v>31</v>
      </c>
      <c r="AF722" t="s">
        <v>6</v>
      </c>
      <c r="AG722" t="s">
        <v>47</v>
      </c>
      <c r="AH722">
        <v>11</v>
      </c>
      <c r="AI722" t="s">
        <v>14</v>
      </c>
      <c r="AJ722" s="13" t="s">
        <v>167</v>
      </c>
      <c r="AK722" s="13" t="s">
        <v>135</v>
      </c>
      <c r="AL722" t="b">
        <v>1</v>
      </c>
      <c r="AM722" t="str">
        <f>EmployeeData[[#This Row],[EMPLOYEEID]]</f>
        <v>E129696</v>
      </c>
    </row>
    <row r="723" spans="1:39" ht="15" x14ac:dyDescent="0.25">
      <c r="A723" s="13" t="s">
        <v>1746</v>
      </c>
      <c r="B723" s="13" t="str">
        <f>EmployeeData[[#This Row],[FULLNAME]]</f>
        <v>Gavin Wang</v>
      </c>
      <c r="C723" s="13" t="s">
        <v>125</v>
      </c>
      <c r="D723" s="13" t="s">
        <v>126</v>
      </c>
      <c r="E723">
        <v>252</v>
      </c>
      <c r="F723" s="13" t="s">
        <v>143</v>
      </c>
      <c r="G723" s="13" t="s">
        <v>128</v>
      </c>
      <c r="J723">
        <v>41682</v>
      </c>
      <c r="L723">
        <v>1</v>
      </c>
      <c r="M723">
        <v>40</v>
      </c>
      <c r="N723">
        <v>5</v>
      </c>
      <c r="O723">
        <v>76740</v>
      </c>
      <c r="P723" t="s">
        <v>2</v>
      </c>
      <c r="Q723" s="13" t="s">
        <v>54</v>
      </c>
      <c r="R723" s="13" t="s">
        <v>82</v>
      </c>
      <c r="S723" s="13" t="s">
        <v>129</v>
      </c>
      <c r="T723" t="b">
        <v>1</v>
      </c>
      <c r="U723" s="13" t="s">
        <v>38</v>
      </c>
      <c r="V723" s="13" t="s">
        <v>1747</v>
      </c>
      <c r="W723" t="s">
        <v>5</v>
      </c>
      <c r="X723" s="13" t="s">
        <v>10</v>
      </c>
      <c r="Y723" s="13" t="s">
        <v>131</v>
      </c>
      <c r="Z723">
        <v>1994</v>
      </c>
      <c r="AA723" s="13" t="s">
        <v>33</v>
      </c>
      <c r="AB723" s="13" t="s">
        <v>132</v>
      </c>
      <c r="AC723" s="13" t="s">
        <v>148</v>
      </c>
      <c r="AD723" s="13" t="s">
        <v>44</v>
      </c>
      <c r="AE723">
        <v>31</v>
      </c>
      <c r="AF723" t="s">
        <v>6</v>
      </c>
      <c r="AG723" t="s">
        <v>12</v>
      </c>
      <c r="AH723">
        <v>11</v>
      </c>
      <c r="AI723" t="s">
        <v>14</v>
      </c>
      <c r="AJ723" s="13" t="s">
        <v>149</v>
      </c>
      <c r="AK723" s="13" t="s">
        <v>135</v>
      </c>
      <c r="AL723" t="s">
        <v>136</v>
      </c>
      <c r="AM723" t="str">
        <f>EmployeeData[[#This Row],[EMPLOYEEID]]</f>
        <v>E129946</v>
      </c>
    </row>
    <row r="724" spans="1:39" ht="15" x14ac:dyDescent="0.25">
      <c r="A724" s="13" t="s">
        <v>1748</v>
      </c>
      <c r="B724" s="13" t="str">
        <f>EmployeeData[[#This Row],[FULLNAME]]</f>
        <v>Gavin Vezzosi</v>
      </c>
      <c r="C724" s="13" t="s">
        <v>203</v>
      </c>
      <c r="D724" s="13" t="s">
        <v>126</v>
      </c>
      <c r="E724">
        <v>453</v>
      </c>
      <c r="F724" s="13" t="s">
        <v>127</v>
      </c>
      <c r="G724" s="13" t="s">
        <v>204</v>
      </c>
      <c r="J724">
        <v>41682</v>
      </c>
      <c r="L724">
        <v>1</v>
      </c>
      <c r="M724">
        <v>40</v>
      </c>
      <c r="N724">
        <v>5</v>
      </c>
      <c r="O724">
        <v>92389</v>
      </c>
      <c r="P724" t="s">
        <v>2</v>
      </c>
      <c r="Q724" s="13" t="s">
        <v>55</v>
      </c>
      <c r="R724" s="13" t="s">
        <v>82</v>
      </c>
      <c r="S724" s="13" t="s">
        <v>140</v>
      </c>
      <c r="T724" t="b">
        <v>1</v>
      </c>
      <c r="U724" s="13" t="s">
        <v>7</v>
      </c>
      <c r="V724" s="13" t="s">
        <v>1749</v>
      </c>
      <c r="W724" t="s">
        <v>5</v>
      </c>
      <c r="X724" s="13" t="s">
        <v>10</v>
      </c>
      <c r="Y724" s="13" t="s">
        <v>153</v>
      </c>
      <c r="Z724">
        <v>1994</v>
      </c>
      <c r="AA724" s="13" t="s">
        <v>33</v>
      </c>
      <c r="AB724" s="13" t="s">
        <v>206</v>
      </c>
      <c r="AC724" s="13" t="s">
        <v>320</v>
      </c>
      <c r="AD724" s="13" t="s">
        <v>40</v>
      </c>
      <c r="AE724">
        <v>31</v>
      </c>
      <c r="AF724" t="s">
        <v>6</v>
      </c>
      <c r="AG724" t="s">
        <v>12</v>
      </c>
      <c r="AH724">
        <v>11</v>
      </c>
      <c r="AI724" t="s">
        <v>14</v>
      </c>
      <c r="AJ724" s="13" t="s">
        <v>154</v>
      </c>
      <c r="AK724" s="13" t="s">
        <v>135</v>
      </c>
      <c r="AL724" t="s">
        <v>136</v>
      </c>
      <c r="AM724" t="str">
        <f>EmployeeData[[#This Row],[EMPLOYEEID]]</f>
        <v>E130149</v>
      </c>
    </row>
    <row r="725" spans="1:39" ht="15" x14ac:dyDescent="0.25">
      <c r="A725" s="13" t="s">
        <v>1750</v>
      </c>
      <c r="B725" s="13" t="str">
        <f>EmployeeData[[#This Row],[FULLNAME]]</f>
        <v>Gavin Urbach</v>
      </c>
      <c r="C725" s="13" t="s">
        <v>203</v>
      </c>
      <c r="D725" s="13" t="s">
        <v>126</v>
      </c>
      <c r="E725">
        <v>403</v>
      </c>
      <c r="F725" s="13" t="s">
        <v>157</v>
      </c>
      <c r="G725" s="13" t="s">
        <v>204</v>
      </c>
      <c r="J725">
        <v>41682</v>
      </c>
      <c r="L725">
        <v>1</v>
      </c>
      <c r="M725">
        <v>40</v>
      </c>
      <c r="N725">
        <v>5</v>
      </c>
      <c r="O725">
        <v>138255</v>
      </c>
      <c r="P725" t="s">
        <v>2</v>
      </c>
      <c r="Q725" s="13" t="s">
        <v>55</v>
      </c>
      <c r="R725" s="13" t="s">
        <v>82</v>
      </c>
      <c r="S725" s="13" t="s">
        <v>211</v>
      </c>
      <c r="T725" t="b">
        <v>1</v>
      </c>
      <c r="U725" s="13" t="s">
        <v>38</v>
      </c>
      <c r="V725" s="13" t="s">
        <v>1751</v>
      </c>
      <c r="W725" t="s">
        <v>5</v>
      </c>
      <c r="X725" s="13" t="s">
        <v>10</v>
      </c>
      <c r="Y725" s="13" t="s">
        <v>233</v>
      </c>
      <c r="Z725">
        <v>1995</v>
      </c>
      <c r="AA725" s="13" t="s">
        <v>33</v>
      </c>
      <c r="AB725" s="13" t="s">
        <v>206</v>
      </c>
      <c r="AC725" s="13" t="s">
        <v>356</v>
      </c>
      <c r="AD725" s="13" t="s">
        <v>43</v>
      </c>
      <c r="AE725">
        <v>30</v>
      </c>
      <c r="AF725" t="s">
        <v>6</v>
      </c>
      <c r="AG725" t="s">
        <v>46</v>
      </c>
      <c r="AH725">
        <v>11</v>
      </c>
      <c r="AI725" t="s">
        <v>14</v>
      </c>
      <c r="AJ725" s="13" t="s">
        <v>134</v>
      </c>
      <c r="AK725" s="13" t="s">
        <v>135</v>
      </c>
      <c r="AL725" t="b">
        <v>1</v>
      </c>
      <c r="AM725" t="str">
        <f>EmployeeData[[#This Row],[EMPLOYEEID]]</f>
        <v>E130663</v>
      </c>
    </row>
    <row r="726" spans="1:39" ht="15" x14ac:dyDescent="0.25">
      <c r="A726" s="13" t="s">
        <v>1752</v>
      </c>
      <c r="B726" s="13" t="str">
        <f>EmployeeData[[#This Row],[FULLNAME]]</f>
        <v>Gavin Tsai</v>
      </c>
      <c r="C726" s="13" t="s">
        <v>203</v>
      </c>
      <c r="D726" s="13" t="s">
        <v>126</v>
      </c>
      <c r="E726">
        <v>453</v>
      </c>
      <c r="F726" s="13" t="s">
        <v>127</v>
      </c>
      <c r="G726" s="13" t="s">
        <v>204</v>
      </c>
      <c r="J726">
        <v>41682</v>
      </c>
      <c r="L726">
        <v>1</v>
      </c>
      <c r="M726">
        <v>40</v>
      </c>
      <c r="N726">
        <v>5</v>
      </c>
      <c r="O726">
        <v>66279</v>
      </c>
      <c r="P726" t="s">
        <v>2</v>
      </c>
      <c r="Q726" s="13" t="s">
        <v>55</v>
      </c>
      <c r="R726" s="13" t="s">
        <v>82</v>
      </c>
      <c r="S726" s="13" t="s">
        <v>159</v>
      </c>
      <c r="T726" t="b">
        <v>1</v>
      </c>
      <c r="U726" s="13" t="s">
        <v>7</v>
      </c>
      <c r="V726" s="13" t="s">
        <v>1753</v>
      </c>
      <c r="W726" t="s">
        <v>35</v>
      </c>
      <c r="X726" s="13" t="s">
        <v>10</v>
      </c>
      <c r="Y726" s="13" t="s">
        <v>153</v>
      </c>
      <c r="Z726">
        <v>1995</v>
      </c>
      <c r="AA726" s="13" t="s">
        <v>33</v>
      </c>
      <c r="AB726" s="13" t="s">
        <v>206</v>
      </c>
      <c r="AC726" s="13" t="s">
        <v>320</v>
      </c>
      <c r="AD726" s="13" t="s">
        <v>40</v>
      </c>
      <c r="AE726">
        <v>30</v>
      </c>
      <c r="AF726" t="s">
        <v>6</v>
      </c>
      <c r="AG726" t="s">
        <v>12</v>
      </c>
      <c r="AH726">
        <v>11</v>
      </c>
      <c r="AI726" t="s">
        <v>14</v>
      </c>
      <c r="AJ726" s="13" t="s">
        <v>154</v>
      </c>
      <c r="AK726" s="13" t="s">
        <v>184</v>
      </c>
      <c r="AL726" t="b">
        <v>1</v>
      </c>
      <c r="AM726" t="str">
        <f>EmployeeData[[#This Row],[EMPLOYEEID]]</f>
        <v>E131047</v>
      </c>
    </row>
    <row r="727" spans="1:39" ht="15" x14ac:dyDescent="0.25">
      <c r="A727" s="13" t="s">
        <v>1754</v>
      </c>
      <c r="B727" s="13" t="str">
        <f>EmployeeData[[#This Row],[FULLNAME]]</f>
        <v>Geoff Thakur</v>
      </c>
      <c r="C727" s="13" t="s">
        <v>203</v>
      </c>
      <c r="D727" s="13" t="s">
        <v>126</v>
      </c>
      <c r="E727">
        <v>453</v>
      </c>
      <c r="F727" s="13" t="s">
        <v>127</v>
      </c>
      <c r="G727" s="13" t="s">
        <v>204</v>
      </c>
      <c r="J727">
        <v>41682</v>
      </c>
      <c r="L727">
        <v>1</v>
      </c>
      <c r="M727">
        <v>40</v>
      </c>
      <c r="N727">
        <v>5</v>
      </c>
      <c r="O727">
        <v>127136</v>
      </c>
      <c r="P727" t="s">
        <v>2</v>
      </c>
      <c r="Q727" s="13" t="s">
        <v>55</v>
      </c>
      <c r="R727" s="13" t="s">
        <v>82</v>
      </c>
      <c r="S727" s="13" t="s">
        <v>140</v>
      </c>
      <c r="T727" t="b">
        <v>1</v>
      </c>
      <c r="U727" s="13" t="s">
        <v>7</v>
      </c>
      <c r="V727" s="13" t="s">
        <v>1755</v>
      </c>
      <c r="W727" t="s">
        <v>5</v>
      </c>
      <c r="X727" s="13" t="s">
        <v>10</v>
      </c>
      <c r="Y727" s="13" t="s">
        <v>131</v>
      </c>
      <c r="Z727">
        <v>1994</v>
      </c>
      <c r="AA727" s="13" t="s">
        <v>15</v>
      </c>
      <c r="AB727" s="13" t="s">
        <v>206</v>
      </c>
      <c r="AC727" s="13" t="s">
        <v>320</v>
      </c>
      <c r="AD727" s="13" t="s">
        <v>40</v>
      </c>
      <c r="AE727">
        <v>31</v>
      </c>
      <c r="AF727" t="s">
        <v>6</v>
      </c>
      <c r="AG727" t="s">
        <v>46</v>
      </c>
      <c r="AH727">
        <v>11</v>
      </c>
      <c r="AI727" t="s">
        <v>14</v>
      </c>
      <c r="AJ727" s="13" t="s">
        <v>149</v>
      </c>
      <c r="AK727" s="13" t="s">
        <v>135</v>
      </c>
      <c r="AL727" t="s">
        <v>136</v>
      </c>
      <c r="AM727" t="str">
        <f>EmployeeData[[#This Row],[EMPLOYEEID]]</f>
        <v>E131813</v>
      </c>
    </row>
    <row r="728" spans="1:39" ht="15" x14ac:dyDescent="0.25">
      <c r="A728" s="13" t="s">
        <v>1756</v>
      </c>
      <c r="B728" s="13" t="str">
        <f>EmployeeData[[#This Row],[FULLNAME]]</f>
        <v>Geoff Tam-Huang</v>
      </c>
      <c r="C728" s="13" t="s">
        <v>125</v>
      </c>
      <c r="D728" s="13" t="s">
        <v>126</v>
      </c>
      <c r="E728">
        <v>442</v>
      </c>
      <c r="F728" s="13" t="s">
        <v>143</v>
      </c>
      <c r="G728" s="13" t="s">
        <v>144</v>
      </c>
      <c r="J728">
        <v>41682</v>
      </c>
      <c r="L728">
        <v>1</v>
      </c>
      <c r="M728">
        <v>40</v>
      </c>
      <c r="N728">
        <v>5</v>
      </c>
      <c r="O728">
        <v>48892</v>
      </c>
      <c r="P728" t="s">
        <v>2</v>
      </c>
      <c r="Q728" s="13" t="s">
        <v>54</v>
      </c>
      <c r="R728" s="13" t="s">
        <v>82</v>
      </c>
      <c r="S728" s="13" t="s">
        <v>159</v>
      </c>
      <c r="T728" t="b">
        <v>1</v>
      </c>
      <c r="U728" s="13" t="s">
        <v>38</v>
      </c>
      <c r="V728" s="13" t="s">
        <v>1757</v>
      </c>
      <c r="W728" t="s">
        <v>5</v>
      </c>
      <c r="X728" s="13" t="s">
        <v>45</v>
      </c>
      <c r="Y728" s="13" t="s">
        <v>131</v>
      </c>
      <c r="Z728">
        <v>1994</v>
      </c>
      <c r="AA728" s="13" t="s">
        <v>15</v>
      </c>
      <c r="AB728" s="13" t="s">
        <v>147</v>
      </c>
      <c r="AC728" s="13" t="s">
        <v>179</v>
      </c>
      <c r="AD728" s="13" t="s">
        <v>44</v>
      </c>
      <c r="AE728">
        <v>31</v>
      </c>
      <c r="AF728" t="s">
        <v>6</v>
      </c>
      <c r="AG728" t="s">
        <v>11</v>
      </c>
      <c r="AH728">
        <v>11</v>
      </c>
      <c r="AI728" t="s">
        <v>14</v>
      </c>
      <c r="AJ728" s="13" t="s">
        <v>149</v>
      </c>
      <c r="AK728" s="13" t="s">
        <v>135</v>
      </c>
      <c r="AL728" t="s">
        <v>136</v>
      </c>
      <c r="AM728" t="str">
        <f>EmployeeData[[#This Row],[EMPLOYEEID]]</f>
        <v>E131916</v>
      </c>
    </row>
    <row r="729" spans="1:39" ht="15" x14ac:dyDescent="0.25">
      <c r="A729" s="13" t="s">
        <v>1758</v>
      </c>
      <c r="B729" s="13" t="str">
        <f>EmployeeData[[#This Row],[FULLNAME]]</f>
        <v>Geoff Stocker</v>
      </c>
      <c r="C729" s="13" t="s">
        <v>303</v>
      </c>
      <c r="D729" s="13" t="s">
        <v>126</v>
      </c>
      <c r="E729">
        <v>292</v>
      </c>
      <c r="F729" s="13" t="s">
        <v>143</v>
      </c>
      <c r="G729" s="13" t="s">
        <v>304</v>
      </c>
      <c r="J729">
        <v>41682</v>
      </c>
      <c r="L729">
        <v>1</v>
      </c>
      <c r="M729">
        <v>40</v>
      </c>
      <c r="N729">
        <v>5</v>
      </c>
      <c r="O729">
        <v>44110</v>
      </c>
      <c r="P729" t="s">
        <v>2</v>
      </c>
      <c r="Q729" s="13" t="s">
        <v>57</v>
      </c>
      <c r="R729" s="13" t="s">
        <v>82</v>
      </c>
      <c r="S729" s="13" t="s">
        <v>159</v>
      </c>
      <c r="T729" t="b">
        <v>1</v>
      </c>
      <c r="U729" s="13" t="s">
        <v>7</v>
      </c>
      <c r="V729" s="13" t="s">
        <v>1759</v>
      </c>
      <c r="W729" t="s">
        <v>5</v>
      </c>
      <c r="X729" s="13" t="s">
        <v>45</v>
      </c>
      <c r="Y729" s="13" t="s">
        <v>146</v>
      </c>
      <c r="Z729">
        <v>1994</v>
      </c>
      <c r="AA729" s="13" t="s">
        <v>15</v>
      </c>
      <c r="AB729" s="13" t="s">
        <v>306</v>
      </c>
      <c r="AC729" s="13" t="s">
        <v>553</v>
      </c>
      <c r="AD729" s="13" t="s">
        <v>44</v>
      </c>
      <c r="AE729">
        <v>31</v>
      </c>
      <c r="AF729" t="s">
        <v>6</v>
      </c>
      <c r="AG729" t="s">
        <v>11</v>
      </c>
      <c r="AH729">
        <v>11</v>
      </c>
      <c r="AI729" t="s">
        <v>14</v>
      </c>
      <c r="AJ729" s="13" t="s">
        <v>154</v>
      </c>
      <c r="AK729" s="13" t="s">
        <v>135</v>
      </c>
      <c r="AL729" t="b">
        <v>1</v>
      </c>
      <c r="AM729" t="str">
        <f>EmployeeData[[#This Row],[EMPLOYEEID]]</f>
        <v>E131960</v>
      </c>
    </row>
    <row r="730" spans="1:39" ht="15" x14ac:dyDescent="0.25">
      <c r="A730" s="13" t="s">
        <v>1760</v>
      </c>
      <c r="B730" s="13" t="str">
        <f>EmployeeData[[#This Row],[FULLNAME]]</f>
        <v>Geoff Sreenivas</v>
      </c>
      <c r="C730" s="13" t="s">
        <v>156</v>
      </c>
      <c r="D730" s="13" t="s">
        <v>126</v>
      </c>
      <c r="E730">
        <v>454</v>
      </c>
      <c r="F730" s="13" t="s">
        <v>169</v>
      </c>
      <c r="G730" s="13" t="s">
        <v>158</v>
      </c>
      <c r="J730">
        <v>41682</v>
      </c>
      <c r="L730">
        <v>1</v>
      </c>
      <c r="M730">
        <v>40</v>
      </c>
      <c r="N730">
        <v>5</v>
      </c>
      <c r="O730">
        <v>85758</v>
      </c>
      <c r="P730" t="s">
        <v>2</v>
      </c>
      <c r="Q730" s="13" t="s">
        <v>56</v>
      </c>
      <c r="R730" s="13" t="s">
        <v>82</v>
      </c>
      <c r="S730" s="13" t="s">
        <v>140</v>
      </c>
      <c r="T730" t="b">
        <v>1</v>
      </c>
      <c r="U730" s="13" t="s">
        <v>7</v>
      </c>
      <c r="V730" s="13" t="s">
        <v>1761</v>
      </c>
      <c r="W730" t="s">
        <v>5</v>
      </c>
      <c r="X730" s="13" t="s">
        <v>10</v>
      </c>
      <c r="Y730" s="13" t="s">
        <v>131</v>
      </c>
      <c r="Z730">
        <v>1994</v>
      </c>
      <c r="AA730" s="13" t="s">
        <v>15</v>
      </c>
      <c r="AB730" s="13" t="s">
        <v>161</v>
      </c>
      <c r="AC730" s="13" t="s">
        <v>293</v>
      </c>
      <c r="AD730" s="13" t="s">
        <v>41</v>
      </c>
      <c r="AE730">
        <v>31</v>
      </c>
      <c r="AF730" t="s">
        <v>6</v>
      </c>
      <c r="AG730" t="s">
        <v>12</v>
      </c>
      <c r="AH730">
        <v>11</v>
      </c>
      <c r="AI730" t="s">
        <v>14</v>
      </c>
      <c r="AJ730" s="13" t="s">
        <v>134</v>
      </c>
      <c r="AK730" s="13" t="s">
        <v>135</v>
      </c>
      <c r="AL730" t="s">
        <v>136</v>
      </c>
      <c r="AM730" t="str">
        <f>EmployeeData[[#This Row],[EMPLOYEEID]]</f>
        <v>E132133</v>
      </c>
    </row>
    <row r="731" spans="1:39" ht="15" x14ac:dyDescent="0.25">
      <c r="A731" s="13" t="s">
        <v>1762</v>
      </c>
      <c r="B731" s="13" t="str">
        <f>EmployeeData[[#This Row],[FULLNAME]]</f>
        <v>Geoff Sokhan</v>
      </c>
      <c r="C731" s="13" t="s">
        <v>156</v>
      </c>
      <c r="D731" s="13" t="s">
        <v>126</v>
      </c>
      <c r="E731">
        <v>444</v>
      </c>
      <c r="F731" s="13" t="s">
        <v>127</v>
      </c>
      <c r="G731" s="13" t="s">
        <v>158</v>
      </c>
      <c r="J731">
        <v>41682</v>
      </c>
      <c r="L731">
        <v>1</v>
      </c>
      <c r="M731">
        <v>40</v>
      </c>
      <c r="N731">
        <v>5</v>
      </c>
      <c r="O731">
        <v>78963</v>
      </c>
      <c r="P731" t="s">
        <v>2</v>
      </c>
      <c r="Q731" s="13" t="s">
        <v>56</v>
      </c>
      <c r="R731" s="13" t="s">
        <v>82</v>
      </c>
      <c r="S731" s="13" t="s">
        <v>159</v>
      </c>
      <c r="T731" t="b">
        <v>1</v>
      </c>
      <c r="U731" s="13" t="s">
        <v>7</v>
      </c>
      <c r="V731" s="13" t="s">
        <v>1763</v>
      </c>
      <c r="W731" t="s">
        <v>5</v>
      </c>
      <c r="X731" s="13" t="s">
        <v>10</v>
      </c>
      <c r="Y731" s="13" t="s">
        <v>146</v>
      </c>
      <c r="Z731">
        <v>1995</v>
      </c>
      <c r="AA731" s="13" t="s">
        <v>15</v>
      </c>
      <c r="AB731" s="13" t="s">
        <v>161</v>
      </c>
      <c r="AC731" s="13" t="s">
        <v>133</v>
      </c>
      <c r="AD731" s="13" t="s">
        <v>40</v>
      </c>
      <c r="AE731">
        <v>30</v>
      </c>
      <c r="AF731" t="s">
        <v>6</v>
      </c>
      <c r="AG731" t="s">
        <v>12</v>
      </c>
      <c r="AH731">
        <v>11</v>
      </c>
      <c r="AI731" t="s">
        <v>14</v>
      </c>
      <c r="AJ731" s="13" t="s">
        <v>149</v>
      </c>
      <c r="AK731" s="13" t="s">
        <v>135</v>
      </c>
      <c r="AL731" t="b">
        <v>1</v>
      </c>
      <c r="AM731" t="str">
        <f>EmployeeData[[#This Row],[EMPLOYEEID]]</f>
        <v>E132557</v>
      </c>
    </row>
    <row r="732" spans="1:39" ht="15" x14ac:dyDescent="0.25">
      <c r="A732" s="13" t="s">
        <v>1764</v>
      </c>
      <c r="B732" s="13" t="str">
        <f>EmployeeData[[#This Row],[FULLNAME]]</f>
        <v>Gerrit Sidiq</v>
      </c>
      <c r="C732" s="13" t="s">
        <v>203</v>
      </c>
      <c r="D732" s="13" t="s">
        <v>126</v>
      </c>
      <c r="E732">
        <v>444</v>
      </c>
      <c r="F732" s="13" t="s">
        <v>127</v>
      </c>
      <c r="G732" s="13" t="s">
        <v>204</v>
      </c>
      <c r="J732">
        <v>41682</v>
      </c>
      <c r="L732">
        <v>1</v>
      </c>
      <c r="M732">
        <v>40</v>
      </c>
      <c r="N732">
        <v>5</v>
      </c>
      <c r="O732">
        <v>263833</v>
      </c>
      <c r="P732" t="s">
        <v>2</v>
      </c>
      <c r="Q732" s="13" t="s">
        <v>55</v>
      </c>
      <c r="R732" s="13" t="s">
        <v>82</v>
      </c>
      <c r="S732" s="13" t="s">
        <v>129</v>
      </c>
      <c r="T732" t="b">
        <v>1</v>
      </c>
      <c r="U732" s="13" t="s">
        <v>38</v>
      </c>
      <c r="V732" s="13" t="s">
        <v>1765</v>
      </c>
      <c r="W732" t="s">
        <v>5</v>
      </c>
      <c r="X732" s="13" t="s">
        <v>10</v>
      </c>
      <c r="Y732" s="13" t="s">
        <v>131</v>
      </c>
      <c r="Z732">
        <v>1995</v>
      </c>
      <c r="AA732" s="13" t="s">
        <v>15</v>
      </c>
      <c r="AB732" s="13" t="s">
        <v>206</v>
      </c>
      <c r="AC732" s="13" t="s">
        <v>133</v>
      </c>
      <c r="AD732" s="13" t="s">
        <v>40</v>
      </c>
      <c r="AE732">
        <v>30</v>
      </c>
      <c r="AF732" t="s">
        <v>6</v>
      </c>
      <c r="AG732" t="s">
        <v>47</v>
      </c>
      <c r="AH732">
        <v>11</v>
      </c>
      <c r="AI732" t="s">
        <v>14</v>
      </c>
      <c r="AJ732" s="13" t="s">
        <v>154</v>
      </c>
      <c r="AK732" s="13" t="s">
        <v>135</v>
      </c>
      <c r="AL732" t="s">
        <v>136</v>
      </c>
      <c r="AM732" t="str">
        <f>EmployeeData[[#This Row],[EMPLOYEEID]]</f>
        <v>E132690</v>
      </c>
    </row>
    <row r="733" spans="1:39" ht="15" x14ac:dyDescent="0.25">
      <c r="A733" s="13" t="s">
        <v>1766</v>
      </c>
      <c r="B733" s="13" t="str">
        <f>EmployeeData[[#This Row],[FULLNAME]]</f>
        <v>Gerrit Shaik</v>
      </c>
      <c r="C733" s="13" t="s">
        <v>203</v>
      </c>
      <c r="D733" s="13" t="s">
        <v>126</v>
      </c>
      <c r="E733">
        <v>453</v>
      </c>
      <c r="F733" s="13" t="s">
        <v>127</v>
      </c>
      <c r="G733" s="13" t="s">
        <v>204</v>
      </c>
      <c r="J733">
        <v>41682</v>
      </c>
      <c r="L733">
        <v>1</v>
      </c>
      <c r="M733">
        <v>40</v>
      </c>
      <c r="N733">
        <v>5</v>
      </c>
      <c r="O733">
        <v>130954</v>
      </c>
      <c r="P733" t="s">
        <v>2</v>
      </c>
      <c r="Q733" s="13" t="s">
        <v>55</v>
      </c>
      <c r="R733" s="13" t="s">
        <v>82</v>
      </c>
      <c r="S733" s="13" t="s">
        <v>140</v>
      </c>
      <c r="T733" t="b">
        <v>1</v>
      </c>
      <c r="U733" s="13" t="s">
        <v>8</v>
      </c>
      <c r="V733" s="13" t="s">
        <v>1767</v>
      </c>
      <c r="W733" t="s">
        <v>5</v>
      </c>
      <c r="X733" s="13" t="s">
        <v>10</v>
      </c>
      <c r="Y733" s="13" t="s">
        <v>146</v>
      </c>
      <c r="Z733">
        <v>1998</v>
      </c>
      <c r="AA733" s="13" t="s">
        <v>15</v>
      </c>
      <c r="AB733" s="13" t="s">
        <v>206</v>
      </c>
      <c r="AC733" s="13" t="s">
        <v>320</v>
      </c>
      <c r="AD733" s="13" t="s">
        <v>40</v>
      </c>
      <c r="AE733">
        <v>27</v>
      </c>
      <c r="AF733" t="s">
        <v>6</v>
      </c>
      <c r="AG733" t="s">
        <v>46</v>
      </c>
      <c r="AH733">
        <v>11</v>
      </c>
      <c r="AI733" t="s">
        <v>14</v>
      </c>
      <c r="AJ733" s="13" t="s">
        <v>154</v>
      </c>
      <c r="AK733" s="13" t="s">
        <v>135</v>
      </c>
      <c r="AL733" t="s">
        <v>136</v>
      </c>
      <c r="AM733" t="str">
        <f>EmployeeData[[#This Row],[EMPLOYEEID]]</f>
        <v>E132807</v>
      </c>
    </row>
    <row r="734" spans="1:39" ht="15" x14ac:dyDescent="0.25">
      <c r="A734" s="13" t="s">
        <v>1768</v>
      </c>
      <c r="B734" s="13" t="str">
        <f>EmployeeData[[#This Row],[FULLNAME]]</f>
        <v>Gerrit Sekharan</v>
      </c>
      <c r="C734" s="13" t="s">
        <v>203</v>
      </c>
      <c r="D734" s="13" t="s">
        <v>126</v>
      </c>
      <c r="E734">
        <v>443</v>
      </c>
      <c r="F734" s="13" t="s">
        <v>157</v>
      </c>
      <c r="G734" s="13" t="s">
        <v>204</v>
      </c>
      <c r="J734">
        <v>41682</v>
      </c>
      <c r="L734">
        <v>1</v>
      </c>
      <c r="M734">
        <v>40</v>
      </c>
      <c r="N734">
        <v>5</v>
      </c>
      <c r="O734">
        <v>274213</v>
      </c>
      <c r="P734" t="s">
        <v>2</v>
      </c>
      <c r="Q734" s="13" t="s">
        <v>55</v>
      </c>
      <c r="R734" s="13" t="s">
        <v>82</v>
      </c>
      <c r="S734" s="13" t="s">
        <v>140</v>
      </c>
      <c r="T734" t="b">
        <v>1</v>
      </c>
      <c r="U734" s="13" t="s">
        <v>8</v>
      </c>
      <c r="V734" s="13" t="s">
        <v>1769</v>
      </c>
      <c r="W734" t="s">
        <v>5</v>
      </c>
      <c r="X734" s="13" t="s">
        <v>10</v>
      </c>
      <c r="Y734" s="13" t="s">
        <v>146</v>
      </c>
      <c r="Z734">
        <v>1998</v>
      </c>
      <c r="AA734" s="13" t="s">
        <v>15</v>
      </c>
      <c r="AB734" s="13" t="s">
        <v>206</v>
      </c>
      <c r="AC734" s="13" t="s">
        <v>162</v>
      </c>
      <c r="AD734" s="13" t="s">
        <v>43</v>
      </c>
      <c r="AE734">
        <v>27</v>
      </c>
      <c r="AF734" t="s">
        <v>6</v>
      </c>
      <c r="AG734" t="s">
        <v>47</v>
      </c>
      <c r="AH734">
        <v>11</v>
      </c>
      <c r="AI734" t="s">
        <v>14</v>
      </c>
      <c r="AJ734" s="13" t="s">
        <v>154</v>
      </c>
      <c r="AK734" s="13" t="s">
        <v>135</v>
      </c>
      <c r="AL734" t="s">
        <v>136</v>
      </c>
      <c r="AM734" t="str">
        <f>EmployeeData[[#This Row],[EMPLOYEEID]]</f>
        <v>E132837</v>
      </c>
    </row>
    <row r="735" spans="1:39" ht="15" x14ac:dyDescent="0.25">
      <c r="A735" s="13" t="s">
        <v>1770</v>
      </c>
      <c r="B735" s="13" t="str">
        <f>EmployeeData[[#This Row],[FULLNAME]]</f>
        <v>Gihyun Schmitt</v>
      </c>
      <c r="C735" s="13" t="s">
        <v>125</v>
      </c>
      <c r="D735" s="13" t="s">
        <v>126</v>
      </c>
      <c r="E735">
        <v>252</v>
      </c>
      <c r="F735" s="13" t="s">
        <v>143</v>
      </c>
      <c r="G735" s="13" t="s">
        <v>144</v>
      </c>
      <c r="J735">
        <v>41682</v>
      </c>
      <c r="L735">
        <v>1</v>
      </c>
      <c r="M735">
        <v>40</v>
      </c>
      <c r="N735">
        <v>5</v>
      </c>
      <c r="O735">
        <v>46516</v>
      </c>
      <c r="P735" t="s">
        <v>2</v>
      </c>
      <c r="Q735" s="13" t="s">
        <v>54</v>
      </c>
      <c r="R735" s="13" t="s">
        <v>82</v>
      </c>
      <c r="S735" s="13" t="s">
        <v>159</v>
      </c>
      <c r="T735" t="b">
        <v>1</v>
      </c>
      <c r="U735" s="13" t="s">
        <v>8</v>
      </c>
      <c r="V735" s="13" t="s">
        <v>1771</v>
      </c>
      <c r="W735" t="s">
        <v>5</v>
      </c>
      <c r="X735" s="13" t="s">
        <v>10</v>
      </c>
      <c r="Y735" s="13" t="s">
        <v>146</v>
      </c>
      <c r="Z735">
        <v>1998</v>
      </c>
      <c r="AA735" s="13" t="s">
        <v>15</v>
      </c>
      <c r="AB735" s="13" t="s">
        <v>147</v>
      </c>
      <c r="AC735" s="13" t="s">
        <v>148</v>
      </c>
      <c r="AD735" s="13" t="s">
        <v>44</v>
      </c>
      <c r="AE735">
        <v>27</v>
      </c>
      <c r="AF735" t="s">
        <v>6</v>
      </c>
      <c r="AG735" t="s">
        <v>11</v>
      </c>
      <c r="AH735">
        <v>11</v>
      </c>
      <c r="AI735" t="s">
        <v>14</v>
      </c>
      <c r="AJ735" s="13" t="s">
        <v>154</v>
      </c>
      <c r="AK735" s="13" t="s">
        <v>135</v>
      </c>
      <c r="AL735" t="b">
        <v>0</v>
      </c>
      <c r="AM735" t="str">
        <f>EmployeeData[[#This Row],[EMPLOYEEID]]</f>
        <v>E132879</v>
      </c>
    </row>
    <row r="736" spans="1:39" ht="15" x14ac:dyDescent="0.25">
      <c r="A736" s="13" t="s">
        <v>1772</v>
      </c>
      <c r="B736" s="13" t="str">
        <f>EmployeeData[[#This Row],[FULLNAME]]</f>
        <v>Gihyun Sanchez</v>
      </c>
      <c r="C736" s="13" t="s">
        <v>125</v>
      </c>
      <c r="D736" s="13" t="s">
        <v>126</v>
      </c>
      <c r="E736">
        <v>443</v>
      </c>
      <c r="F736" s="13" t="s">
        <v>157</v>
      </c>
      <c r="G736" s="13" t="s">
        <v>128</v>
      </c>
      <c r="J736">
        <v>41682</v>
      </c>
      <c r="L736">
        <v>1</v>
      </c>
      <c r="M736">
        <v>40</v>
      </c>
      <c r="N736">
        <v>5</v>
      </c>
      <c r="O736">
        <v>76603</v>
      </c>
      <c r="P736" t="s">
        <v>2</v>
      </c>
      <c r="Q736" s="13" t="s">
        <v>54</v>
      </c>
      <c r="R736" s="13" t="s">
        <v>82</v>
      </c>
      <c r="S736" s="13" t="s">
        <v>140</v>
      </c>
      <c r="T736" t="b">
        <v>1</v>
      </c>
      <c r="U736" s="13" t="s">
        <v>8</v>
      </c>
      <c r="V736" s="13" t="s">
        <v>1773</v>
      </c>
      <c r="W736" t="s">
        <v>5</v>
      </c>
      <c r="X736" s="13" t="s">
        <v>10</v>
      </c>
      <c r="Y736" s="13" t="s">
        <v>146</v>
      </c>
      <c r="Z736">
        <v>1988</v>
      </c>
      <c r="AA736" s="13" t="s">
        <v>15</v>
      </c>
      <c r="AB736" s="13" t="s">
        <v>132</v>
      </c>
      <c r="AC736" s="13" t="s">
        <v>162</v>
      </c>
      <c r="AD736" s="13" t="s">
        <v>43</v>
      </c>
      <c r="AE736">
        <v>37</v>
      </c>
      <c r="AF736" t="s">
        <v>36</v>
      </c>
      <c r="AG736" t="s">
        <v>12</v>
      </c>
      <c r="AH736">
        <v>11</v>
      </c>
      <c r="AI736" t="s">
        <v>14</v>
      </c>
      <c r="AJ736" s="13" t="s">
        <v>149</v>
      </c>
      <c r="AK736" s="13" t="s">
        <v>135</v>
      </c>
      <c r="AL736" t="s">
        <v>136</v>
      </c>
      <c r="AM736" t="str">
        <f>EmployeeData[[#This Row],[EMPLOYEEID]]</f>
        <v>E133067</v>
      </c>
    </row>
    <row r="737" spans="1:39" ht="15" x14ac:dyDescent="0.25">
      <c r="A737" s="13" t="s">
        <v>1774</v>
      </c>
      <c r="B737" s="13" t="str">
        <f>EmployeeData[[#This Row],[FULLNAME]]</f>
        <v>Gihyun Roux</v>
      </c>
      <c r="C737" s="13" t="s">
        <v>125</v>
      </c>
      <c r="D737" s="13" t="s">
        <v>126</v>
      </c>
      <c r="E737">
        <v>361</v>
      </c>
      <c r="F737" s="13" t="s">
        <v>221</v>
      </c>
      <c r="G737" s="13" t="s">
        <v>144</v>
      </c>
      <c r="J737">
        <v>41682</v>
      </c>
      <c r="L737">
        <v>1</v>
      </c>
      <c r="M737">
        <v>40</v>
      </c>
      <c r="N737">
        <v>5</v>
      </c>
      <c r="O737">
        <v>54417</v>
      </c>
      <c r="P737" t="s">
        <v>2</v>
      </c>
      <c r="Q737" s="13" t="s">
        <v>54</v>
      </c>
      <c r="R737" s="13" t="s">
        <v>82</v>
      </c>
      <c r="S737" s="13" t="s">
        <v>159</v>
      </c>
      <c r="T737" t="b">
        <v>1</v>
      </c>
      <c r="U737" s="13" t="s">
        <v>38</v>
      </c>
      <c r="V737" s="13" t="s">
        <v>1775</v>
      </c>
      <c r="W737" t="s">
        <v>5</v>
      </c>
      <c r="X737" s="13" t="s">
        <v>10</v>
      </c>
      <c r="Y737" s="13" t="s">
        <v>131</v>
      </c>
      <c r="Z737">
        <v>1998</v>
      </c>
      <c r="AA737" s="13" t="s">
        <v>15</v>
      </c>
      <c r="AB737" s="13" t="s">
        <v>147</v>
      </c>
      <c r="AC737" s="13" t="s">
        <v>373</v>
      </c>
      <c r="AD737" s="13" t="s">
        <v>9</v>
      </c>
      <c r="AE737">
        <v>27</v>
      </c>
      <c r="AF737" t="s">
        <v>6</v>
      </c>
      <c r="AG737" t="s">
        <v>12</v>
      </c>
      <c r="AH737">
        <v>11</v>
      </c>
      <c r="AI737" t="s">
        <v>14</v>
      </c>
      <c r="AJ737" s="13" t="s">
        <v>154</v>
      </c>
      <c r="AK737" s="13" t="s">
        <v>135</v>
      </c>
      <c r="AL737" t="b">
        <v>0</v>
      </c>
      <c r="AM737" t="str">
        <f>EmployeeData[[#This Row],[EMPLOYEEID]]</f>
        <v>E133851</v>
      </c>
    </row>
    <row r="738" spans="1:39" ht="15" x14ac:dyDescent="0.25">
      <c r="A738" s="13" t="s">
        <v>1776</v>
      </c>
      <c r="B738" s="13" t="str">
        <f>EmployeeData[[#This Row],[FULLNAME]]</f>
        <v>Giovanni Ranjan</v>
      </c>
      <c r="C738" s="13" t="s">
        <v>125</v>
      </c>
      <c r="D738" s="13" t="s">
        <v>126</v>
      </c>
      <c r="E738">
        <v>453</v>
      </c>
      <c r="F738" s="13" t="s">
        <v>127</v>
      </c>
      <c r="G738" s="13" t="s">
        <v>144</v>
      </c>
      <c r="J738">
        <v>41682</v>
      </c>
      <c r="L738">
        <v>1</v>
      </c>
      <c r="M738">
        <v>40</v>
      </c>
      <c r="N738">
        <v>5</v>
      </c>
      <c r="O738">
        <v>49904</v>
      </c>
      <c r="P738" t="s">
        <v>2</v>
      </c>
      <c r="Q738" s="13" t="s">
        <v>54</v>
      </c>
      <c r="R738" s="13" t="s">
        <v>82</v>
      </c>
      <c r="S738" s="13" t="s">
        <v>159</v>
      </c>
      <c r="T738" t="b">
        <v>1</v>
      </c>
      <c r="U738" s="13" t="s">
        <v>38</v>
      </c>
      <c r="V738" s="13" t="s">
        <v>1777</v>
      </c>
      <c r="W738" t="s">
        <v>5</v>
      </c>
      <c r="X738" s="13" t="s">
        <v>10</v>
      </c>
      <c r="Y738" s="13" t="s">
        <v>146</v>
      </c>
      <c r="Z738">
        <v>1991</v>
      </c>
      <c r="AA738" s="13" t="s">
        <v>33</v>
      </c>
      <c r="AB738" s="13" t="s">
        <v>147</v>
      </c>
      <c r="AC738" s="13" t="s">
        <v>320</v>
      </c>
      <c r="AD738" s="13" t="s">
        <v>40</v>
      </c>
      <c r="AE738">
        <v>34</v>
      </c>
      <c r="AF738" t="s">
        <v>36</v>
      </c>
      <c r="AG738" t="s">
        <v>12</v>
      </c>
      <c r="AH738">
        <v>11</v>
      </c>
      <c r="AI738" t="s">
        <v>14</v>
      </c>
      <c r="AJ738" s="13" t="s">
        <v>154</v>
      </c>
      <c r="AK738" s="13" t="s">
        <v>135</v>
      </c>
      <c r="AL738" t="b">
        <v>1</v>
      </c>
      <c r="AM738" t="str">
        <f>EmployeeData[[#This Row],[EMPLOYEEID]]</f>
        <v>E134320</v>
      </c>
    </row>
    <row r="739" spans="1:39" ht="15" x14ac:dyDescent="0.25">
      <c r="A739" s="13" t="s">
        <v>1778</v>
      </c>
      <c r="B739" s="13" t="str">
        <f>EmployeeData[[#This Row],[FULLNAME]]</f>
        <v>Giovanni Radulescu</v>
      </c>
      <c r="C739" s="13" t="s">
        <v>125</v>
      </c>
      <c r="D739" s="13" t="s">
        <v>126</v>
      </c>
      <c r="E739">
        <v>432</v>
      </c>
      <c r="F739" s="13" t="s">
        <v>143</v>
      </c>
      <c r="G739" s="13" t="s">
        <v>128</v>
      </c>
      <c r="J739">
        <v>41682</v>
      </c>
      <c r="L739">
        <v>1</v>
      </c>
      <c r="M739">
        <v>40</v>
      </c>
      <c r="N739">
        <v>5</v>
      </c>
      <c r="O739">
        <v>77628</v>
      </c>
      <c r="P739" t="s">
        <v>2</v>
      </c>
      <c r="Q739" s="13" t="s">
        <v>54</v>
      </c>
      <c r="R739" s="13" t="s">
        <v>82</v>
      </c>
      <c r="S739" s="13" t="s">
        <v>190</v>
      </c>
      <c r="T739" t="b">
        <v>1</v>
      </c>
      <c r="U739" s="13" t="s">
        <v>38</v>
      </c>
      <c r="V739" s="13" t="s">
        <v>1779</v>
      </c>
      <c r="W739" t="s">
        <v>5</v>
      </c>
      <c r="X739" s="13" t="s">
        <v>10</v>
      </c>
      <c r="Y739" s="13" t="s">
        <v>146</v>
      </c>
      <c r="Z739">
        <v>1957</v>
      </c>
      <c r="AA739" s="13" t="s">
        <v>33</v>
      </c>
      <c r="AB739" s="13" t="s">
        <v>132</v>
      </c>
      <c r="AC739" s="13" t="s">
        <v>1013</v>
      </c>
      <c r="AD739" s="13" t="s">
        <v>44</v>
      </c>
      <c r="AE739">
        <v>68</v>
      </c>
      <c r="AF739" t="s">
        <v>37</v>
      </c>
      <c r="AG739" t="s">
        <v>12</v>
      </c>
      <c r="AH739">
        <v>11</v>
      </c>
      <c r="AI739" t="s">
        <v>14</v>
      </c>
      <c r="AJ739" s="13" t="s">
        <v>149</v>
      </c>
      <c r="AK739" s="13" t="s">
        <v>135</v>
      </c>
      <c r="AL739" t="b">
        <v>0</v>
      </c>
      <c r="AM739" t="str">
        <f>EmployeeData[[#This Row],[EMPLOYEEID]]</f>
        <v>E134406</v>
      </c>
    </row>
    <row r="740" spans="1:39" ht="15" x14ac:dyDescent="0.25">
      <c r="A740" s="13" t="s">
        <v>1780</v>
      </c>
      <c r="B740" s="13" t="str">
        <f>EmployeeData[[#This Row],[FULLNAME]]</f>
        <v>Gloria PIERRE</v>
      </c>
      <c r="C740" s="13" t="s">
        <v>203</v>
      </c>
      <c r="D740" s="13" t="s">
        <v>126</v>
      </c>
      <c r="E740">
        <v>444</v>
      </c>
      <c r="F740" s="13" t="s">
        <v>127</v>
      </c>
      <c r="G740" s="13" t="s">
        <v>204</v>
      </c>
      <c r="J740">
        <v>41682</v>
      </c>
      <c r="L740">
        <v>1</v>
      </c>
      <c r="M740">
        <v>40</v>
      </c>
      <c r="N740">
        <v>5</v>
      </c>
      <c r="O740">
        <v>102759</v>
      </c>
      <c r="P740" t="s">
        <v>2</v>
      </c>
      <c r="Q740" s="13" t="s">
        <v>55</v>
      </c>
      <c r="R740" s="13" t="s">
        <v>82</v>
      </c>
      <c r="S740" s="13" t="s">
        <v>159</v>
      </c>
      <c r="T740" t="b">
        <v>1</v>
      </c>
      <c r="U740" s="13" t="s">
        <v>7</v>
      </c>
      <c r="V740" s="13" t="s">
        <v>1781</v>
      </c>
      <c r="W740" t="s">
        <v>5</v>
      </c>
      <c r="X740" s="13" t="s">
        <v>10</v>
      </c>
      <c r="Y740" s="13" t="s">
        <v>146</v>
      </c>
      <c r="Z740">
        <v>1998</v>
      </c>
      <c r="AA740" s="13" t="s">
        <v>33</v>
      </c>
      <c r="AB740" s="13" t="s">
        <v>206</v>
      </c>
      <c r="AC740" s="13" t="s">
        <v>133</v>
      </c>
      <c r="AD740" s="13" t="s">
        <v>40</v>
      </c>
      <c r="AE740">
        <v>27</v>
      </c>
      <c r="AF740" t="s">
        <v>6</v>
      </c>
      <c r="AG740" t="s">
        <v>46</v>
      </c>
      <c r="AH740">
        <v>11</v>
      </c>
      <c r="AI740" t="s">
        <v>14</v>
      </c>
      <c r="AJ740" s="13" t="s">
        <v>154</v>
      </c>
      <c r="AK740" s="13" t="s">
        <v>135</v>
      </c>
      <c r="AL740" t="b">
        <v>1</v>
      </c>
      <c r="AM740" t="str">
        <f>EmployeeData[[#This Row],[EMPLOYEEID]]</f>
        <v>E134573</v>
      </c>
    </row>
    <row r="741" spans="1:39" ht="15" x14ac:dyDescent="0.25">
      <c r="A741" s="13" t="s">
        <v>1782</v>
      </c>
      <c r="B741" s="13" t="str">
        <f>EmployeeData[[#This Row],[FULLNAME]]</f>
        <v>Gloria Perdomo</v>
      </c>
      <c r="C741" s="13" t="s">
        <v>203</v>
      </c>
      <c r="D741" s="13" t="s">
        <v>126</v>
      </c>
      <c r="E741">
        <v>461</v>
      </c>
      <c r="F741" s="13" t="s">
        <v>221</v>
      </c>
      <c r="G741" s="13" t="s">
        <v>204</v>
      </c>
      <c r="J741">
        <v>41682</v>
      </c>
      <c r="L741">
        <v>1</v>
      </c>
      <c r="M741">
        <v>40</v>
      </c>
      <c r="N741">
        <v>5</v>
      </c>
      <c r="O741">
        <v>82890</v>
      </c>
      <c r="P741" t="s">
        <v>2</v>
      </c>
      <c r="Q741" s="13" t="s">
        <v>55</v>
      </c>
      <c r="R741" s="13" t="s">
        <v>82</v>
      </c>
      <c r="S741" s="13" t="s">
        <v>129</v>
      </c>
      <c r="T741" t="b">
        <v>1</v>
      </c>
      <c r="U741" s="13" t="s">
        <v>38</v>
      </c>
      <c r="V741" s="13" t="s">
        <v>1783</v>
      </c>
      <c r="W741" t="s">
        <v>5</v>
      </c>
      <c r="X741" s="13" t="s">
        <v>10</v>
      </c>
      <c r="Y741" s="13" t="s">
        <v>131</v>
      </c>
      <c r="Z741">
        <v>1978</v>
      </c>
      <c r="AA741" s="13" t="s">
        <v>33</v>
      </c>
      <c r="AB741" s="13" t="s">
        <v>206</v>
      </c>
      <c r="AC741" s="13" t="s">
        <v>223</v>
      </c>
      <c r="AD741" s="13" t="s">
        <v>9</v>
      </c>
      <c r="AE741">
        <v>47</v>
      </c>
      <c r="AF741" t="s">
        <v>37</v>
      </c>
      <c r="AG741" t="s">
        <v>12</v>
      </c>
      <c r="AH741">
        <v>11</v>
      </c>
      <c r="AI741" t="s">
        <v>14</v>
      </c>
      <c r="AJ741" s="13" t="s">
        <v>149</v>
      </c>
      <c r="AK741" s="13" t="s">
        <v>135</v>
      </c>
      <c r="AL741" t="s">
        <v>136</v>
      </c>
      <c r="AM741" t="str">
        <f>EmployeeData[[#This Row],[EMPLOYEEID]]</f>
        <v>E134994</v>
      </c>
    </row>
    <row r="742" spans="1:39" ht="15" x14ac:dyDescent="0.25">
      <c r="A742" s="13" t="s">
        <v>1784</v>
      </c>
      <c r="B742" s="13" t="str">
        <f>EmployeeData[[#This Row],[FULLNAME]]</f>
        <v>Gloria Pastor</v>
      </c>
      <c r="C742" s="13" t="s">
        <v>1081</v>
      </c>
      <c r="D742" s="13" t="s">
        <v>126</v>
      </c>
      <c r="E742">
        <v>321</v>
      </c>
      <c r="F742" s="13" t="s">
        <v>143</v>
      </c>
      <c r="G742" s="13" t="s">
        <v>1248</v>
      </c>
      <c r="J742">
        <v>41682</v>
      </c>
      <c r="L742">
        <v>1</v>
      </c>
      <c r="M742">
        <v>40</v>
      </c>
      <c r="N742">
        <v>5</v>
      </c>
      <c r="O742">
        <v>69484</v>
      </c>
      <c r="P742" t="s">
        <v>2</v>
      </c>
      <c r="Q742" s="13" t="s">
        <v>60</v>
      </c>
      <c r="R742" s="13" t="s">
        <v>82</v>
      </c>
      <c r="S742" s="13" t="s">
        <v>159</v>
      </c>
      <c r="T742" t="b">
        <v>1</v>
      </c>
      <c r="U742" s="13" t="s">
        <v>7</v>
      </c>
      <c r="V742" s="13" t="s">
        <v>1785</v>
      </c>
      <c r="W742" t="s">
        <v>35</v>
      </c>
      <c r="X742" s="13" t="s">
        <v>10</v>
      </c>
      <c r="Y742" s="13" t="s">
        <v>146</v>
      </c>
      <c r="Z742">
        <v>1985</v>
      </c>
      <c r="AA742" s="13" t="s">
        <v>33</v>
      </c>
      <c r="AB742" s="13" t="s">
        <v>1249</v>
      </c>
      <c r="AC742" s="13" t="s">
        <v>209</v>
      </c>
      <c r="AD742" s="13" t="s">
        <v>44</v>
      </c>
      <c r="AE742">
        <v>40</v>
      </c>
      <c r="AF742" t="s">
        <v>36</v>
      </c>
      <c r="AG742" t="s">
        <v>12</v>
      </c>
      <c r="AH742">
        <v>11</v>
      </c>
      <c r="AI742" t="s">
        <v>14</v>
      </c>
      <c r="AJ742" s="13" t="s">
        <v>239</v>
      </c>
      <c r="AK742" s="13" t="s">
        <v>184</v>
      </c>
      <c r="AL742" t="b">
        <v>1</v>
      </c>
      <c r="AM742" t="str">
        <f>EmployeeData[[#This Row],[EMPLOYEEID]]</f>
        <v>E134996</v>
      </c>
    </row>
    <row r="743" spans="1:39" ht="15" x14ac:dyDescent="0.25">
      <c r="A743" s="13" t="s">
        <v>1786</v>
      </c>
      <c r="B743" s="13" t="str">
        <f>EmployeeData[[#This Row],[FULLNAME]]</f>
        <v>Gordon Pan</v>
      </c>
      <c r="C743" s="13" t="s">
        <v>125</v>
      </c>
      <c r="D743" s="13" t="s">
        <v>126</v>
      </c>
      <c r="E743">
        <v>452</v>
      </c>
      <c r="F743" s="13" t="s">
        <v>157</v>
      </c>
      <c r="G743" s="13" t="s">
        <v>128</v>
      </c>
      <c r="J743">
        <v>41682</v>
      </c>
      <c r="L743">
        <v>1</v>
      </c>
      <c r="M743">
        <v>40</v>
      </c>
      <c r="N743">
        <v>5</v>
      </c>
      <c r="O743">
        <v>129075</v>
      </c>
      <c r="P743" t="s">
        <v>2</v>
      </c>
      <c r="Q743" s="13" t="s">
        <v>54</v>
      </c>
      <c r="R743" s="13" t="s">
        <v>82</v>
      </c>
      <c r="S743" s="13" t="s">
        <v>129</v>
      </c>
      <c r="T743" t="b">
        <v>1</v>
      </c>
      <c r="U743" s="13" t="s">
        <v>38</v>
      </c>
      <c r="V743" s="13" t="s">
        <v>1787</v>
      </c>
      <c r="W743" t="s">
        <v>5</v>
      </c>
      <c r="X743" s="13" t="s">
        <v>10</v>
      </c>
      <c r="Y743" s="13" t="s">
        <v>131</v>
      </c>
      <c r="Z743">
        <v>1986</v>
      </c>
      <c r="AA743" s="13" t="s">
        <v>33</v>
      </c>
      <c r="AB743" s="13" t="s">
        <v>132</v>
      </c>
      <c r="AC743" s="13" t="s">
        <v>199</v>
      </c>
      <c r="AD743" s="13" t="s">
        <v>43</v>
      </c>
      <c r="AE743">
        <v>39</v>
      </c>
      <c r="AF743" t="s">
        <v>36</v>
      </c>
      <c r="AG743" t="s">
        <v>46</v>
      </c>
      <c r="AH743">
        <v>11</v>
      </c>
      <c r="AI743" t="s">
        <v>14</v>
      </c>
      <c r="AJ743" s="13" t="s">
        <v>134</v>
      </c>
      <c r="AK743" s="13" t="s">
        <v>135</v>
      </c>
      <c r="AL743" t="b">
        <v>0</v>
      </c>
      <c r="AM743" t="str">
        <f>EmployeeData[[#This Row],[EMPLOYEEID]]</f>
        <v>E135028</v>
      </c>
    </row>
    <row r="744" spans="1:39" ht="15" x14ac:dyDescent="0.25">
      <c r="A744" s="13" t="s">
        <v>1788</v>
      </c>
      <c r="B744" s="13" t="str">
        <f>EmployeeData[[#This Row],[FULLNAME]]</f>
        <v>Gowda Nalbandyan</v>
      </c>
      <c r="C744" s="13" t="s">
        <v>125</v>
      </c>
      <c r="D744" s="13" t="s">
        <v>126</v>
      </c>
      <c r="E744">
        <v>452</v>
      </c>
      <c r="F744" s="13" t="s">
        <v>157</v>
      </c>
      <c r="G744" s="13" t="s">
        <v>128</v>
      </c>
      <c r="J744">
        <v>41682</v>
      </c>
      <c r="L744">
        <v>1</v>
      </c>
      <c r="M744">
        <v>40</v>
      </c>
      <c r="N744">
        <v>5</v>
      </c>
      <c r="O744">
        <v>136013</v>
      </c>
      <c r="P744" t="s">
        <v>2</v>
      </c>
      <c r="Q744" s="13" t="s">
        <v>54</v>
      </c>
      <c r="R744" s="13" t="s">
        <v>82</v>
      </c>
      <c r="S744" s="13" t="s">
        <v>215</v>
      </c>
      <c r="T744" t="b">
        <v>1</v>
      </c>
      <c r="U744" s="13" t="s">
        <v>7</v>
      </c>
      <c r="V744" s="13" t="s">
        <v>1789</v>
      </c>
      <c r="W744" t="s">
        <v>5</v>
      </c>
      <c r="X744" s="13" t="s">
        <v>45</v>
      </c>
      <c r="Y744" s="13" t="s">
        <v>146</v>
      </c>
      <c r="Z744">
        <v>1993</v>
      </c>
      <c r="AA744" s="13" t="s">
        <v>15</v>
      </c>
      <c r="AB744" s="13" t="s">
        <v>132</v>
      </c>
      <c r="AC744" s="13" t="s">
        <v>199</v>
      </c>
      <c r="AD744" s="13" t="s">
        <v>43</v>
      </c>
      <c r="AE744">
        <v>32</v>
      </c>
      <c r="AF744" t="s">
        <v>6</v>
      </c>
      <c r="AG744" t="s">
        <v>46</v>
      </c>
      <c r="AH744">
        <v>11</v>
      </c>
      <c r="AI744" t="s">
        <v>14</v>
      </c>
      <c r="AJ744" s="13" t="s">
        <v>176</v>
      </c>
      <c r="AK744" s="13" t="s">
        <v>184</v>
      </c>
      <c r="AL744" t="s">
        <v>136</v>
      </c>
      <c r="AM744" t="str">
        <f>EmployeeData[[#This Row],[EMPLOYEEID]]</f>
        <v>E136475</v>
      </c>
    </row>
    <row r="745" spans="1:39" ht="15" x14ac:dyDescent="0.25">
      <c r="A745" s="13" t="s">
        <v>1790</v>
      </c>
      <c r="B745" s="13" t="str">
        <f>EmployeeData[[#This Row],[FULLNAME]]</f>
        <v>Grace Menard</v>
      </c>
      <c r="C745" s="13" t="s">
        <v>203</v>
      </c>
      <c r="D745" s="13" t="s">
        <v>126</v>
      </c>
      <c r="E745">
        <v>452</v>
      </c>
      <c r="F745" s="13" t="s">
        <v>157</v>
      </c>
      <c r="G745" s="13" t="s">
        <v>204</v>
      </c>
      <c r="J745">
        <v>41682</v>
      </c>
      <c r="L745">
        <v>1</v>
      </c>
      <c r="M745">
        <v>40</v>
      </c>
      <c r="N745">
        <v>5</v>
      </c>
      <c r="O745">
        <v>255745</v>
      </c>
      <c r="P745" t="s">
        <v>2</v>
      </c>
      <c r="Q745" s="13" t="s">
        <v>55</v>
      </c>
      <c r="R745" s="13" t="s">
        <v>82</v>
      </c>
      <c r="S745" s="13" t="s">
        <v>129</v>
      </c>
      <c r="T745" t="b">
        <v>1</v>
      </c>
      <c r="U745" s="13" t="s">
        <v>38</v>
      </c>
      <c r="V745" s="13" t="s">
        <v>1791</v>
      </c>
      <c r="W745" t="s">
        <v>5</v>
      </c>
      <c r="X745" s="13" t="s">
        <v>10</v>
      </c>
      <c r="Y745" s="13" t="s">
        <v>131</v>
      </c>
      <c r="Z745">
        <v>1993</v>
      </c>
      <c r="AA745" s="13" t="s">
        <v>33</v>
      </c>
      <c r="AB745" s="13" t="s">
        <v>206</v>
      </c>
      <c r="AC745" s="13" t="s">
        <v>199</v>
      </c>
      <c r="AD745" s="13" t="s">
        <v>43</v>
      </c>
      <c r="AE745">
        <v>32</v>
      </c>
      <c r="AF745" t="s">
        <v>6</v>
      </c>
      <c r="AG745" t="s">
        <v>47</v>
      </c>
      <c r="AH745">
        <v>11</v>
      </c>
      <c r="AI745" t="s">
        <v>14</v>
      </c>
      <c r="AJ745" s="13" t="s">
        <v>149</v>
      </c>
      <c r="AK745" s="13" t="s">
        <v>135</v>
      </c>
      <c r="AL745" t="b">
        <v>0</v>
      </c>
      <c r="AM745" t="str">
        <f>EmployeeData[[#This Row],[EMPLOYEEID]]</f>
        <v>E136978</v>
      </c>
    </row>
    <row r="746" spans="1:39" ht="15" x14ac:dyDescent="0.25">
      <c r="A746" s="13" t="s">
        <v>1792</v>
      </c>
      <c r="B746" s="13" t="str">
        <f>EmployeeData[[#This Row],[FULLNAME]]</f>
        <v>Grace Mast</v>
      </c>
      <c r="C746" s="13" t="s">
        <v>125</v>
      </c>
      <c r="D746" s="13" t="s">
        <v>126</v>
      </c>
      <c r="E746">
        <v>452</v>
      </c>
      <c r="F746" s="13" t="s">
        <v>157</v>
      </c>
      <c r="G746" s="13" t="s">
        <v>128</v>
      </c>
      <c r="J746">
        <v>41682</v>
      </c>
      <c r="L746">
        <v>1</v>
      </c>
      <c r="M746">
        <v>40</v>
      </c>
      <c r="N746">
        <v>5</v>
      </c>
      <c r="O746">
        <v>135718</v>
      </c>
      <c r="P746" t="s">
        <v>2</v>
      </c>
      <c r="Q746" s="13" t="s">
        <v>54</v>
      </c>
      <c r="R746" s="13" t="s">
        <v>82</v>
      </c>
      <c r="S746" s="13" t="s">
        <v>211</v>
      </c>
      <c r="T746" t="b">
        <v>1</v>
      </c>
      <c r="U746" s="13" t="s">
        <v>8</v>
      </c>
      <c r="V746" s="13" t="s">
        <v>1793</v>
      </c>
      <c r="W746" t="s">
        <v>5</v>
      </c>
      <c r="X746" s="13" t="s">
        <v>45</v>
      </c>
      <c r="Y746" s="13" t="s">
        <v>229</v>
      </c>
      <c r="Z746">
        <v>2001</v>
      </c>
      <c r="AA746" s="13" t="s">
        <v>33</v>
      </c>
      <c r="AB746" s="13" t="s">
        <v>132</v>
      </c>
      <c r="AC746" s="13" t="s">
        <v>199</v>
      </c>
      <c r="AD746" s="13" t="s">
        <v>43</v>
      </c>
      <c r="AE746">
        <v>24</v>
      </c>
      <c r="AF746" t="s">
        <v>63</v>
      </c>
      <c r="AG746" t="s">
        <v>46</v>
      </c>
      <c r="AH746">
        <v>11</v>
      </c>
      <c r="AI746" t="s">
        <v>14</v>
      </c>
      <c r="AJ746" s="13" t="s">
        <v>134</v>
      </c>
      <c r="AK746" s="13" t="s">
        <v>135</v>
      </c>
      <c r="AL746" t="b">
        <v>1</v>
      </c>
      <c r="AM746" t="str">
        <f>EmployeeData[[#This Row],[EMPLOYEEID]]</f>
        <v>E137071</v>
      </c>
    </row>
    <row r="747" spans="1:39" ht="15" x14ac:dyDescent="0.25">
      <c r="A747" s="13" t="s">
        <v>1794</v>
      </c>
      <c r="B747" s="13" t="str">
        <f>EmployeeData[[#This Row],[FULLNAME]]</f>
        <v>Grace Marienfeld</v>
      </c>
      <c r="C747" s="13" t="s">
        <v>203</v>
      </c>
      <c r="D747" s="13" t="s">
        <v>126</v>
      </c>
      <c r="E747">
        <v>462</v>
      </c>
      <c r="F747" s="13" t="s">
        <v>143</v>
      </c>
      <c r="G747" s="13" t="s">
        <v>204</v>
      </c>
      <c r="J747">
        <v>41682</v>
      </c>
      <c r="L747">
        <v>1</v>
      </c>
      <c r="M747">
        <v>40</v>
      </c>
      <c r="N747">
        <v>5</v>
      </c>
      <c r="O747">
        <v>97320</v>
      </c>
      <c r="P747" t="s">
        <v>2</v>
      </c>
      <c r="Q747" s="13" t="s">
        <v>55</v>
      </c>
      <c r="R747" s="13" t="s">
        <v>82</v>
      </c>
      <c r="S747" s="13" t="s">
        <v>237</v>
      </c>
      <c r="T747" t="b">
        <v>1</v>
      </c>
      <c r="U747" s="13" t="s">
        <v>8</v>
      </c>
      <c r="V747" s="13" t="s">
        <v>1795</v>
      </c>
      <c r="W747" t="s">
        <v>5</v>
      </c>
      <c r="X747" s="13" t="s">
        <v>45</v>
      </c>
      <c r="Y747" s="13" t="s">
        <v>229</v>
      </c>
      <c r="Z747">
        <v>1998</v>
      </c>
      <c r="AA747" s="13" t="s">
        <v>33</v>
      </c>
      <c r="AB747" s="13" t="s">
        <v>206</v>
      </c>
      <c r="AC747" s="13" t="s">
        <v>396</v>
      </c>
      <c r="AD747" s="13" t="s">
        <v>44</v>
      </c>
      <c r="AE747">
        <v>27</v>
      </c>
      <c r="AF747" t="s">
        <v>6</v>
      </c>
      <c r="AG747" t="s">
        <v>12</v>
      </c>
      <c r="AH747">
        <v>11</v>
      </c>
      <c r="AI747" t="s">
        <v>14</v>
      </c>
      <c r="AJ747" s="13" t="s">
        <v>154</v>
      </c>
      <c r="AK747" s="13" t="s">
        <v>135</v>
      </c>
      <c r="AL747" t="s">
        <v>136</v>
      </c>
      <c r="AM747" t="str">
        <f>EmployeeData[[#This Row],[EMPLOYEEID]]</f>
        <v>E137375</v>
      </c>
    </row>
    <row r="748" spans="1:39" ht="15" x14ac:dyDescent="0.25">
      <c r="A748" s="13" t="s">
        <v>1796</v>
      </c>
      <c r="B748" s="13" t="str">
        <f>EmployeeData[[#This Row],[FULLNAME]]</f>
        <v>Grace Mahadevan</v>
      </c>
      <c r="C748" s="13" t="s">
        <v>203</v>
      </c>
      <c r="D748" s="13" t="s">
        <v>126</v>
      </c>
      <c r="E748">
        <v>450</v>
      </c>
      <c r="F748" s="13" t="s">
        <v>221</v>
      </c>
      <c r="G748" s="13" t="s">
        <v>204</v>
      </c>
      <c r="J748">
        <v>41682</v>
      </c>
      <c r="L748">
        <v>1</v>
      </c>
      <c r="M748">
        <v>40</v>
      </c>
      <c r="N748">
        <v>5</v>
      </c>
      <c r="O748">
        <v>110110</v>
      </c>
      <c r="P748" t="s">
        <v>2</v>
      </c>
      <c r="Q748" s="13" t="s">
        <v>55</v>
      </c>
      <c r="R748" s="13" t="s">
        <v>82</v>
      </c>
      <c r="S748" s="13" t="s">
        <v>190</v>
      </c>
      <c r="T748" t="b">
        <v>1</v>
      </c>
      <c r="U748" s="13" t="s">
        <v>8</v>
      </c>
      <c r="V748" s="13" t="s">
        <v>1797</v>
      </c>
      <c r="W748" t="s">
        <v>5</v>
      </c>
      <c r="X748" s="13" t="s">
        <v>10</v>
      </c>
      <c r="Y748" s="13" t="s">
        <v>229</v>
      </c>
      <c r="Z748">
        <v>1982</v>
      </c>
      <c r="AA748" s="13" t="s">
        <v>33</v>
      </c>
      <c r="AB748" s="13" t="s">
        <v>206</v>
      </c>
      <c r="AC748" s="13" t="s">
        <v>301</v>
      </c>
      <c r="AD748" s="13" t="s">
        <v>9</v>
      </c>
      <c r="AE748">
        <v>43</v>
      </c>
      <c r="AF748" t="s">
        <v>36</v>
      </c>
      <c r="AG748" t="s">
        <v>46</v>
      </c>
      <c r="AH748">
        <v>11</v>
      </c>
      <c r="AI748" t="s">
        <v>14</v>
      </c>
      <c r="AJ748" s="13" t="s">
        <v>176</v>
      </c>
      <c r="AK748" s="13" t="s">
        <v>135</v>
      </c>
      <c r="AL748" t="b">
        <v>1</v>
      </c>
      <c r="AM748" t="str">
        <f>EmployeeData[[#This Row],[EMPLOYEEID]]</f>
        <v>E137521</v>
      </c>
    </row>
    <row r="749" spans="1:39" ht="15" x14ac:dyDescent="0.25">
      <c r="A749" s="13" t="s">
        <v>1798</v>
      </c>
      <c r="B749" s="13" t="str">
        <f>EmployeeData[[#This Row],[FULLNAME]]</f>
        <v>Grace Lloyd</v>
      </c>
      <c r="C749" s="13" t="s">
        <v>303</v>
      </c>
      <c r="D749" s="13" t="s">
        <v>126</v>
      </c>
      <c r="E749">
        <v>253</v>
      </c>
      <c r="F749" s="13" t="s">
        <v>157</v>
      </c>
      <c r="G749" s="13" t="s">
        <v>304</v>
      </c>
      <c r="J749">
        <v>41682</v>
      </c>
      <c r="L749">
        <v>1</v>
      </c>
      <c r="M749">
        <v>40</v>
      </c>
      <c r="N749">
        <v>5</v>
      </c>
      <c r="O749">
        <v>85927</v>
      </c>
      <c r="P749" t="s">
        <v>2</v>
      </c>
      <c r="Q749" s="13" t="s">
        <v>57</v>
      </c>
      <c r="R749" s="13" t="s">
        <v>82</v>
      </c>
      <c r="S749" s="13" t="s">
        <v>410</v>
      </c>
      <c r="T749" t="b">
        <v>1</v>
      </c>
      <c r="U749" s="13" t="s">
        <v>8</v>
      </c>
      <c r="V749" s="13" t="s">
        <v>1799</v>
      </c>
      <c r="W749" t="s">
        <v>5</v>
      </c>
      <c r="X749" s="13" t="s">
        <v>10</v>
      </c>
      <c r="Y749" s="13" t="s">
        <v>146</v>
      </c>
      <c r="Z749">
        <v>1988</v>
      </c>
      <c r="AA749" s="13" t="s">
        <v>33</v>
      </c>
      <c r="AB749" s="13" t="s">
        <v>306</v>
      </c>
      <c r="AC749" s="13" t="s">
        <v>399</v>
      </c>
      <c r="AD749" s="13" t="s">
        <v>43</v>
      </c>
      <c r="AE749">
        <v>37</v>
      </c>
      <c r="AF749" t="s">
        <v>36</v>
      </c>
      <c r="AG749" t="s">
        <v>12</v>
      </c>
      <c r="AH749">
        <v>11</v>
      </c>
      <c r="AI749" t="s">
        <v>14</v>
      </c>
      <c r="AJ749" s="13" t="s">
        <v>149</v>
      </c>
      <c r="AK749" s="13" t="s">
        <v>135</v>
      </c>
      <c r="AL749" t="s">
        <v>136</v>
      </c>
      <c r="AM749" t="str">
        <f>EmployeeData[[#This Row],[EMPLOYEEID]]</f>
        <v>E137555</v>
      </c>
    </row>
    <row r="750" spans="1:39" ht="15" x14ac:dyDescent="0.25">
      <c r="A750" s="13" t="s">
        <v>1800</v>
      </c>
      <c r="B750" s="13" t="str">
        <f>EmployeeData[[#This Row],[FULLNAME]]</f>
        <v>Greg Li</v>
      </c>
      <c r="C750" s="13" t="s">
        <v>125</v>
      </c>
      <c r="D750" s="13" t="s">
        <v>126</v>
      </c>
      <c r="E750">
        <v>453</v>
      </c>
      <c r="F750" s="13" t="s">
        <v>127</v>
      </c>
      <c r="G750" s="13" t="s">
        <v>128</v>
      </c>
      <c r="J750">
        <v>41682</v>
      </c>
      <c r="L750">
        <v>1</v>
      </c>
      <c r="M750">
        <v>40</v>
      </c>
      <c r="N750">
        <v>5</v>
      </c>
      <c r="O750">
        <v>94125</v>
      </c>
      <c r="P750" t="s">
        <v>2</v>
      </c>
      <c r="Q750" s="13" t="s">
        <v>54</v>
      </c>
      <c r="R750" s="13" t="s">
        <v>82</v>
      </c>
      <c r="S750" s="13" t="s">
        <v>190</v>
      </c>
      <c r="T750" t="b">
        <v>1</v>
      </c>
      <c r="U750" s="13" t="s">
        <v>8</v>
      </c>
      <c r="V750" s="13" t="s">
        <v>1801</v>
      </c>
      <c r="W750" t="s">
        <v>5</v>
      </c>
      <c r="X750" s="13" t="s">
        <v>10</v>
      </c>
      <c r="Y750" s="13" t="s">
        <v>229</v>
      </c>
      <c r="Z750">
        <v>1989</v>
      </c>
      <c r="AA750" s="13" t="s">
        <v>15</v>
      </c>
      <c r="AB750" s="13" t="s">
        <v>132</v>
      </c>
      <c r="AC750" s="13" t="s">
        <v>320</v>
      </c>
      <c r="AD750" s="13" t="s">
        <v>40</v>
      </c>
      <c r="AE750">
        <v>36</v>
      </c>
      <c r="AF750" t="s">
        <v>36</v>
      </c>
      <c r="AG750" t="s">
        <v>12</v>
      </c>
      <c r="AH750">
        <v>11</v>
      </c>
      <c r="AI750" t="s">
        <v>14</v>
      </c>
      <c r="AJ750" s="13" t="s">
        <v>149</v>
      </c>
      <c r="AK750" s="13" t="s">
        <v>135</v>
      </c>
      <c r="AL750" t="s">
        <v>136</v>
      </c>
      <c r="AM750" t="str">
        <f>EmployeeData[[#This Row],[EMPLOYEEID]]</f>
        <v>E138487</v>
      </c>
    </row>
    <row r="751" spans="1:39" ht="15" x14ac:dyDescent="0.25">
      <c r="A751" s="13" t="s">
        <v>1802</v>
      </c>
      <c r="B751" s="13" t="str">
        <f>EmployeeData[[#This Row],[FULLNAME]]</f>
        <v>Gregory Laramee</v>
      </c>
      <c r="C751" s="13" t="s">
        <v>125</v>
      </c>
      <c r="D751" s="13" t="s">
        <v>126</v>
      </c>
      <c r="E751">
        <v>383</v>
      </c>
      <c r="F751" s="13" t="s">
        <v>157</v>
      </c>
      <c r="G751" s="13" t="s">
        <v>128</v>
      </c>
      <c r="J751">
        <v>41682</v>
      </c>
      <c r="L751">
        <v>1</v>
      </c>
      <c r="M751">
        <v>40</v>
      </c>
      <c r="N751">
        <v>5</v>
      </c>
      <c r="O751">
        <v>52815</v>
      </c>
      <c r="P751" t="s">
        <v>2</v>
      </c>
      <c r="Q751" s="13" t="s">
        <v>54</v>
      </c>
      <c r="R751" s="13" t="s">
        <v>82</v>
      </c>
      <c r="S751" s="13" t="s">
        <v>159</v>
      </c>
      <c r="T751" t="b">
        <v>1</v>
      </c>
      <c r="U751" s="13" t="s">
        <v>8</v>
      </c>
      <c r="V751" s="13" t="s">
        <v>1803</v>
      </c>
      <c r="W751" t="s">
        <v>5</v>
      </c>
      <c r="X751" s="13" t="s">
        <v>10</v>
      </c>
      <c r="Y751" s="13" t="s">
        <v>146</v>
      </c>
      <c r="Z751">
        <v>1998</v>
      </c>
      <c r="AA751" s="13" t="s">
        <v>51</v>
      </c>
      <c r="AB751" s="13" t="s">
        <v>132</v>
      </c>
      <c r="AC751" s="13" t="s">
        <v>259</v>
      </c>
      <c r="AD751" s="13" t="s">
        <v>40</v>
      </c>
      <c r="AE751">
        <v>27</v>
      </c>
      <c r="AF751" t="s">
        <v>6</v>
      </c>
      <c r="AG751" t="s">
        <v>12</v>
      </c>
      <c r="AH751">
        <v>11</v>
      </c>
      <c r="AI751" t="s">
        <v>14</v>
      </c>
      <c r="AJ751" s="13" t="s">
        <v>167</v>
      </c>
      <c r="AK751" s="13" t="s">
        <v>135</v>
      </c>
      <c r="AL751" t="s">
        <v>136</v>
      </c>
      <c r="AM751" t="str">
        <f>EmployeeData[[#This Row],[EMPLOYEEID]]</f>
        <v>E138764</v>
      </c>
    </row>
    <row r="752" spans="1:39" ht="15" x14ac:dyDescent="0.25">
      <c r="A752" s="13" t="s">
        <v>1804</v>
      </c>
      <c r="B752" s="13" t="str">
        <f>EmployeeData[[#This Row],[FULLNAME]]</f>
        <v>Gregory Lailhacar</v>
      </c>
      <c r="C752" s="13" t="s">
        <v>156</v>
      </c>
      <c r="D752" s="13" t="s">
        <v>126</v>
      </c>
      <c r="E752">
        <v>452</v>
      </c>
      <c r="F752" s="13" t="s">
        <v>157</v>
      </c>
      <c r="G752" s="13" t="s">
        <v>158</v>
      </c>
      <c r="J752">
        <v>41682</v>
      </c>
      <c r="L752">
        <v>1</v>
      </c>
      <c r="M752">
        <v>40</v>
      </c>
      <c r="N752">
        <v>5</v>
      </c>
      <c r="O752">
        <v>47768</v>
      </c>
      <c r="P752" t="s">
        <v>2</v>
      </c>
      <c r="Q752" s="13" t="s">
        <v>56</v>
      </c>
      <c r="R752" s="13" t="s">
        <v>82</v>
      </c>
      <c r="S752" s="13" t="s">
        <v>140</v>
      </c>
      <c r="T752" t="b">
        <v>1</v>
      </c>
      <c r="U752" s="13" t="s">
        <v>8</v>
      </c>
      <c r="V752" s="13" t="s">
        <v>1805</v>
      </c>
      <c r="W752" t="s">
        <v>5</v>
      </c>
      <c r="X752" s="13" t="s">
        <v>45</v>
      </c>
      <c r="Y752" s="13" t="s">
        <v>153</v>
      </c>
      <c r="Z752">
        <v>1986</v>
      </c>
      <c r="AA752" s="13" t="s">
        <v>51</v>
      </c>
      <c r="AB752" s="13" t="s">
        <v>161</v>
      </c>
      <c r="AC752" s="13" t="s">
        <v>199</v>
      </c>
      <c r="AD752" s="13" t="s">
        <v>43</v>
      </c>
      <c r="AE752">
        <v>39</v>
      </c>
      <c r="AF752" t="s">
        <v>36</v>
      </c>
      <c r="AG752" t="s">
        <v>11</v>
      </c>
      <c r="AH752">
        <v>11</v>
      </c>
      <c r="AI752" t="s">
        <v>14</v>
      </c>
      <c r="AJ752" s="13" t="s">
        <v>239</v>
      </c>
      <c r="AK752" s="13" t="s">
        <v>135</v>
      </c>
      <c r="AL752" t="s">
        <v>136</v>
      </c>
      <c r="AM752" t="str">
        <f>EmployeeData[[#This Row],[EMPLOYEEID]]</f>
        <v>E138788</v>
      </c>
    </row>
    <row r="753" spans="1:39" ht="15" x14ac:dyDescent="0.25">
      <c r="A753" s="13" t="s">
        <v>1806</v>
      </c>
      <c r="B753" s="13" t="str">
        <f>EmployeeData[[#This Row],[FULLNAME]]</f>
        <v>Guido Kochar</v>
      </c>
      <c r="C753" s="13" t="s">
        <v>125</v>
      </c>
      <c r="D753" s="13" t="s">
        <v>126</v>
      </c>
      <c r="E753">
        <v>452</v>
      </c>
      <c r="F753" s="13" t="s">
        <v>157</v>
      </c>
      <c r="G753" s="13" t="s">
        <v>144</v>
      </c>
      <c r="J753">
        <v>41682</v>
      </c>
      <c r="L753">
        <v>1</v>
      </c>
      <c r="M753">
        <v>40</v>
      </c>
      <c r="N753">
        <v>5</v>
      </c>
      <c r="O753">
        <v>50449</v>
      </c>
      <c r="P753" t="s">
        <v>2</v>
      </c>
      <c r="Q753" s="13" t="s">
        <v>54</v>
      </c>
      <c r="R753" s="13" t="s">
        <v>82</v>
      </c>
      <c r="S753" s="13" t="s">
        <v>129</v>
      </c>
      <c r="T753" t="b">
        <v>1</v>
      </c>
      <c r="U753" s="13" t="s">
        <v>38</v>
      </c>
      <c r="V753" s="13" t="s">
        <v>1807</v>
      </c>
      <c r="W753" t="s">
        <v>5</v>
      </c>
      <c r="X753" s="13" t="s">
        <v>10</v>
      </c>
      <c r="Y753" s="13" t="s">
        <v>131</v>
      </c>
      <c r="Z753">
        <v>1991</v>
      </c>
      <c r="AA753" s="13" t="s">
        <v>15</v>
      </c>
      <c r="AB753" s="13" t="s">
        <v>147</v>
      </c>
      <c r="AC753" s="13" t="s">
        <v>199</v>
      </c>
      <c r="AD753" s="13" t="s">
        <v>43</v>
      </c>
      <c r="AE753">
        <v>34</v>
      </c>
      <c r="AF753" t="s">
        <v>36</v>
      </c>
      <c r="AG753" t="s">
        <v>12</v>
      </c>
      <c r="AH753">
        <v>11</v>
      </c>
      <c r="AI753" t="s">
        <v>14</v>
      </c>
      <c r="AJ753" s="13" t="s">
        <v>154</v>
      </c>
      <c r="AK753" s="13" t="s">
        <v>135</v>
      </c>
      <c r="AL753" t="b">
        <v>0</v>
      </c>
      <c r="AM753" t="str">
        <f>EmployeeData[[#This Row],[EMPLOYEEID]]</f>
        <v>E139484</v>
      </c>
    </row>
    <row r="754" spans="1:39" ht="15" x14ac:dyDescent="0.25">
      <c r="A754" s="13" t="s">
        <v>1808</v>
      </c>
      <c r="B754" s="13" t="str">
        <f>EmployeeData[[#This Row],[FULLNAME]]</f>
        <v>Guido Kim</v>
      </c>
      <c r="C754" s="13" t="s">
        <v>203</v>
      </c>
      <c r="D754" s="13" t="s">
        <v>126</v>
      </c>
      <c r="E754">
        <v>461</v>
      </c>
      <c r="F754" s="13" t="s">
        <v>221</v>
      </c>
      <c r="G754" s="13" t="s">
        <v>204</v>
      </c>
      <c r="J754">
        <v>41682</v>
      </c>
      <c r="L754">
        <v>1</v>
      </c>
      <c r="M754">
        <v>40</v>
      </c>
      <c r="N754">
        <v>5</v>
      </c>
      <c r="O754">
        <v>259557</v>
      </c>
      <c r="P754" t="s">
        <v>2</v>
      </c>
      <c r="Q754" s="13" t="s">
        <v>55</v>
      </c>
      <c r="R754" s="13" t="s">
        <v>82</v>
      </c>
      <c r="S754" s="13" t="s">
        <v>159</v>
      </c>
      <c r="T754" t="b">
        <v>1</v>
      </c>
      <c r="U754" s="13" t="s">
        <v>8</v>
      </c>
      <c r="V754" s="13" t="s">
        <v>1809</v>
      </c>
      <c r="W754" t="s">
        <v>5</v>
      </c>
      <c r="X754" s="13" t="s">
        <v>45</v>
      </c>
      <c r="Y754" s="13" t="s">
        <v>146</v>
      </c>
      <c r="Z754">
        <v>1968</v>
      </c>
      <c r="AA754" s="13" t="s">
        <v>15</v>
      </c>
      <c r="AB754" s="13" t="s">
        <v>206</v>
      </c>
      <c r="AC754" s="13" t="s">
        <v>223</v>
      </c>
      <c r="AD754" s="13" t="s">
        <v>9</v>
      </c>
      <c r="AE754">
        <v>57</v>
      </c>
      <c r="AF754" t="s">
        <v>37</v>
      </c>
      <c r="AG754" t="s">
        <v>47</v>
      </c>
      <c r="AH754">
        <v>11</v>
      </c>
      <c r="AI754" t="s">
        <v>14</v>
      </c>
      <c r="AJ754" s="13" t="s">
        <v>134</v>
      </c>
      <c r="AK754" s="13" t="s">
        <v>135</v>
      </c>
      <c r="AL754" t="s">
        <v>136</v>
      </c>
      <c r="AM754" t="str">
        <f>EmployeeData[[#This Row],[EMPLOYEEID]]</f>
        <v>E139590</v>
      </c>
    </row>
    <row r="755" spans="1:39" ht="15" x14ac:dyDescent="0.25">
      <c r="A755" s="13" t="s">
        <v>1810</v>
      </c>
      <c r="B755" s="13" t="str">
        <f>EmployeeData[[#This Row],[FULLNAME]]</f>
        <v>Hans-Peter Ke</v>
      </c>
      <c r="C755" s="13" t="s">
        <v>125</v>
      </c>
      <c r="D755" s="13" t="s">
        <v>126</v>
      </c>
      <c r="E755">
        <v>444</v>
      </c>
      <c r="F755" s="13" t="s">
        <v>127</v>
      </c>
      <c r="G755" s="13" t="s">
        <v>128</v>
      </c>
      <c r="J755">
        <v>41682</v>
      </c>
      <c r="L755">
        <v>1</v>
      </c>
      <c r="M755">
        <v>40</v>
      </c>
      <c r="N755">
        <v>5</v>
      </c>
      <c r="O755">
        <v>129509</v>
      </c>
      <c r="P755" t="s">
        <v>2</v>
      </c>
      <c r="Q755" s="13" t="s">
        <v>54</v>
      </c>
      <c r="R755" s="13" t="s">
        <v>82</v>
      </c>
      <c r="S755" s="13" t="s">
        <v>140</v>
      </c>
      <c r="T755" t="b">
        <v>1</v>
      </c>
      <c r="U755" s="13" t="s">
        <v>7</v>
      </c>
      <c r="V755" s="13" t="s">
        <v>1811</v>
      </c>
      <c r="W755" t="s">
        <v>5</v>
      </c>
      <c r="X755" s="13" t="s">
        <v>10</v>
      </c>
      <c r="Y755" s="13" t="s">
        <v>131</v>
      </c>
      <c r="Z755">
        <v>1968</v>
      </c>
      <c r="AA755" s="13" t="s">
        <v>15</v>
      </c>
      <c r="AB755" s="13" t="s">
        <v>132</v>
      </c>
      <c r="AC755" s="13" t="s">
        <v>133</v>
      </c>
      <c r="AD755" s="13" t="s">
        <v>40</v>
      </c>
      <c r="AE755">
        <v>57</v>
      </c>
      <c r="AF755" t="s">
        <v>37</v>
      </c>
      <c r="AG755" t="s">
        <v>46</v>
      </c>
      <c r="AH755">
        <v>11</v>
      </c>
      <c r="AI755" t="s">
        <v>14</v>
      </c>
      <c r="AJ755" s="13" t="s">
        <v>134</v>
      </c>
      <c r="AK755" s="13" t="s">
        <v>135</v>
      </c>
      <c r="AL755" t="s">
        <v>136</v>
      </c>
      <c r="AM755" t="str">
        <f>EmployeeData[[#This Row],[EMPLOYEEID]]</f>
        <v>E139782</v>
      </c>
    </row>
    <row r="756" spans="1:39" ht="15" x14ac:dyDescent="0.25">
      <c r="A756" s="13" t="s">
        <v>1812</v>
      </c>
      <c r="B756" s="13" t="str">
        <f>EmployeeData[[#This Row],[FULLNAME]]</f>
        <v>Hans-Peter Kanniyappan</v>
      </c>
      <c r="C756" s="13" t="s">
        <v>125</v>
      </c>
      <c r="D756" s="13" t="s">
        <v>126</v>
      </c>
      <c r="E756">
        <v>371</v>
      </c>
      <c r="F756" s="13" t="s">
        <v>221</v>
      </c>
      <c r="G756" s="13" t="s">
        <v>144</v>
      </c>
      <c r="J756">
        <v>41682</v>
      </c>
      <c r="L756">
        <v>1</v>
      </c>
      <c r="M756">
        <v>40</v>
      </c>
      <c r="N756">
        <v>5</v>
      </c>
      <c r="O756">
        <v>49366</v>
      </c>
      <c r="P756" t="s">
        <v>2</v>
      </c>
      <c r="Q756" s="13" t="s">
        <v>54</v>
      </c>
      <c r="R756" s="13" t="s">
        <v>82</v>
      </c>
      <c r="S756" s="13" t="s">
        <v>211</v>
      </c>
      <c r="T756" t="b">
        <v>1</v>
      </c>
      <c r="U756" s="13" t="s">
        <v>8</v>
      </c>
      <c r="V756" s="13" t="s">
        <v>1813</v>
      </c>
      <c r="W756" t="s">
        <v>5</v>
      </c>
      <c r="X756" s="13" t="s">
        <v>10</v>
      </c>
      <c r="Y756" s="13" t="s">
        <v>146</v>
      </c>
      <c r="Z756">
        <v>1989</v>
      </c>
      <c r="AA756" s="13" t="s">
        <v>15</v>
      </c>
      <c r="AB756" s="13" t="s">
        <v>147</v>
      </c>
      <c r="AC756" s="13" t="s">
        <v>376</v>
      </c>
      <c r="AD756" s="13" t="s">
        <v>9</v>
      </c>
      <c r="AE756">
        <v>36</v>
      </c>
      <c r="AF756" t="s">
        <v>36</v>
      </c>
      <c r="AG756" t="s">
        <v>11</v>
      </c>
      <c r="AH756">
        <v>11</v>
      </c>
      <c r="AI756" t="s">
        <v>14</v>
      </c>
      <c r="AJ756" s="13" t="s">
        <v>134</v>
      </c>
      <c r="AK756" s="13" t="s">
        <v>135</v>
      </c>
      <c r="AL756" t="s">
        <v>136</v>
      </c>
      <c r="AM756" t="str">
        <f>EmployeeData[[#This Row],[EMPLOYEEID]]</f>
        <v>E140134</v>
      </c>
    </row>
    <row r="757" spans="1:39" ht="15" x14ac:dyDescent="0.25">
      <c r="A757" s="13" t="s">
        <v>1814</v>
      </c>
      <c r="B757" s="13" t="str">
        <f>EmployeeData[[#This Row],[FULLNAME]]</f>
        <v>Harjeet Johnston</v>
      </c>
      <c r="C757" s="13" t="s">
        <v>303</v>
      </c>
      <c r="D757" s="13" t="s">
        <v>126</v>
      </c>
      <c r="E757">
        <v>450</v>
      </c>
      <c r="F757" s="13" t="s">
        <v>221</v>
      </c>
      <c r="G757" s="13" t="s">
        <v>304</v>
      </c>
      <c r="J757">
        <v>41682</v>
      </c>
      <c r="L757">
        <v>1</v>
      </c>
      <c r="M757">
        <v>40</v>
      </c>
      <c r="N757">
        <v>5</v>
      </c>
      <c r="O757">
        <v>39050</v>
      </c>
      <c r="P757" t="s">
        <v>2</v>
      </c>
      <c r="Q757" s="13" t="s">
        <v>57</v>
      </c>
      <c r="R757" s="13" t="s">
        <v>82</v>
      </c>
      <c r="S757" s="13" t="s">
        <v>129</v>
      </c>
      <c r="T757" t="b">
        <v>1</v>
      </c>
      <c r="U757" s="13" t="s">
        <v>38</v>
      </c>
      <c r="V757" s="13" t="s">
        <v>1815</v>
      </c>
      <c r="W757" t="s">
        <v>5</v>
      </c>
      <c r="X757" s="13" t="s">
        <v>10</v>
      </c>
      <c r="Y757" s="13" t="s">
        <v>131</v>
      </c>
      <c r="Z757">
        <v>1988</v>
      </c>
      <c r="AA757" s="13" t="s">
        <v>15</v>
      </c>
      <c r="AB757" s="13" t="s">
        <v>306</v>
      </c>
      <c r="AC757" s="13" t="s">
        <v>301</v>
      </c>
      <c r="AD757" s="13" t="s">
        <v>9</v>
      </c>
      <c r="AE757">
        <v>37</v>
      </c>
      <c r="AF757" t="s">
        <v>36</v>
      </c>
      <c r="AG757" t="s">
        <v>11</v>
      </c>
      <c r="AH757">
        <v>11</v>
      </c>
      <c r="AI757" t="s">
        <v>14</v>
      </c>
      <c r="AJ757" s="13" t="s">
        <v>134</v>
      </c>
      <c r="AK757" s="13" t="s">
        <v>135</v>
      </c>
      <c r="AL757" t="b">
        <v>0</v>
      </c>
      <c r="AM757" t="str">
        <f>EmployeeData[[#This Row],[EMPLOYEEID]]</f>
        <v>E141033</v>
      </c>
    </row>
    <row r="758" spans="1:39" ht="15" x14ac:dyDescent="0.25">
      <c r="A758" s="13" t="s">
        <v>1816</v>
      </c>
      <c r="B758" s="13" t="str">
        <f>EmployeeData[[#This Row],[FULLNAME]]</f>
        <v>Harjeet Jang</v>
      </c>
      <c r="C758" s="13" t="s">
        <v>203</v>
      </c>
      <c r="D758" s="13" t="s">
        <v>126</v>
      </c>
      <c r="E758">
        <v>444</v>
      </c>
      <c r="F758" s="13" t="s">
        <v>127</v>
      </c>
      <c r="G758" s="13" t="s">
        <v>204</v>
      </c>
      <c r="J758">
        <v>41682</v>
      </c>
      <c r="L758">
        <v>1</v>
      </c>
      <c r="M758">
        <v>40</v>
      </c>
      <c r="N758">
        <v>5</v>
      </c>
      <c r="O758">
        <v>94998</v>
      </c>
      <c r="P758" t="s">
        <v>2</v>
      </c>
      <c r="Q758" s="13" t="s">
        <v>55</v>
      </c>
      <c r="R758" s="13" t="s">
        <v>82</v>
      </c>
      <c r="S758" s="13" t="s">
        <v>140</v>
      </c>
      <c r="T758" t="b">
        <v>1</v>
      </c>
      <c r="U758" s="13" t="s">
        <v>7</v>
      </c>
      <c r="V758" s="13" t="s">
        <v>1817</v>
      </c>
      <c r="W758" t="s">
        <v>5</v>
      </c>
      <c r="X758" s="13" t="s">
        <v>10</v>
      </c>
      <c r="Y758" s="13" t="s">
        <v>131</v>
      </c>
      <c r="Z758">
        <v>1988</v>
      </c>
      <c r="AA758" s="13" t="s">
        <v>15</v>
      </c>
      <c r="AB758" s="13" t="s">
        <v>206</v>
      </c>
      <c r="AC758" s="13" t="s">
        <v>133</v>
      </c>
      <c r="AD758" s="13" t="s">
        <v>40</v>
      </c>
      <c r="AE758">
        <v>37</v>
      </c>
      <c r="AF758" t="s">
        <v>36</v>
      </c>
      <c r="AG758" t="s">
        <v>12</v>
      </c>
      <c r="AH758">
        <v>11</v>
      </c>
      <c r="AI758" t="s">
        <v>14</v>
      </c>
      <c r="AJ758" s="13" t="s">
        <v>149</v>
      </c>
      <c r="AK758" s="13" t="s">
        <v>135</v>
      </c>
      <c r="AL758" t="s">
        <v>136</v>
      </c>
      <c r="AM758" t="str">
        <f>EmployeeData[[#This Row],[EMPLOYEEID]]</f>
        <v>E141101</v>
      </c>
    </row>
    <row r="759" spans="1:39" ht="15" x14ac:dyDescent="0.25">
      <c r="A759" s="13" t="s">
        <v>1818</v>
      </c>
      <c r="B759" s="13" t="str">
        <f>EmployeeData[[#This Row],[FULLNAME]]</f>
        <v>Harleen Huxtable</v>
      </c>
      <c r="C759" s="13" t="s">
        <v>203</v>
      </c>
      <c r="D759" s="13" t="s">
        <v>126</v>
      </c>
      <c r="E759">
        <v>452</v>
      </c>
      <c r="F759" s="13" t="s">
        <v>157</v>
      </c>
      <c r="G759" s="13" t="s">
        <v>204</v>
      </c>
      <c r="J759">
        <v>41682</v>
      </c>
      <c r="L759">
        <v>1</v>
      </c>
      <c r="M759">
        <v>40</v>
      </c>
      <c r="N759">
        <v>5</v>
      </c>
      <c r="O759">
        <v>86292</v>
      </c>
      <c r="P759" t="s">
        <v>2</v>
      </c>
      <c r="Q759" s="13" t="s">
        <v>55</v>
      </c>
      <c r="R759" s="13" t="s">
        <v>82</v>
      </c>
      <c r="S759" s="13" t="s">
        <v>140</v>
      </c>
      <c r="T759" t="b">
        <v>1</v>
      </c>
      <c r="U759" s="13" t="s">
        <v>8</v>
      </c>
      <c r="V759" s="13" t="s">
        <v>1819</v>
      </c>
      <c r="W759" t="s">
        <v>5</v>
      </c>
      <c r="X759" s="13" t="s">
        <v>10</v>
      </c>
      <c r="Y759" s="13" t="s">
        <v>146</v>
      </c>
      <c r="Z759">
        <v>1970</v>
      </c>
      <c r="AA759" s="13" t="s">
        <v>32</v>
      </c>
      <c r="AB759" s="13" t="s">
        <v>206</v>
      </c>
      <c r="AC759" s="13" t="s">
        <v>199</v>
      </c>
      <c r="AD759" s="13" t="s">
        <v>43</v>
      </c>
      <c r="AE759">
        <v>55</v>
      </c>
      <c r="AF759" t="s">
        <v>37</v>
      </c>
      <c r="AG759" t="s">
        <v>12</v>
      </c>
      <c r="AH759">
        <v>11</v>
      </c>
      <c r="AI759" t="s">
        <v>14</v>
      </c>
      <c r="AJ759" s="13" t="s">
        <v>176</v>
      </c>
      <c r="AK759" s="13" t="s">
        <v>135</v>
      </c>
      <c r="AL759" t="s">
        <v>136</v>
      </c>
      <c r="AM759" t="str">
        <f>EmployeeData[[#This Row],[EMPLOYEEID]]</f>
        <v>E141782</v>
      </c>
    </row>
    <row r="760" spans="1:39" ht="15" x14ac:dyDescent="0.25">
      <c r="A760" s="13" t="s">
        <v>1820</v>
      </c>
      <c r="B760" s="13" t="str">
        <f>EmployeeData[[#This Row],[FULLNAME]]</f>
        <v>Harleen Huang</v>
      </c>
      <c r="C760" s="13" t="s">
        <v>203</v>
      </c>
      <c r="D760" s="13" t="s">
        <v>126</v>
      </c>
      <c r="E760">
        <v>453</v>
      </c>
      <c r="F760" s="13" t="s">
        <v>127</v>
      </c>
      <c r="G760" s="13" t="s">
        <v>204</v>
      </c>
      <c r="J760">
        <v>41682</v>
      </c>
      <c r="L760">
        <v>1</v>
      </c>
      <c r="M760">
        <v>40</v>
      </c>
      <c r="N760">
        <v>5</v>
      </c>
      <c r="O760">
        <v>98745</v>
      </c>
      <c r="P760" t="s">
        <v>2</v>
      </c>
      <c r="Q760" s="13" t="s">
        <v>55</v>
      </c>
      <c r="R760" s="13" t="s">
        <v>82</v>
      </c>
      <c r="S760" s="13" t="s">
        <v>225</v>
      </c>
      <c r="T760" t="b">
        <v>1</v>
      </c>
      <c r="U760" s="13" t="s">
        <v>7</v>
      </c>
      <c r="V760" s="13" t="s">
        <v>1821</v>
      </c>
      <c r="W760" t="s">
        <v>5</v>
      </c>
      <c r="X760" s="13" t="s">
        <v>10</v>
      </c>
      <c r="Y760" s="13" t="s">
        <v>146</v>
      </c>
      <c r="Z760">
        <v>1978</v>
      </c>
      <c r="AA760" s="13" t="s">
        <v>32</v>
      </c>
      <c r="AB760" s="13" t="s">
        <v>206</v>
      </c>
      <c r="AC760" s="13" t="s">
        <v>320</v>
      </c>
      <c r="AD760" s="13" t="s">
        <v>40</v>
      </c>
      <c r="AE760">
        <v>47</v>
      </c>
      <c r="AF760" t="s">
        <v>37</v>
      </c>
      <c r="AG760" t="s">
        <v>12</v>
      </c>
      <c r="AH760">
        <v>11</v>
      </c>
      <c r="AI760" t="s">
        <v>14</v>
      </c>
      <c r="AJ760" s="13" t="s">
        <v>239</v>
      </c>
      <c r="AK760" s="13" t="s">
        <v>184</v>
      </c>
      <c r="AL760" t="s">
        <v>136</v>
      </c>
      <c r="AM760" t="str">
        <f>EmployeeData[[#This Row],[EMPLOYEEID]]</f>
        <v>E141936</v>
      </c>
    </row>
    <row r="761" spans="1:39" ht="15" x14ac:dyDescent="0.25">
      <c r="A761" s="13" t="s">
        <v>1822</v>
      </c>
      <c r="B761" s="13" t="str">
        <f>EmployeeData[[#This Row],[FULLNAME]]</f>
        <v>Harleen Hosang</v>
      </c>
      <c r="C761" s="13" t="s">
        <v>125</v>
      </c>
      <c r="D761" s="13" t="s">
        <v>126</v>
      </c>
      <c r="E761">
        <v>442</v>
      </c>
      <c r="F761" s="13" t="s">
        <v>143</v>
      </c>
      <c r="G761" s="13" t="s">
        <v>128</v>
      </c>
      <c r="J761">
        <v>41682</v>
      </c>
      <c r="L761">
        <v>1</v>
      </c>
      <c r="M761">
        <v>40</v>
      </c>
      <c r="N761">
        <v>5</v>
      </c>
      <c r="O761">
        <v>109145</v>
      </c>
      <c r="P761" t="s">
        <v>2</v>
      </c>
      <c r="Q761" s="13" t="s">
        <v>54</v>
      </c>
      <c r="R761" s="13" t="s">
        <v>82</v>
      </c>
      <c r="S761" s="13" t="s">
        <v>129</v>
      </c>
      <c r="T761" t="b">
        <v>1</v>
      </c>
      <c r="U761" s="13" t="s">
        <v>38</v>
      </c>
      <c r="V761" s="13" t="s">
        <v>1823</v>
      </c>
      <c r="W761" t="s">
        <v>5</v>
      </c>
      <c r="X761" s="13" t="s">
        <v>45</v>
      </c>
      <c r="Y761" s="13" t="s">
        <v>229</v>
      </c>
      <c r="Z761">
        <v>1997</v>
      </c>
      <c r="AA761" s="13" t="s">
        <v>32</v>
      </c>
      <c r="AB761" s="13" t="s">
        <v>132</v>
      </c>
      <c r="AC761" s="13" t="s">
        <v>179</v>
      </c>
      <c r="AD761" s="13" t="s">
        <v>44</v>
      </c>
      <c r="AE761">
        <v>28</v>
      </c>
      <c r="AF761" t="s">
        <v>6</v>
      </c>
      <c r="AG761" t="s">
        <v>46</v>
      </c>
      <c r="AH761">
        <v>11</v>
      </c>
      <c r="AI761" t="s">
        <v>14</v>
      </c>
      <c r="AJ761" s="13" t="s">
        <v>154</v>
      </c>
      <c r="AK761" s="13" t="s">
        <v>135</v>
      </c>
      <c r="AL761" t="s">
        <v>136</v>
      </c>
      <c r="AM761" t="str">
        <f>EmployeeData[[#This Row],[EMPLOYEEID]]</f>
        <v>E141972</v>
      </c>
    </row>
    <row r="762" spans="1:39" ht="15" x14ac:dyDescent="0.25">
      <c r="A762" s="13" t="s">
        <v>1824</v>
      </c>
      <c r="B762" s="13" t="str">
        <f>EmployeeData[[#This Row],[FULLNAME]]</f>
        <v>Harry Hertanto</v>
      </c>
      <c r="C762" s="13" t="s">
        <v>338</v>
      </c>
      <c r="D762" s="13" t="s">
        <v>126</v>
      </c>
      <c r="E762">
        <v>453</v>
      </c>
      <c r="F762" s="13" t="s">
        <v>127</v>
      </c>
      <c r="G762" s="13" t="s">
        <v>339</v>
      </c>
      <c r="J762">
        <v>41682</v>
      </c>
      <c r="L762">
        <v>1</v>
      </c>
      <c r="M762">
        <v>40</v>
      </c>
      <c r="N762">
        <v>5</v>
      </c>
      <c r="O762">
        <v>30093</v>
      </c>
      <c r="P762" t="s">
        <v>2</v>
      </c>
      <c r="Q762" s="13" t="s">
        <v>4</v>
      </c>
      <c r="R762" s="13" t="s">
        <v>82</v>
      </c>
      <c r="S762" s="13" t="s">
        <v>159</v>
      </c>
      <c r="T762" t="b">
        <v>1</v>
      </c>
      <c r="U762" s="13" t="s">
        <v>8</v>
      </c>
      <c r="V762" s="13" t="s">
        <v>1825</v>
      </c>
      <c r="W762" t="s">
        <v>5</v>
      </c>
      <c r="X762" s="13" t="s">
        <v>10</v>
      </c>
      <c r="Y762" s="13" t="s">
        <v>146</v>
      </c>
      <c r="Z762">
        <v>1968</v>
      </c>
      <c r="AA762" s="13" t="s">
        <v>32</v>
      </c>
      <c r="AB762" s="13" t="s">
        <v>341</v>
      </c>
      <c r="AC762" s="13" t="s">
        <v>320</v>
      </c>
      <c r="AD762" s="13" t="s">
        <v>40</v>
      </c>
      <c r="AE762">
        <v>57</v>
      </c>
      <c r="AF762" t="s">
        <v>37</v>
      </c>
      <c r="AG762" t="s">
        <v>11</v>
      </c>
      <c r="AH762">
        <v>11</v>
      </c>
      <c r="AI762" t="s">
        <v>14</v>
      </c>
      <c r="AJ762" s="13" t="s">
        <v>134</v>
      </c>
      <c r="AK762" s="13" t="s">
        <v>135</v>
      </c>
      <c r="AL762" t="s">
        <v>136</v>
      </c>
      <c r="AM762" t="str">
        <f>EmployeeData[[#This Row],[EMPLOYEEID]]</f>
        <v>E142209</v>
      </c>
    </row>
    <row r="763" spans="1:39" ht="15" x14ac:dyDescent="0.25">
      <c r="A763" s="13" t="s">
        <v>1826</v>
      </c>
      <c r="B763" s="13" t="str">
        <f>EmployeeData[[#This Row],[FULLNAME]]</f>
        <v>Harry Hashtroodi</v>
      </c>
      <c r="C763" s="13" t="s">
        <v>156</v>
      </c>
      <c r="D763" s="13" t="s">
        <v>126</v>
      </c>
      <c r="E763">
        <v>371</v>
      </c>
      <c r="F763" s="13" t="s">
        <v>221</v>
      </c>
      <c r="G763" s="13" t="s">
        <v>158</v>
      </c>
      <c r="J763">
        <v>41682</v>
      </c>
      <c r="L763">
        <v>1</v>
      </c>
      <c r="M763">
        <v>40</v>
      </c>
      <c r="N763">
        <v>5</v>
      </c>
      <c r="O763">
        <v>24705</v>
      </c>
      <c r="P763" t="s">
        <v>2</v>
      </c>
      <c r="Q763" s="13" t="s">
        <v>56</v>
      </c>
      <c r="R763" s="13" t="s">
        <v>82</v>
      </c>
      <c r="S763" s="13" t="s">
        <v>159</v>
      </c>
      <c r="T763" t="b">
        <v>1</v>
      </c>
      <c r="U763" s="13" t="s">
        <v>7</v>
      </c>
      <c r="V763" s="13" t="s">
        <v>1827</v>
      </c>
      <c r="W763" t="s">
        <v>5</v>
      </c>
      <c r="X763" s="13" t="s">
        <v>10</v>
      </c>
      <c r="Y763" s="13" t="s">
        <v>146</v>
      </c>
      <c r="Z763">
        <v>1989</v>
      </c>
      <c r="AA763" s="13" t="s">
        <v>32</v>
      </c>
      <c r="AB763" s="13" t="s">
        <v>161</v>
      </c>
      <c r="AC763" s="13" t="s">
        <v>376</v>
      </c>
      <c r="AD763" s="13" t="s">
        <v>9</v>
      </c>
      <c r="AE763">
        <v>36</v>
      </c>
      <c r="AF763" t="s">
        <v>36</v>
      </c>
      <c r="AG763" t="s">
        <v>11</v>
      </c>
      <c r="AH763">
        <v>11</v>
      </c>
      <c r="AI763" t="s">
        <v>14</v>
      </c>
      <c r="AJ763" s="13" t="s">
        <v>176</v>
      </c>
      <c r="AK763" s="13" t="s">
        <v>184</v>
      </c>
      <c r="AL763" t="b">
        <v>1</v>
      </c>
      <c r="AM763" t="str">
        <f>EmployeeData[[#This Row],[EMPLOYEEID]]</f>
        <v>E142212</v>
      </c>
    </row>
    <row r="764" spans="1:39" ht="15" x14ac:dyDescent="0.25">
      <c r="A764" s="13" t="s">
        <v>1828</v>
      </c>
      <c r="B764" s="13" t="str">
        <f>EmployeeData[[#This Row],[FULLNAME]]</f>
        <v>Heather Grigorov</v>
      </c>
      <c r="C764" s="13" t="s">
        <v>125</v>
      </c>
      <c r="D764" s="13" t="s">
        <v>126</v>
      </c>
      <c r="E764">
        <v>442</v>
      </c>
      <c r="F764" s="13" t="s">
        <v>143</v>
      </c>
      <c r="G764" s="13" t="s">
        <v>128</v>
      </c>
      <c r="J764">
        <v>41682</v>
      </c>
      <c r="L764">
        <v>1</v>
      </c>
      <c r="M764">
        <v>40</v>
      </c>
      <c r="N764">
        <v>5</v>
      </c>
      <c r="O764">
        <v>29387</v>
      </c>
      <c r="P764" t="s">
        <v>2</v>
      </c>
      <c r="Q764" s="13" t="s">
        <v>54</v>
      </c>
      <c r="R764" s="13" t="s">
        <v>82</v>
      </c>
      <c r="S764" s="13" t="s">
        <v>129</v>
      </c>
      <c r="T764" t="b">
        <v>1</v>
      </c>
      <c r="U764" s="13" t="s">
        <v>38</v>
      </c>
      <c r="V764" s="13" t="s">
        <v>1829</v>
      </c>
      <c r="W764" t="s">
        <v>5</v>
      </c>
      <c r="X764" s="13" t="s">
        <v>10</v>
      </c>
      <c r="Y764" s="13" t="s">
        <v>131</v>
      </c>
      <c r="Z764">
        <v>1978</v>
      </c>
      <c r="AA764" s="13" t="s">
        <v>32</v>
      </c>
      <c r="AB764" s="13" t="s">
        <v>132</v>
      </c>
      <c r="AC764" s="13" t="s">
        <v>179</v>
      </c>
      <c r="AD764" s="13" t="s">
        <v>44</v>
      </c>
      <c r="AE764">
        <v>47</v>
      </c>
      <c r="AF764" t="s">
        <v>37</v>
      </c>
      <c r="AG764" t="s">
        <v>11</v>
      </c>
      <c r="AH764">
        <v>11</v>
      </c>
      <c r="AI764" t="s">
        <v>14</v>
      </c>
      <c r="AJ764" s="13" t="s">
        <v>239</v>
      </c>
      <c r="AK764" s="13" t="s">
        <v>135</v>
      </c>
      <c r="AL764" t="b">
        <v>0</v>
      </c>
      <c r="AM764" t="str">
        <f>EmployeeData[[#This Row],[EMPLOYEEID]]</f>
        <v>E143668</v>
      </c>
    </row>
    <row r="765" spans="1:39" ht="15" x14ac:dyDescent="0.25">
      <c r="A765" s="13" t="s">
        <v>1830</v>
      </c>
      <c r="B765" s="13" t="str">
        <f>EmployeeData[[#This Row],[FULLNAME]]</f>
        <v>Heiko Gans</v>
      </c>
      <c r="C765" s="13" t="s">
        <v>125</v>
      </c>
      <c r="D765" s="13" t="s">
        <v>126</v>
      </c>
      <c r="E765">
        <v>443</v>
      </c>
      <c r="F765" s="13" t="s">
        <v>157</v>
      </c>
      <c r="G765" s="13" t="s">
        <v>144</v>
      </c>
      <c r="J765">
        <v>41682</v>
      </c>
      <c r="L765">
        <v>1</v>
      </c>
      <c r="M765">
        <v>40</v>
      </c>
      <c r="N765">
        <v>5</v>
      </c>
      <c r="O765">
        <v>54709</v>
      </c>
      <c r="P765" t="s">
        <v>2</v>
      </c>
      <c r="Q765" s="13" t="s">
        <v>54</v>
      </c>
      <c r="R765" s="13" t="s">
        <v>82</v>
      </c>
      <c r="S765" s="13" t="s">
        <v>159</v>
      </c>
      <c r="T765" t="b">
        <v>1</v>
      </c>
      <c r="U765" s="13" t="s">
        <v>7</v>
      </c>
      <c r="V765" s="13" t="s">
        <v>1831</v>
      </c>
      <c r="W765" t="s">
        <v>5</v>
      </c>
      <c r="X765" s="13" t="s">
        <v>10</v>
      </c>
      <c r="Y765" s="13" t="s">
        <v>233</v>
      </c>
      <c r="Z765">
        <v>1988</v>
      </c>
      <c r="AA765" s="13" t="s">
        <v>15</v>
      </c>
      <c r="AB765" s="13" t="s">
        <v>147</v>
      </c>
      <c r="AC765" s="13" t="s">
        <v>162</v>
      </c>
      <c r="AD765" s="13" t="s">
        <v>43</v>
      </c>
      <c r="AE765">
        <v>37</v>
      </c>
      <c r="AF765" t="s">
        <v>36</v>
      </c>
      <c r="AG765" t="s">
        <v>12</v>
      </c>
      <c r="AH765">
        <v>11</v>
      </c>
      <c r="AI765" t="s">
        <v>14</v>
      </c>
      <c r="AJ765" s="13" t="s">
        <v>154</v>
      </c>
      <c r="AK765" s="13" t="s">
        <v>135</v>
      </c>
      <c r="AL765" t="b">
        <v>1</v>
      </c>
      <c r="AM765" t="str">
        <f>EmployeeData[[#This Row],[EMPLOYEEID]]</f>
        <v>E144316</v>
      </c>
    </row>
    <row r="766" spans="1:39" ht="15" x14ac:dyDescent="0.25">
      <c r="A766" s="13" t="s">
        <v>1832</v>
      </c>
      <c r="B766" s="13" t="str">
        <f>EmployeeData[[#This Row],[FULLNAME]]</f>
        <v>Heiko Fung</v>
      </c>
      <c r="C766" s="13" t="s">
        <v>125</v>
      </c>
      <c r="D766" s="13" t="s">
        <v>126</v>
      </c>
      <c r="E766">
        <v>392</v>
      </c>
      <c r="F766" s="13" t="s">
        <v>157</v>
      </c>
      <c r="G766" s="13" t="s">
        <v>144</v>
      </c>
      <c r="J766">
        <v>41682</v>
      </c>
      <c r="L766">
        <v>1</v>
      </c>
      <c r="M766">
        <v>40</v>
      </c>
      <c r="N766">
        <v>5</v>
      </c>
      <c r="O766">
        <v>53751</v>
      </c>
      <c r="P766" t="s">
        <v>2</v>
      </c>
      <c r="Q766" s="13" t="s">
        <v>54</v>
      </c>
      <c r="R766" s="13" t="s">
        <v>82</v>
      </c>
      <c r="S766" s="13" t="s">
        <v>211</v>
      </c>
      <c r="T766" t="b">
        <v>1</v>
      </c>
      <c r="U766" s="13" t="s">
        <v>38</v>
      </c>
      <c r="V766" s="13" t="s">
        <v>1833</v>
      </c>
      <c r="W766" t="s">
        <v>5</v>
      </c>
      <c r="X766" s="13" t="s">
        <v>10</v>
      </c>
      <c r="Y766" s="13" t="s">
        <v>146</v>
      </c>
      <c r="Z766">
        <v>1978</v>
      </c>
      <c r="AA766" s="13" t="s">
        <v>15</v>
      </c>
      <c r="AB766" s="13" t="s">
        <v>147</v>
      </c>
      <c r="AC766" s="13" t="s">
        <v>422</v>
      </c>
      <c r="AD766" s="13" t="s">
        <v>43</v>
      </c>
      <c r="AE766">
        <v>47</v>
      </c>
      <c r="AF766" t="s">
        <v>37</v>
      </c>
      <c r="AG766" t="s">
        <v>12</v>
      </c>
      <c r="AH766">
        <v>11</v>
      </c>
      <c r="AI766" t="s">
        <v>14</v>
      </c>
      <c r="AJ766" s="13" t="s">
        <v>167</v>
      </c>
      <c r="AK766" s="13" t="s">
        <v>135</v>
      </c>
      <c r="AL766" t="b">
        <v>1</v>
      </c>
      <c r="AM766" t="str">
        <f>EmployeeData[[#This Row],[EMPLOYEEID]]</f>
        <v>E144346</v>
      </c>
    </row>
    <row r="767" spans="1:39" ht="15" x14ac:dyDescent="0.25">
      <c r="A767" s="13" t="s">
        <v>1834</v>
      </c>
      <c r="B767" s="13" t="str">
        <f>EmployeeData[[#This Row],[FULLNAME]]</f>
        <v>Hemanth Favre</v>
      </c>
      <c r="C767" s="13" t="s">
        <v>203</v>
      </c>
      <c r="D767" s="13" t="s">
        <v>126</v>
      </c>
      <c r="E767">
        <v>351</v>
      </c>
      <c r="F767" s="13" t="s">
        <v>221</v>
      </c>
      <c r="G767" s="13" t="s">
        <v>204</v>
      </c>
      <c r="J767">
        <v>41682</v>
      </c>
      <c r="L767">
        <v>1</v>
      </c>
      <c r="M767">
        <v>40</v>
      </c>
      <c r="N767">
        <v>5</v>
      </c>
      <c r="O767">
        <v>103545</v>
      </c>
      <c r="P767" t="s">
        <v>2</v>
      </c>
      <c r="Q767" s="13" t="s">
        <v>55</v>
      </c>
      <c r="R767" s="13" t="s">
        <v>82</v>
      </c>
      <c r="S767" s="13" t="s">
        <v>159</v>
      </c>
      <c r="T767" t="b">
        <v>1</v>
      </c>
      <c r="U767" s="13" t="s">
        <v>7</v>
      </c>
      <c r="V767" s="13" t="s">
        <v>1835</v>
      </c>
      <c r="W767" t="s">
        <v>5</v>
      </c>
      <c r="X767" s="13" t="s">
        <v>45</v>
      </c>
      <c r="Y767" s="13" t="s">
        <v>146</v>
      </c>
      <c r="Z767">
        <v>1986</v>
      </c>
      <c r="AA767" s="13" t="s">
        <v>15</v>
      </c>
      <c r="AB767" s="13" t="s">
        <v>206</v>
      </c>
      <c r="AC767" s="13" t="s">
        <v>800</v>
      </c>
      <c r="AD767" s="13" t="s">
        <v>9</v>
      </c>
      <c r="AE767">
        <v>39</v>
      </c>
      <c r="AF767" t="s">
        <v>36</v>
      </c>
      <c r="AG767" t="s">
        <v>46</v>
      </c>
      <c r="AH767">
        <v>11</v>
      </c>
      <c r="AI767" t="s">
        <v>14</v>
      </c>
      <c r="AJ767" s="13" t="s">
        <v>134</v>
      </c>
      <c r="AK767" s="13" t="s">
        <v>135</v>
      </c>
      <c r="AL767" t="b">
        <v>1</v>
      </c>
      <c r="AM767" t="str">
        <f>EmployeeData[[#This Row],[EMPLOYEEID]]</f>
        <v>E144716</v>
      </c>
    </row>
    <row r="768" spans="1:39" ht="15" x14ac:dyDescent="0.25">
      <c r="A768" s="13" t="s">
        <v>339</v>
      </c>
      <c r="B768" s="13" t="str">
        <f>EmployeeData[[#This Row],[FULLNAME]]</f>
        <v>Hemanth Eckstein</v>
      </c>
      <c r="C768" s="13" t="s">
        <v>338</v>
      </c>
      <c r="D768" s="13" t="s">
        <v>126</v>
      </c>
      <c r="E768">
        <v>500</v>
      </c>
      <c r="F768" s="13" t="s">
        <v>867</v>
      </c>
      <c r="G768" s="13" t="s">
        <v>339</v>
      </c>
      <c r="J768">
        <v>41682</v>
      </c>
      <c r="L768">
        <v>1</v>
      </c>
      <c r="M768">
        <v>40</v>
      </c>
      <c r="N768">
        <v>5</v>
      </c>
      <c r="O768">
        <v>934158</v>
      </c>
      <c r="P768" t="s">
        <v>2</v>
      </c>
      <c r="Q768" s="13" t="s">
        <v>4</v>
      </c>
      <c r="R768" s="13" t="s">
        <v>82</v>
      </c>
      <c r="S768" s="13" t="s">
        <v>129</v>
      </c>
      <c r="T768" t="b">
        <v>1</v>
      </c>
      <c r="U768" s="13" t="s">
        <v>38</v>
      </c>
      <c r="V768" s="13" t="s">
        <v>341</v>
      </c>
      <c r="W768" t="s">
        <v>5</v>
      </c>
      <c r="X768" s="13" t="s">
        <v>45</v>
      </c>
      <c r="Y768" s="13" t="s">
        <v>146</v>
      </c>
      <c r="Z768">
        <v>1985</v>
      </c>
      <c r="AA768" s="13" t="s">
        <v>15</v>
      </c>
      <c r="AB768" s="13" t="s">
        <v>341</v>
      </c>
      <c r="AC768" s="13" t="s">
        <v>1066</v>
      </c>
      <c r="AD768" s="13" t="s">
        <v>42</v>
      </c>
      <c r="AE768">
        <v>40</v>
      </c>
      <c r="AF768" t="s">
        <v>36</v>
      </c>
      <c r="AG768" t="s">
        <v>48</v>
      </c>
      <c r="AH768">
        <v>11</v>
      </c>
      <c r="AI768" t="s">
        <v>14</v>
      </c>
      <c r="AJ768" s="13" t="s">
        <v>134</v>
      </c>
      <c r="AK768" s="13" t="s">
        <v>135</v>
      </c>
      <c r="AL768" t="s">
        <v>136</v>
      </c>
      <c r="AM768" t="str">
        <f>EmployeeData[[#This Row],[EMPLOYEEID]]</f>
        <v>M144808</v>
      </c>
    </row>
    <row r="769" spans="1:39" ht="15" x14ac:dyDescent="0.25">
      <c r="A769" s="13" t="s">
        <v>1836</v>
      </c>
      <c r="B769" s="13" t="str">
        <f>EmployeeData[[#This Row],[FULLNAME]]</f>
        <v>Henry Deng</v>
      </c>
      <c r="C769" s="13" t="s">
        <v>125</v>
      </c>
      <c r="D769" s="13" t="s">
        <v>126</v>
      </c>
      <c r="E769">
        <v>231</v>
      </c>
      <c r="F769" s="13" t="s">
        <v>143</v>
      </c>
      <c r="G769" s="13" t="s">
        <v>128</v>
      </c>
      <c r="J769">
        <v>41682</v>
      </c>
      <c r="L769">
        <v>1</v>
      </c>
      <c r="M769">
        <v>40</v>
      </c>
      <c r="N769">
        <v>5</v>
      </c>
      <c r="O769">
        <v>94980</v>
      </c>
      <c r="P769" t="s">
        <v>2</v>
      </c>
      <c r="Q769" s="13" t="s">
        <v>54</v>
      </c>
      <c r="R769" s="13" t="s">
        <v>82</v>
      </c>
      <c r="S769" s="13" t="s">
        <v>237</v>
      </c>
      <c r="T769" t="b">
        <v>1</v>
      </c>
      <c r="U769" s="13" t="s">
        <v>38</v>
      </c>
      <c r="V769" s="13" t="s">
        <v>1837</v>
      </c>
      <c r="W769" t="s">
        <v>5</v>
      </c>
      <c r="X769" s="13" t="s">
        <v>10</v>
      </c>
      <c r="Y769" s="13" t="s">
        <v>146</v>
      </c>
      <c r="Z769">
        <v>2000</v>
      </c>
      <c r="AA769" s="13" t="s">
        <v>15</v>
      </c>
      <c r="AB769" s="13" t="s">
        <v>132</v>
      </c>
      <c r="AC769" s="13" t="s">
        <v>431</v>
      </c>
      <c r="AD769" s="13" t="s">
        <v>44</v>
      </c>
      <c r="AE769">
        <v>25</v>
      </c>
      <c r="AF769" t="s">
        <v>6</v>
      </c>
      <c r="AG769" t="s">
        <v>12</v>
      </c>
      <c r="AH769">
        <v>11</v>
      </c>
      <c r="AI769" t="s">
        <v>14</v>
      </c>
      <c r="AJ769" s="13" t="s">
        <v>134</v>
      </c>
      <c r="AK769" s="13" t="s">
        <v>135</v>
      </c>
      <c r="AL769" t="b">
        <v>0</v>
      </c>
      <c r="AM769" t="str">
        <f>EmployeeData[[#This Row],[EMPLOYEEID]]</f>
        <v>E146006</v>
      </c>
    </row>
    <row r="770" spans="1:39" ht="15" x14ac:dyDescent="0.25">
      <c r="A770" s="13" t="s">
        <v>1838</v>
      </c>
      <c r="B770" s="13" t="str">
        <f>EmployeeData[[#This Row],[FULLNAME]]</f>
        <v>Henry Del Boccio</v>
      </c>
      <c r="C770" s="13" t="s">
        <v>203</v>
      </c>
      <c r="D770" s="13" t="s">
        <v>126</v>
      </c>
      <c r="E770">
        <v>443</v>
      </c>
      <c r="F770" s="13" t="s">
        <v>157</v>
      </c>
      <c r="G770" s="13" t="s">
        <v>204</v>
      </c>
      <c r="J770">
        <v>41682</v>
      </c>
      <c r="L770">
        <v>1</v>
      </c>
      <c r="M770">
        <v>40</v>
      </c>
      <c r="N770">
        <v>5</v>
      </c>
      <c r="O770">
        <v>84235</v>
      </c>
      <c r="P770" t="s">
        <v>2</v>
      </c>
      <c r="Q770" s="13" t="s">
        <v>55</v>
      </c>
      <c r="R770" s="13" t="s">
        <v>82</v>
      </c>
      <c r="S770" s="13" t="s">
        <v>129</v>
      </c>
      <c r="T770" t="b">
        <v>1</v>
      </c>
      <c r="U770" s="13" t="s">
        <v>38</v>
      </c>
      <c r="V770" s="13" t="s">
        <v>1839</v>
      </c>
      <c r="W770" t="s">
        <v>5</v>
      </c>
      <c r="X770" s="13" t="s">
        <v>10</v>
      </c>
      <c r="Y770" s="13" t="s">
        <v>131</v>
      </c>
      <c r="Z770">
        <v>1995</v>
      </c>
      <c r="AA770" s="13" t="s">
        <v>15</v>
      </c>
      <c r="AB770" s="13" t="s">
        <v>206</v>
      </c>
      <c r="AC770" s="13" t="s">
        <v>162</v>
      </c>
      <c r="AD770" s="13" t="s">
        <v>43</v>
      </c>
      <c r="AE770">
        <v>30</v>
      </c>
      <c r="AF770" t="s">
        <v>6</v>
      </c>
      <c r="AG770" t="s">
        <v>12</v>
      </c>
      <c r="AH770">
        <v>11</v>
      </c>
      <c r="AI770" t="s">
        <v>14</v>
      </c>
      <c r="AJ770" s="13" t="s">
        <v>154</v>
      </c>
      <c r="AK770" s="13" t="s">
        <v>135</v>
      </c>
      <c r="AL770" t="b">
        <v>0</v>
      </c>
      <c r="AM770" t="str">
        <f>EmployeeData[[#This Row],[EMPLOYEEID]]</f>
        <v>E146054</v>
      </c>
    </row>
    <row r="771" spans="1:39" ht="15" x14ac:dyDescent="0.25">
      <c r="A771" s="13" t="s">
        <v>1840</v>
      </c>
      <c r="B771" s="13" t="str">
        <f>EmployeeData[[#This Row],[FULLNAME]]</f>
        <v>Henry Dalley</v>
      </c>
      <c r="C771" s="13" t="s">
        <v>125</v>
      </c>
      <c r="D771" s="13" t="s">
        <v>126</v>
      </c>
      <c r="E771">
        <v>252</v>
      </c>
      <c r="F771" s="13" t="s">
        <v>143</v>
      </c>
      <c r="G771" s="13" t="s">
        <v>128</v>
      </c>
      <c r="J771">
        <v>41682</v>
      </c>
      <c r="L771">
        <v>1</v>
      </c>
      <c r="M771">
        <v>40</v>
      </c>
      <c r="N771">
        <v>5</v>
      </c>
      <c r="O771">
        <v>96612</v>
      </c>
      <c r="P771" t="s">
        <v>2</v>
      </c>
      <c r="Q771" s="13" t="s">
        <v>54</v>
      </c>
      <c r="R771" s="13" t="s">
        <v>82</v>
      </c>
      <c r="S771" s="13" t="s">
        <v>140</v>
      </c>
      <c r="T771" t="b">
        <v>1</v>
      </c>
      <c r="U771" s="13" t="s">
        <v>7</v>
      </c>
      <c r="V771" s="13" t="s">
        <v>1841</v>
      </c>
      <c r="W771" t="s">
        <v>5</v>
      </c>
      <c r="X771" s="13" t="s">
        <v>10</v>
      </c>
      <c r="Y771" s="13" t="s">
        <v>131</v>
      </c>
      <c r="Z771">
        <v>1977</v>
      </c>
      <c r="AA771" s="13" t="s">
        <v>15</v>
      </c>
      <c r="AB771" s="13" t="s">
        <v>132</v>
      </c>
      <c r="AC771" s="13" t="s">
        <v>148</v>
      </c>
      <c r="AD771" s="13" t="s">
        <v>44</v>
      </c>
      <c r="AE771">
        <v>48</v>
      </c>
      <c r="AF771" t="s">
        <v>37</v>
      </c>
      <c r="AG771" t="s">
        <v>12</v>
      </c>
      <c r="AH771">
        <v>11</v>
      </c>
      <c r="AI771" t="s">
        <v>14</v>
      </c>
      <c r="AJ771" s="13" t="s">
        <v>134</v>
      </c>
      <c r="AK771" s="13" t="s">
        <v>135</v>
      </c>
      <c r="AL771" t="s">
        <v>136</v>
      </c>
      <c r="AM771" t="str">
        <f>EmployeeData[[#This Row],[EMPLOYEEID]]</f>
        <v>E146073</v>
      </c>
    </row>
    <row r="772" spans="1:39" ht="15" x14ac:dyDescent="0.25">
      <c r="A772" s="13" t="s">
        <v>1842</v>
      </c>
      <c r="B772" s="13" t="str">
        <f>EmployeeData[[#This Row],[FULLNAME]]</f>
        <v>Henry Chuahuico</v>
      </c>
      <c r="C772" s="13" t="s">
        <v>338</v>
      </c>
      <c r="D772" s="13" t="s">
        <v>126</v>
      </c>
      <c r="E772">
        <v>371</v>
      </c>
      <c r="F772" s="13" t="s">
        <v>221</v>
      </c>
      <c r="G772" s="13" t="s">
        <v>339</v>
      </c>
      <c r="J772">
        <v>41682</v>
      </c>
      <c r="L772">
        <v>1</v>
      </c>
      <c r="M772">
        <v>40</v>
      </c>
      <c r="N772">
        <v>5</v>
      </c>
      <c r="O772">
        <v>71591</v>
      </c>
      <c r="P772" t="s">
        <v>2</v>
      </c>
      <c r="Q772" s="13" t="s">
        <v>4</v>
      </c>
      <c r="R772" s="13" t="s">
        <v>82</v>
      </c>
      <c r="S772" s="13" t="s">
        <v>159</v>
      </c>
      <c r="T772" t="b">
        <v>1</v>
      </c>
      <c r="U772" s="13" t="s">
        <v>7</v>
      </c>
      <c r="V772" s="13" t="s">
        <v>1843</v>
      </c>
      <c r="W772" t="s">
        <v>5</v>
      </c>
      <c r="X772" s="13" t="s">
        <v>10</v>
      </c>
      <c r="Y772" s="13" t="s">
        <v>146</v>
      </c>
      <c r="Z772">
        <v>1995</v>
      </c>
      <c r="AA772" s="13" t="s">
        <v>15</v>
      </c>
      <c r="AB772" s="13" t="s">
        <v>341</v>
      </c>
      <c r="AC772" s="13" t="s">
        <v>376</v>
      </c>
      <c r="AD772" s="13" t="s">
        <v>9</v>
      </c>
      <c r="AE772">
        <v>30</v>
      </c>
      <c r="AF772" t="s">
        <v>6</v>
      </c>
      <c r="AG772" t="s">
        <v>12</v>
      </c>
      <c r="AH772">
        <v>11</v>
      </c>
      <c r="AI772" t="s">
        <v>14</v>
      </c>
      <c r="AJ772" s="13" t="s">
        <v>154</v>
      </c>
      <c r="AK772" s="13" t="s">
        <v>135</v>
      </c>
      <c r="AL772" t="b">
        <v>1</v>
      </c>
      <c r="AM772" t="str">
        <f>EmployeeData[[#This Row],[EMPLOYEEID]]</f>
        <v>E146103</v>
      </c>
    </row>
    <row r="773" spans="1:39" ht="15" x14ac:dyDescent="0.25">
      <c r="A773" s="13" t="s">
        <v>1844</v>
      </c>
      <c r="B773" s="13" t="str">
        <f>EmployeeData[[#This Row],[FULLNAME]]</f>
        <v>Henry Chiu</v>
      </c>
      <c r="C773" s="13" t="s">
        <v>203</v>
      </c>
      <c r="D773" s="13" t="s">
        <v>126</v>
      </c>
      <c r="E773">
        <v>445</v>
      </c>
      <c r="F773" s="13" t="s">
        <v>169</v>
      </c>
      <c r="G773" s="13" t="s">
        <v>204</v>
      </c>
      <c r="J773">
        <v>41682</v>
      </c>
      <c r="L773">
        <v>1</v>
      </c>
      <c r="M773">
        <v>40</v>
      </c>
      <c r="N773">
        <v>5</v>
      </c>
      <c r="O773">
        <v>127955</v>
      </c>
      <c r="P773" t="s">
        <v>2</v>
      </c>
      <c r="Q773" s="13" t="s">
        <v>55</v>
      </c>
      <c r="R773" s="13" t="s">
        <v>82</v>
      </c>
      <c r="S773" s="13" t="s">
        <v>211</v>
      </c>
      <c r="T773" t="b">
        <v>1</v>
      </c>
      <c r="U773" s="13" t="s">
        <v>8</v>
      </c>
      <c r="V773" s="13" t="s">
        <v>1845</v>
      </c>
      <c r="W773" t="s">
        <v>5</v>
      </c>
      <c r="X773" s="13" t="s">
        <v>10</v>
      </c>
      <c r="Y773" s="13" t="s">
        <v>146</v>
      </c>
      <c r="Z773">
        <v>1985</v>
      </c>
      <c r="AA773" s="13" t="s">
        <v>15</v>
      </c>
      <c r="AB773" s="13" t="s">
        <v>206</v>
      </c>
      <c r="AC773" s="13" t="s">
        <v>171</v>
      </c>
      <c r="AD773" s="13" t="s">
        <v>41</v>
      </c>
      <c r="AE773">
        <v>40</v>
      </c>
      <c r="AF773" t="s">
        <v>36</v>
      </c>
      <c r="AG773" t="s">
        <v>46</v>
      </c>
      <c r="AH773">
        <v>11</v>
      </c>
      <c r="AI773" t="s">
        <v>14</v>
      </c>
      <c r="AJ773" s="13" t="s">
        <v>239</v>
      </c>
      <c r="AK773" s="13" t="s">
        <v>135</v>
      </c>
      <c r="AL773" t="b">
        <v>1</v>
      </c>
      <c r="AM773" t="str">
        <f>EmployeeData[[#This Row],[EMPLOYEEID]]</f>
        <v>E146647</v>
      </c>
    </row>
    <row r="774" spans="1:39" ht="15" x14ac:dyDescent="0.25">
      <c r="A774" s="13" t="s">
        <v>1846</v>
      </c>
      <c r="B774" s="13" t="str">
        <f>EmployeeData[[#This Row],[FULLNAME]]</f>
        <v>Henry Chen</v>
      </c>
      <c r="C774" s="13" t="s">
        <v>156</v>
      </c>
      <c r="D774" s="13" t="s">
        <v>126</v>
      </c>
      <c r="E774">
        <v>413</v>
      </c>
      <c r="F774" s="13" t="s">
        <v>157</v>
      </c>
      <c r="G774" s="13" t="s">
        <v>158</v>
      </c>
      <c r="J774">
        <v>41682</v>
      </c>
      <c r="L774">
        <v>1</v>
      </c>
      <c r="M774">
        <v>40</v>
      </c>
      <c r="N774">
        <v>5</v>
      </c>
      <c r="O774">
        <v>50101</v>
      </c>
      <c r="P774" t="s">
        <v>2</v>
      </c>
      <c r="Q774" s="13" t="s">
        <v>56</v>
      </c>
      <c r="R774" s="13" t="s">
        <v>82</v>
      </c>
      <c r="S774" s="13" t="s">
        <v>129</v>
      </c>
      <c r="T774" t="b">
        <v>1</v>
      </c>
      <c r="U774" s="13" t="s">
        <v>38</v>
      </c>
      <c r="V774" s="13" t="s">
        <v>1847</v>
      </c>
      <c r="W774" t="s">
        <v>5</v>
      </c>
      <c r="X774" s="13" t="s">
        <v>10</v>
      </c>
      <c r="Y774" s="13" t="s">
        <v>131</v>
      </c>
      <c r="Z774">
        <v>1989</v>
      </c>
      <c r="AA774" s="13" t="s">
        <v>15</v>
      </c>
      <c r="AB774" s="13" t="s">
        <v>161</v>
      </c>
      <c r="AC774" s="13" t="s">
        <v>803</v>
      </c>
      <c r="AD774" s="13" t="s">
        <v>43</v>
      </c>
      <c r="AE774">
        <v>36</v>
      </c>
      <c r="AF774" t="s">
        <v>36</v>
      </c>
      <c r="AG774" t="s">
        <v>12</v>
      </c>
      <c r="AH774">
        <v>11</v>
      </c>
      <c r="AI774" t="s">
        <v>14</v>
      </c>
      <c r="AJ774" s="13" t="s">
        <v>149</v>
      </c>
      <c r="AK774" s="13" t="s">
        <v>135</v>
      </c>
      <c r="AL774" t="b">
        <v>0</v>
      </c>
      <c r="AM774" t="str">
        <f>EmployeeData[[#This Row],[EMPLOYEEID]]</f>
        <v>E146812</v>
      </c>
    </row>
    <row r="775" spans="1:39" ht="15" x14ac:dyDescent="0.25">
      <c r="A775" s="13" t="s">
        <v>1848</v>
      </c>
      <c r="B775" s="13" t="str">
        <f>EmployeeData[[#This Row],[FULLNAME]]</f>
        <v>Henry Chang</v>
      </c>
      <c r="C775" s="13" t="s">
        <v>203</v>
      </c>
      <c r="D775" s="13" t="s">
        <v>126</v>
      </c>
      <c r="E775">
        <v>461</v>
      </c>
      <c r="F775" s="13" t="s">
        <v>221</v>
      </c>
      <c r="G775" s="13" t="s">
        <v>204</v>
      </c>
      <c r="J775">
        <v>41682</v>
      </c>
      <c r="L775">
        <v>1</v>
      </c>
      <c r="M775">
        <v>40</v>
      </c>
      <c r="N775">
        <v>5</v>
      </c>
      <c r="O775">
        <v>288432</v>
      </c>
      <c r="P775" t="s">
        <v>2</v>
      </c>
      <c r="Q775" s="13" t="s">
        <v>55</v>
      </c>
      <c r="R775" s="13" t="s">
        <v>82</v>
      </c>
      <c r="S775" s="13" t="s">
        <v>129</v>
      </c>
      <c r="T775" t="b">
        <v>1</v>
      </c>
      <c r="U775" s="13" t="s">
        <v>38</v>
      </c>
      <c r="V775" s="13" t="s">
        <v>1849</v>
      </c>
      <c r="W775" t="s">
        <v>5</v>
      </c>
      <c r="X775" s="13" t="s">
        <v>45</v>
      </c>
      <c r="Y775" s="13" t="s">
        <v>275</v>
      </c>
      <c r="Z775">
        <v>1961</v>
      </c>
      <c r="AA775" s="13" t="s">
        <v>15</v>
      </c>
      <c r="AB775" s="13" t="s">
        <v>206</v>
      </c>
      <c r="AC775" s="13" t="s">
        <v>223</v>
      </c>
      <c r="AD775" s="13" t="s">
        <v>9</v>
      </c>
      <c r="AE775">
        <v>64</v>
      </c>
      <c r="AF775" t="s">
        <v>37</v>
      </c>
      <c r="AG775" t="s">
        <v>47</v>
      </c>
      <c r="AH775">
        <v>11</v>
      </c>
      <c r="AI775" t="s">
        <v>14</v>
      </c>
      <c r="AJ775" s="13" t="s">
        <v>134</v>
      </c>
      <c r="AK775" s="13" t="s">
        <v>135</v>
      </c>
      <c r="AL775" t="s">
        <v>136</v>
      </c>
      <c r="AM775" t="str">
        <f>EmployeeData[[#This Row],[EMPLOYEEID]]</f>
        <v>E147155</v>
      </c>
    </row>
    <row r="776" spans="1:39" ht="15" x14ac:dyDescent="0.25">
      <c r="A776" s="13" t="s">
        <v>1850</v>
      </c>
      <c r="B776" s="13" t="str">
        <f>EmployeeData[[#This Row],[FULLNAME]]</f>
        <v>Henry Cai</v>
      </c>
      <c r="C776" s="13" t="s">
        <v>203</v>
      </c>
      <c r="D776" s="13" t="s">
        <v>126</v>
      </c>
      <c r="E776">
        <v>453</v>
      </c>
      <c r="F776" s="13" t="s">
        <v>127</v>
      </c>
      <c r="G776" s="13" t="s">
        <v>204</v>
      </c>
      <c r="J776">
        <v>41682</v>
      </c>
      <c r="L776">
        <v>1</v>
      </c>
      <c r="M776">
        <v>40</v>
      </c>
      <c r="N776">
        <v>5</v>
      </c>
      <c r="O776">
        <v>97135</v>
      </c>
      <c r="P776" t="s">
        <v>2</v>
      </c>
      <c r="Q776" s="13" t="s">
        <v>55</v>
      </c>
      <c r="R776" s="13" t="s">
        <v>82</v>
      </c>
      <c r="S776" s="13" t="s">
        <v>410</v>
      </c>
      <c r="T776" t="b">
        <v>1</v>
      </c>
      <c r="U776" s="13" t="s">
        <v>7</v>
      </c>
      <c r="V776" s="13" t="s">
        <v>1851</v>
      </c>
      <c r="W776" t="s">
        <v>5</v>
      </c>
      <c r="X776" s="13" t="s">
        <v>45</v>
      </c>
      <c r="Y776" s="13" t="s">
        <v>146</v>
      </c>
      <c r="Z776">
        <v>1990</v>
      </c>
      <c r="AA776" s="13" t="s">
        <v>15</v>
      </c>
      <c r="AB776" s="13" t="s">
        <v>206</v>
      </c>
      <c r="AC776" s="13" t="s">
        <v>320</v>
      </c>
      <c r="AD776" s="13" t="s">
        <v>40</v>
      </c>
      <c r="AE776">
        <v>35</v>
      </c>
      <c r="AF776" t="s">
        <v>36</v>
      </c>
      <c r="AG776" t="s">
        <v>12</v>
      </c>
      <c r="AH776">
        <v>11</v>
      </c>
      <c r="AI776" t="s">
        <v>14</v>
      </c>
      <c r="AJ776" s="13" t="s">
        <v>154</v>
      </c>
      <c r="AK776" s="13" t="s">
        <v>184</v>
      </c>
      <c r="AL776" t="b">
        <v>1</v>
      </c>
      <c r="AM776" t="str">
        <f>EmployeeData[[#This Row],[EMPLOYEEID]]</f>
        <v>E147398</v>
      </c>
    </row>
    <row r="777" spans="1:39" ht="15" x14ac:dyDescent="0.25">
      <c r="A777" s="13" t="s">
        <v>1852</v>
      </c>
      <c r="B777" s="13" t="str">
        <f>EmployeeData[[#This Row],[FULLNAME]]</f>
        <v>Henry Botticchio</v>
      </c>
      <c r="C777" s="13" t="s">
        <v>203</v>
      </c>
      <c r="D777" s="13" t="s">
        <v>126</v>
      </c>
      <c r="E777">
        <v>371</v>
      </c>
      <c r="F777" s="13" t="s">
        <v>221</v>
      </c>
      <c r="G777" s="13" t="s">
        <v>204</v>
      </c>
      <c r="J777">
        <v>41682</v>
      </c>
      <c r="L777">
        <v>1</v>
      </c>
      <c r="M777">
        <v>40</v>
      </c>
      <c r="N777">
        <v>5</v>
      </c>
      <c r="O777">
        <v>98784</v>
      </c>
      <c r="P777" t="s">
        <v>2</v>
      </c>
      <c r="Q777" s="13" t="s">
        <v>55</v>
      </c>
      <c r="R777" s="13" t="s">
        <v>82</v>
      </c>
      <c r="S777" s="13" t="s">
        <v>225</v>
      </c>
      <c r="T777" t="b">
        <v>1</v>
      </c>
      <c r="U777" s="13" t="s">
        <v>7</v>
      </c>
      <c r="V777" s="13" t="s">
        <v>1853</v>
      </c>
      <c r="W777" t="s">
        <v>5</v>
      </c>
      <c r="X777" s="13" t="s">
        <v>10</v>
      </c>
      <c r="Y777" s="13" t="s">
        <v>146</v>
      </c>
      <c r="Z777">
        <v>1979</v>
      </c>
      <c r="AA777" s="13" t="s">
        <v>33</v>
      </c>
      <c r="AB777" s="13" t="s">
        <v>206</v>
      </c>
      <c r="AC777" s="13" t="s">
        <v>376</v>
      </c>
      <c r="AD777" s="13" t="s">
        <v>9</v>
      </c>
      <c r="AE777">
        <v>46</v>
      </c>
      <c r="AF777" t="s">
        <v>37</v>
      </c>
      <c r="AG777" t="s">
        <v>12</v>
      </c>
      <c r="AH777">
        <v>11</v>
      </c>
      <c r="AI777" t="s">
        <v>14</v>
      </c>
      <c r="AJ777" s="13" t="s">
        <v>154</v>
      </c>
      <c r="AK777" s="13" t="s">
        <v>184</v>
      </c>
      <c r="AL777" t="s">
        <v>136</v>
      </c>
      <c r="AM777" t="str">
        <f>EmployeeData[[#This Row],[EMPLOYEEID]]</f>
        <v>E147638</v>
      </c>
    </row>
    <row r="778" spans="1:39" ht="15" x14ac:dyDescent="0.25">
      <c r="A778" s="13" t="s">
        <v>1854</v>
      </c>
      <c r="B778" s="13" t="str">
        <f>EmployeeData[[#This Row],[FULLNAME]]</f>
        <v>Herbert Baumgaertner</v>
      </c>
      <c r="C778" s="13" t="s">
        <v>125</v>
      </c>
      <c r="D778" s="13" t="s">
        <v>126</v>
      </c>
      <c r="E778">
        <v>445</v>
      </c>
      <c r="F778" s="13" t="s">
        <v>169</v>
      </c>
      <c r="G778" s="13" t="s">
        <v>128</v>
      </c>
      <c r="J778">
        <v>41682</v>
      </c>
      <c r="L778">
        <v>1</v>
      </c>
      <c r="M778">
        <v>40</v>
      </c>
      <c r="N778">
        <v>5</v>
      </c>
      <c r="O778">
        <v>462978</v>
      </c>
      <c r="P778" t="s">
        <v>2</v>
      </c>
      <c r="Q778" s="13" t="s">
        <v>54</v>
      </c>
      <c r="R778" s="13" t="s">
        <v>82</v>
      </c>
      <c r="S778" s="13" t="s">
        <v>140</v>
      </c>
      <c r="T778" t="b">
        <v>1</v>
      </c>
      <c r="U778" s="13" t="s">
        <v>8</v>
      </c>
      <c r="V778" s="13" t="s">
        <v>1855</v>
      </c>
      <c r="W778" t="s">
        <v>5</v>
      </c>
      <c r="X778" s="13" t="s">
        <v>45</v>
      </c>
      <c r="Y778" s="13" t="s">
        <v>153</v>
      </c>
      <c r="Z778">
        <v>1978</v>
      </c>
      <c r="AA778" s="13" t="s">
        <v>33</v>
      </c>
      <c r="AB778" s="13" t="s">
        <v>132</v>
      </c>
      <c r="AC778" s="13" t="s">
        <v>171</v>
      </c>
      <c r="AD778" s="13" t="s">
        <v>41</v>
      </c>
      <c r="AE778">
        <v>47</v>
      </c>
      <c r="AF778" t="s">
        <v>37</v>
      </c>
      <c r="AG778" t="s">
        <v>48</v>
      </c>
      <c r="AH778">
        <v>11</v>
      </c>
      <c r="AI778" t="s">
        <v>14</v>
      </c>
      <c r="AJ778" s="13" t="s">
        <v>154</v>
      </c>
      <c r="AK778" s="13" t="s">
        <v>135</v>
      </c>
      <c r="AL778" t="s">
        <v>136</v>
      </c>
      <c r="AM778" t="str">
        <f>EmployeeData[[#This Row],[EMPLOYEEID]]</f>
        <v>E148159</v>
      </c>
    </row>
    <row r="779" spans="1:39" ht="15" x14ac:dyDescent="0.25">
      <c r="A779" s="13" t="s">
        <v>1856</v>
      </c>
      <c r="B779" s="13" t="str">
        <f>EmployeeData[[#This Row],[FULLNAME]]</f>
        <v>Herve Au</v>
      </c>
      <c r="C779" s="13" t="s">
        <v>203</v>
      </c>
      <c r="D779" s="13" t="s">
        <v>126</v>
      </c>
      <c r="E779">
        <v>452</v>
      </c>
      <c r="F779" s="13" t="s">
        <v>157</v>
      </c>
      <c r="G779" s="13" t="s">
        <v>204</v>
      </c>
      <c r="J779">
        <v>41682</v>
      </c>
      <c r="L779">
        <v>1</v>
      </c>
      <c r="M779">
        <v>40</v>
      </c>
      <c r="N779">
        <v>5</v>
      </c>
      <c r="O779">
        <v>83156</v>
      </c>
      <c r="P779" t="s">
        <v>2</v>
      </c>
      <c r="Q779" s="13" t="s">
        <v>55</v>
      </c>
      <c r="R779" s="13" t="s">
        <v>82</v>
      </c>
      <c r="S779" s="13" t="s">
        <v>140</v>
      </c>
      <c r="T779" t="b">
        <v>1</v>
      </c>
      <c r="U779" s="13" t="s">
        <v>7</v>
      </c>
      <c r="V779" s="13" t="s">
        <v>1857</v>
      </c>
      <c r="W779" t="s">
        <v>5</v>
      </c>
      <c r="X779" s="13" t="s">
        <v>10</v>
      </c>
      <c r="Y779" s="13" t="s">
        <v>131</v>
      </c>
      <c r="Z779">
        <v>1968</v>
      </c>
      <c r="AA779" s="13" t="s">
        <v>33</v>
      </c>
      <c r="AB779" s="13" t="s">
        <v>206</v>
      </c>
      <c r="AC779" s="13" t="s">
        <v>199</v>
      </c>
      <c r="AD779" s="13" t="s">
        <v>43</v>
      </c>
      <c r="AE779">
        <v>57</v>
      </c>
      <c r="AF779" t="s">
        <v>37</v>
      </c>
      <c r="AG779" t="s">
        <v>12</v>
      </c>
      <c r="AH779">
        <v>11</v>
      </c>
      <c r="AI779" t="s">
        <v>14</v>
      </c>
      <c r="AJ779" s="13" t="s">
        <v>167</v>
      </c>
      <c r="AK779" s="13" t="s">
        <v>135</v>
      </c>
      <c r="AL779" t="s">
        <v>136</v>
      </c>
      <c r="AM779" t="str">
        <f>EmployeeData[[#This Row],[EMPLOYEEID]]</f>
        <v>E148728</v>
      </c>
    </row>
    <row r="780" spans="1:39" ht="15" x14ac:dyDescent="0.25">
      <c r="A780" s="13" t="s">
        <v>1858</v>
      </c>
      <c r="B780" s="13" t="str">
        <f>EmployeeData[[#This Row],[FULLNAME]]</f>
        <v>Herve Anderson</v>
      </c>
      <c r="C780" s="13" t="s">
        <v>156</v>
      </c>
      <c r="D780" s="13" t="s">
        <v>126</v>
      </c>
      <c r="E780">
        <v>452</v>
      </c>
      <c r="F780" s="13" t="s">
        <v>157</v>
      </c>
      <c r="G780" s="13" t="s">
        <v>158</v>
      </c>
      <c r="J780">
        <v>41682</v>
      </c>
      <c r="L780">
        <v>1</v>
      </c>
      <c r="M780">
        <v>40</v>
      </c>
      <c r="N780">
        <v>5</v>
      </c>
      <c r="O780">
        <v>49081</v>
      </c>
      <c r="P780" t="s">
        <v>2</v>
      </c>
      <c r="Q780" s="13" t="s">
        <v>56</v>
      </c>
      <c r="R780" s="13" t="s">
        <v>82</v>
      </c>
      <c r="S780" s="13" t="s">
        <v>159</v>
      </c>
      <c r="T780" t="b">
        <v>1</v>
      </c>
      <c r="U780" s="13" t="s">
        <v>38</v>
      </c>
      <c r="V780" s="13" t="s">
        <v>1859</v>
      </c>
      <c r="W780" t="s">
        <v>5</v>
      </c>
      <c r="X780" s="13" t="s">
        <v>10</v>
      </c>
      <c r="Y780" s="13" t="s">
        <v>229</v>
      </c>
      <c r="Z780">
        <v>1971</v>
      </c>
      <c r="AA780" s="13" t="s">
        <v>33</v>
      </c>
      <c r="AB780" s="13" t="s">
        <v>161</v>
      </c>
      <c r="AC780" s="13" t="s">
        <v>199</v>
      </c>
      <c r="AD780" s="13" t="s">
        <v>43</v>
      </c>
      <c r="AE780">
        <v>54</v>
      </c>
      <c r="AF780" t="s">
        <v>37</v>
      </c>
      <c r="AG780" t="s">
        <v>11</v>
      </c>
      <c r="AH780">
        <v>11</v>
      </c>
      <c r="AI780" t="s">
        <v>14</v>
      </c>
      <c r="AJ780" s="13" t="s">
        <v>149</v>
      </c>
      <c r="AK780" s="13" t="s">
        <v>135</v>
      </c>
      <c r="AL780" t="b">
        <v>0</v>
      </c>
      <c r="AM780" t="str">
        <f>EmployeeData[[#This Row],[EMPLOYEEID]]</f>
        <v>E148860</v>
      </c>
    </row>
    <row r="781" spans="1:39" ht="15" x14ac:dyDescent="0.25">
      <c r="A781" s="13" t="s">
        <v>1860</v>
      </c>
      <c r="B781" s="13" t="str">
        <f>EmployeeData[[#This Row],[FULLNAME]]</f>
        <v>Herve Alluri</v>
      </c>
      <c r="C781" s="13" t="s">
        <v>203</v>
      </c>
      <c r="D781" s="13" t="s">
        <v>126</v>
      </c>
      <c r="E781">
        <v>452</v>
      </c>
      <c r="F781" s="13" t="s">
        <v>157</v>
      </c>
      <c r="G781" s="13" t="s">
        <v>204</v>
      </c>
      <c r="J781">
        <v>41682</v>
      </c>
      <c r="L781">
        <v>1</v>
      </c>
      <c r="M781">
        <v>40</v>
      </c>
      <c r="N781">
        <v>5</v>
      </c>
      <c r="O781">
        <v>267096</v>
      </c>
      <c r="P781" t="s">
        <v>2</v>
      </c>
      <c r="Q781" s="13" t="s">
        <v>55</v>
      </c>
      <c r="R781" s="13" t="s">
        <v>82</v>
      </c>
      <c r="S781" s="13" t="s">
        <v>159</v>
      </c>
      <c r="T781" t="b">
        <v>1</v>
      </c>
      <c r="U781" s="13" t="s">
        <v>7</v>
      </c>
      <c r="V781" s="13" t="s">
        <v>1861</v>
      </c>
      <c r="W781" t="s">
        <v>5</v>
      </c>
      <c r="X781" s="13" t="s">
        <v>10</v>
      </c>
      <c r="Y781" s="13" t="s">
        <v>146</v>
      </c>
      <c r="Z781">
        <v>1962</v>
      </c>
      <c r="AA781" s="13" t="s">
        <v>33</v>
      </c>
      <c r="AB781" s="13" t="s">
        <v>206</v>
      </c>
      <c r="AC781" s="13" t="s">
        <v>199</v>
      </c>
      <c r="AD781" s="13" t="s">
        <v>43</v>
      </c>
      <c r="AE781">
        <v>63</v>
      </c>
      <c r="AF781" t="s">
        <v>37</v>
      </c>
      <c r="AG781" t="s">
        <v>47</v>
      </c>
      <c r="AH781">
        <v>11</v>
      </c>
      <c r="AI781" t="s">
        <v>14</v>
      </c>
      <c r="AJ781" s="13" t="s">
        <v>134</v>
      </c>
      <c r="AK781" s="13" t="s">
        <v>135</v>
      </c>
      <c r="AL781" t="b">
        <v>1</v>
      </c>
      <c r="AM781" t="str">
        <f>EmployeeData[[#This Row],[EMPLOYEEID]]</f>
        <v>E149226</v>
      </c>
    </row>
    <row r="782" spans="1:39" ht="15" x14ac:dyDescent="0.25">
      <c r="A782" s="13" t="s">
        <v>1862</v>
      </c>
      <c r="B782" s="13" t="str">
        <f>EmployeeData[[#This Row],[FULLNAME]]</f>
        <v>Holger Zuko</v>
      </c>
      <c r="C782" s="13" t="s">
        <v>203</v>
      </c>
      <c r="D782" s="13" t="s">
        <v>126</v>
      </c>
      <c r="E782">
        <v>444</v>
      </c>
      <c r="F782" s="13" t="s">
        <v>127</v>
      </c>
      <c r="G782" s="13" t="s">
        <v>204</v>
      </c>
      <c r="J782">
        <v>41682</v>
      </c>
      <c r="L782">
        <v>1</v>
      </c>
      <c r="M782">
        <v>40</v>
      </c>
      <c r="N782">
        <v>5</v>
      </c>
      <c r="O782">
        <v>94147</v>
      </c>
      <c r="P782" t="s">
        <v>2</v>
      </c>
      <c r="Q782" s="13" t="s">
        <v>55</v>
      </c>
      <c r="R782" s="13" t="s">
        <v>82</v>
      </c>
      <c r="S782" s="13" t="s">
        <v>344</v>
      </c>
      <c r="T782" t="b">
        <v>1</v>
      </c>
      <c r="U782" s="13" t="s">
        <v>7</v>
      </c>
      <c r="V782" s="13" t="s">
        <v>1863</v>
      </c>
      <c r="W782" t="s">
        <v>5</v>
      </c>
      <c r="X782" s="13" t="s">
        <v>10</v>
      </c>
      <c r="Y782" s="13" t="s">
        <v>146</v>
      </c>
      <c r="Z782">
        <v>1962</v>
      </c>
      <c r="AA782" s="13" t="s">
        <v>33</v>
      </c>
      <c r="AB782" s="13" t="s">
        <v>206</v>
      </c>
      <c r="AC782" s="13" t="s">
        <v>133</v>
      </c>
      <c r="AD782" s="13" t="s">
        <v>40</v>
      </c>
      <c r="AE782">
        <v>63</v>
      </c>
      <c r="AF782" t="s">
        <v>37</v>
      </c>
      <c r="AG782" t="s">
        <v>12</v>
      </c>
      <c r="AH782">
        <v>11</v>
      </c>
      <c r="AI782" t="s">
        <v>14</v>
      </c>
      <c r="AJ782" s="13" t="s">
        <v>134</v>
      </c>
      <c r="AK782" s="13" t="s">
        <v>150</v>
      </c>
      <c r="AL782" t="s">
        <v>136</v>
      </c>
      <c r="AM782" t="str">
        <f>EmployeeData[[#This Row],[EMPLOYEEID]]</f>
        <v>E149251</v>
      </c>
    </row>
    <row r="783" spans="1:39" ht="15" x14ac:dyDescent="0.25">
      <c r="A783" s="13" t="s">
        <v>1864</v>
      </c>
      <c r="B783" s="13" t="str">
        <f>EmployeeData[[#This Row],[FULLNAME]]</f>
        <v>Holger Zhang</v>
      </c>
      <c r="C783" s="13" t="s">
        <v>203</v>
      </c>
      <c r="D783" s="13" t="s">
        <v>126</v>
      </c>
      <c r="E783">
        <v>452</v>
      </c>
      <c r="F783" s="13" t="s">
        <v>157</v>
      </c>
      <c r="G783" s="13" t="s">
        <v>204</v>
      </c>
      <c r="J783">
        <v>41682</v>
      </c>
      <c r="L783">
        <v>1</v>
      </c>
      <c r="M783">
        <v>40</v>
      </c>
      <c r="N783">
        <v>5</v>
      </c>
      <c r="O783">
        <v>258520</v>
      </c>
      <c r="P783" t="s">
        <v>2</v>
      </c>
      <c r="Q783" s="13" t="s">
        <v>55</v>
      </c>
      <c r="R783" s="13" t="s">
        <v>82</v>
      </c>
      <c r="S783" s="13" t="s">
        <v>159</v>
      </c>
      <c r="T783" t="b">
        <v>1</v>
      </c>
      <c r="U783" s="13" t="s">
        <v>7</v>
      </c>
      <c r="V783" s="13" t="s">
        <v>1865</v>
      </c>
      <c r="W783" t="s">
        <v>5</v>
      </c>
      <c r="X783" s="13" t="s">
        <v>45</v>
      </c>
      <c r="Y783" s="13" t="s">
        <v>153</v>
      </c>
      <c r="Z783">
        <v>1967</v>
      </c>
      <c r="AA783" s="13" t="s">
        <v>33</v>
      </c>
      <c r="AB783" s="13" t="s">
        <v>206</v>
      </c>
      <c r="AC783" s="13" t="s">
        <v>199</v>
      </c>
      <c r="AD783" s="13" t="s">
        <v>43</v>
      </c>
      <c r="AE783">
        <v>58</v>
      </c>
      <c r="AF783" t="s">
        <v>37</v>
      </c>
      <c r="AG783" t="s">
        <v>47</v>
      </c>
      <c r="AH783">
        <v>11</v>
      </c>
      <c r="AI783" t="s">
        <v>14</v>
      </c>
      <c r="AJ783" s="13" t="s">
        <v>149</v>
      </c>
      <c r="AK783" s="13" t="s">
        <v>135</v>
      </c>
      <c r="AL783" t="b">
        <v>1</v>
      </c>
      <c r="AM783" t="str">
        <f>EmployeeData[[#This Row],[EMPLOYEEID]]</f>
        <v>E149594</v>
      </c>
    </row>
    <row r="784" spans="1:39" ht="15" x14ac:dyDescent="0.25">
      <c r="A784" s="13" t="s">
        <v>1866</v>
      </c>
      <c r="B784" s="13" t="str">
        <f>EmployeeData[[#This Row],[FULLNAME]]</f>
        <v>Hongchul Zarud</v>
      </c>
      <c r="C784" s="13" t="s">
        <v>203</v>
      </c>
      <c r="D784" s="13" t="s">
        <v>126</v>
      </c>
      <c r="E784">
        <v>444</v>
      </c>
      <c r="F784" s="13" t="s">
        <v>127</v>
      </c>
      <c r="G784" s="13" t="s">
        <v>204</v>
      </c>
      <c r="J784">
        <v>41682</v>
      </c>
      <c r="L784">
        <v>1</v>
      </c>
      <c r="M784">
        <v>40</v>
      </c>
      <c r="N784">
        <v>5</v>
      </c>
      <c r="O784">
        <v>51644</v>
      </c>
      <c r="P784" t="s">
        <v>2</v>
      </c>
      <c r="Q784" s="13" t="s">
        <v>55</v>
      </c>
      <c r="R784" s="13" t="s">
        <v>82</v>
      </c>
      <c r="S784" s="13" t="s">
        <v>159</v>
      </c>
      <c r="T784" t="b">
        <v>1</v>
      </c>
      <c r="U784" s="13" t="s">
        <v>7</v>
      </c>
      <c r="V784" s="13" t="s">
        <v>1867</v>
      </c>
      <c r="W784" t="s">
        <v>5</v>
      </c>
      <c r="X784" s="13" t="s">
        <v>10</v>
      </c>
      <c r="Y784" s="13" t="s">
        <v>146</v>
      </c>
      <c r="Z784">
        <v>1963</v>
      </c>
      <c r="AA784" s="13" t="s">
        <v>33</v>
      </c>
      <c r="AB784" s="13" t="s">
        <v>206</v>
      </c>
      <c r="AC784" s="13" t="s">
        <v>133</v>
      </c>
      <c r="AD784" s="13" t="s">
        <v>40</v>
      </c>
      <c r="AE784">
        <v>62</v>
      </c>
      <c r="AF784" t="s">
        <v>37</v>
      </c>
      <c r="AG784" t="s">
        <v>12</v>
      </c>
      <c r="AH784">
        <v>11</v>
      </c>
      <c r="AI784" t="s">
        <v>14</v>
      </c>
      <c r="AJ784" s="13" t="s">
        <v>134</v>
      </c>
      <c r="AK784" s="13" t="s">
        <v>184</v>
      </c>
      <c r="AL784" t="b">
        <v>1</v>
      </c>
      <c r="AM784" t="str">
        <f>EmployeeData[[#This Row],[EMPLOYEEID]]</f>
        <v>E149825</v>
      </c>
    </row>
    <row r="785" spans="1:39" ht="15" x14ac:dyDescent="0.25">
      <c r="A785" s="13" t="s">
        <v>1868</v>
      </c>
      <c r="B785" s="13" t="str">
        <f>EmployeeData[[#This Row],[FULLNAME]]</f>
        <v>Hongchul Yoo</v>
      </c>
      <c r="C785" s="13" t="s">
        <v>156</v>
      </c>
      <c r="D785" s="13" t="s">
        <v>126</v>
      </c>
      <c r="E785">
        <v>443</v>
      </c>
      <c r="F785" s="13" t="s">
        <v>157</v>
      </c>
      <c r="G785" s="13" t="s">
        <v>158</v>
      </c>
      <c r="J785">
        <v>41682</v>
      </c>
      <c r="L785">
        <v>1</v>
      </c>
      <c r="M785">
        <v>40</v>
      </c>
      <c r="N785">
        <v>5</v>
      </c>
      <c r="O785">
        <v>52983</v>
      </c>
      <c r="P785" t="s">
        <v>2</v>
      </c>
      <c r="Q785" s="13" t="s">
        <v>56</v>
      </c>
      <c r="R785" s="13" t="s">
        <v>82</v>
      </c>
      <c r="S785" s="13" t="s">
        <v>159</v>
      </c>
      <c r="T785" t="b">
        <v>1</v>
      </c>
      <c r="U785" s="13" t="s">
        <v>38</v>
      </c>
      <c r="V785" s="13" t="s">
        <v>1869</v>
      </c>
      <c r="W785" t="s">
        <v>5</v>
      </c>
      <c r="X785" s="13" t="s">
        <v>10</v>
      </c>
      <c r="Y785" s="13" t="s">
        <v>146</v>
      </c>
      <c r="Z785">
        <v>1989</v>
      </c>
      <c r="AA785" s="13" t="s">
        <v>33</v>
      </c>
      <c r="AB785" s="13" t="s">
        <v>161</v>
      </c>
      <c r="AC785" s="13" t="s">
        <v>162</v>
      </c>
      <c r="AD785" s="13" t="s">
        <v>43</v>
      </c>
      <c r="AE785">
        <v>36</v>
      </c>
      <c r="AF785" t="s">
        <v>36</v>
      </c>
      <c r="AG785" t="s">
        <v>12</v>
      </c>
      <c r="AH785">
        <v>11</v>
      </c>
      <c r="AI785" t="s">
        <v>14</v>
      </c>
      <c r="AJ785" s="13" t="s">
        <v>134</v>
      </c>
      <c r="AK785" s="13" t="s">
        <v>135</v>
      </c>
      <c r="AL785" t="b">
        <v>0</v>
      </c>
      <c r="AM785" t="str">
        <f>EmployeeData[[#This Row],[EMPLOYEEID]]</f>
        <v>E149903</v>
      </c>
    </row>
    <row r="786" spans="1:39" ht="15" x14ac:dyDescent="0.25">
      <c r="A786" s="13" t="s">
        <v>1870</v>
      </c>
      <c r="B786" s="13" t="str">
        <f>EmployeeData[[#This Row],[FULLNAME]]</f>
        <v>Houman Yang</v>
      </c>
      <c r="C786" s="13" t="s">
        <v>338</v>
      </c>
      <c r="D786" s="13" t="s">
        <v>126</v>
      </c>
      <c r="E786">
        <v>445</v>
      </c>
      <c r="F786" s="13" t="s">
        <v>169</v>
      </c>
      <c r="G786" s="13" t="s">
        <v>339</v>
      </c>
      <c r="J786">
        <v>41682</v>
      </c>
      <c r="L786">
        <v>1</v>
      </c>
      <c r="M786">
        <v>40</v>
      </c>
      <c r="N786">
        <v>5</v>
      </c>
      <c r="O786">
        <v>51186</v>
      </c>
      <c r="P786" t="s">
        <v>2</v>
      </c>
      <c r="Q786" s="13" t="s">
        <v>4</v>
      </c>
      <c r="R786" s="13" t="s">
        <v>82</v>
      </c>
      <c r="S786" s="13" t="s">
        <v>159</v>
      </c>
      <c r="T786" t="b">
        <v>1</v>
      </c>
      <c r="U786" s="13" t="s">
        <v>8</v>
      </c>
      <c r="V786" s="13" t="s">
        <v>1871</v>
      </c>
      <c r="W786" t="s">
        <v>5</v>
      </c>
      <c r="X786" s="13" t="s">
        <v>10</v>
      </c>
      <c r="Y786" s="13" t="s">
        <v>146</v>
      </c>
      <c r="Z786">
        <v>1964</v>
      </c>
      <c r="AA786" s="13" t="s">
        <v>33</v>
      </c>
      <c r="AB786" s="13" t="s">
        <v>341</v>
      </c>
      <c r="AC786" s="13" t="s">
        <v>171</v>
      </c>
      <c r="AD786" s="13" t="s">
        <v>41</v>
      </c>
      <c r="AE786">
        <v>61</v>
      </c>
      <c r="AF786" t="s">
        <v>37</v>
      </c>
      <c r="AG786" t="s">
        <v>12</v>
      </c>
      <c r="AH786">
        <v>11</v>
      </c>
      <c r="AI786" t="s">
        <v>14</v>
      </c>
      <c r="AJ786" s="13" t="s">
        <v>154</v>
      </c>
      <c r="AK786" s="13" t="s">
        <v>135</v>
      </c>
      <c r="AL786" t="s">
        <v>136</v>
      </c>
      <c r="AM786" t="str">
        <f>EmployeeData[[#This Row],[EMPLOYEEID]]</f>
        <v>E150324</v>
      </c>
    </row>
    <row r="787" spans="1:39" ht="15" x14ac:dyDescent="0.25">
      <c r="A787" s="13" t="s">
        <v>1872</v>
      </c>
      <c r="B787" s="13" t="str">
        <f>EmployeeData[[#This Row],[FULLNAME]]</f>
        <v>Huaizhi Wang</v>
      </c>
      <c r="C787" s="13" t="s">
        <v>125</v>
      </c>
      <c r="D787" s="13" t="s">
        <v>126</v>
      </c>
      <c r="E787">
        <v>293</v>
      </c>
      <c r="F787" s="13" t="s">
        <v>157</v>
      </c>
      <c r="G787" s="13" t="s">
        <v>128</v>
      </c>
      <c r="J787">
        <v>41682</v>
      </c>
      <c r="L787">
        <v>1</v>
      </c>
      <c r="M787">
        <v>40</v>
      </c>
      <c r="N787">
        <v>5</v>
      </c>
      <c r="O787">
        <v>90942</v>
      </c>
      <c r="P787" t="s">
        <v>2</v>
      </c>
      <c r="Q787" s="13" t="s">
        <v>54</v>
      </c>
      <c r="R787" s="13" t="s">
        <v>82</v>
      </c>
      <c r="S787" s="13" t="s">
        <v>159</v>
      </c>
      <c r="T787" t="b">
        <v>1</v>
      </c>
      <c r="U787" s="13" t="s">
        <v>7</v>
      </c>
      <c r="V787" s="13" t="s">
        <v>1873</v>
      </c>
      <c r="W787" t="s">
        <v>5</v>
      </c>
      <c r="X787" s="13" t="s">
        <v>45</v>
      </c>
      <c r="Y787" s="13" t="s">
        <v>153</v>
      </c>
      <c r="Z787">
        <v>1978</v>
      </c>
      <c r="AA787" s="13" t="s">
        <v>33</v>
      </c>
      <c r="AB787" s="13" t="s">
        <v>132</v>
      </c>
      <c r="AC787" s="13" t="s">
        <v>307</v>
      </c>
      <c r="AD787" s="13" t="s">
        <v>43</v>
      </c>
      <c r="AE787">
        <v>47</v>
      </c>
      <c r="AF787" t="s">
        <v>37</v>
      </c>
      <c r="AG787" t="s">
        <v>12</v>
      </c>
      <c r="AH787">
        <v>11</v>
      </c>
      <c r="AI787" t="s">
        <v>14</v>
      </c>
      <c r="AJ787" s="13" t="s">
        <v>134</v>
      </c>
      <c r="AK787" s="13" t="s">
        <v>184</v>
      </c>
      <c r="AL787" t="b">
        <v>1</v>
      </c>
      <c r="AM787" t="str">
        <f>EmployeeData[[#This Row],[EMPLOYEEID]]</f>
        <v>E151636</v>
      </c>
    </row>
    <row r="788" spans="1:39" ht="15" x14ac:dyDescent="0.25">
      <c r="A788" s="13" t="s">
        <v>1874</v>
      </c>
      <c r="B788" s="13" t="str">
        <f>EmployeeData[[#This Row],[FULLNAME]]</f>
        <v>Huaizhi Von Rekowsky</v>
      </c>
      <c r="C788" s="13" t="s">
        <v>125</v>
      </c>
      <c r="D788" s="13" t="s">
        <v>126</v>
      </c>
      <c r="E788">
        <v>445</v>
      </c>
      <c r="F788" s="13" t="s">
        <v>169</v>
      </c>
      <c r="G788" s="13" t="s">
        <v>128</v>
      </c>
      <c r="J788">
        <v>41682</v>
      </c>
      <c r="L788">
        <v>1</v>
      </c>
      <c r="M788">
        <v>40</v>
      </c>
      <c r="N788">
        <v>5</v>
      </c>
      <c r="O788">
        <v>96327</v>
      </c>
      <c r="P788" t="s">
        <v>2</v>
      </c>
      <c r="Q788" s="13" t="s">
        <v>54</v>
      </c>
      <c r="R788" s="13" t="s">
        <v>82</v>
      </c>
      <c r="S788" s="13" t="s">
        <v>225</v>
      </c>
      <c r="T788" t="b">
        <v>1</v>
      </c>
      <c r="U788" s="13" t="s">
        <v>8</v>
      </c>
      <c r="V788" s="13" t="s">
        <v>1875</v>
      </c>
      <c r="W788" t="s">
        <v>5</v>
      </c>
      <c r="X788" s="13" t="s">
        <v>10</v>
      </c>
      <c r="Y788" s="13" t="s">
        <v>146</v>
      </c>
      <c r="Z788">
        <v>1978</v>
      </c>
      <c r="AA788" s="13" t="s">
        <v>33</v>
      </c>
      <c r="AB788" s="13" t="s">
        <v>132</v>
      </c>
      <c r="AC788" s="13" t="s">
        <v>171</v>
      </c>
      <c r="AD788" s="13" t="s">
        <v>41</v>
      </c>
      <c r="AE788">
        <v>47</v>
      </c>
      <c r="AF788" t="s">
        <v>37</v>
      </c>
      <c r="AG788" t="s">
        <v>12</v>
      </c>
      <c r="AH788">
        <v>11</v>
      </c>
      <c r="AI788" t="s">
        <v>14</v>
      </c>
      <c r="AJ788" s="13" t="s">
        <v>176</v>
      </c>
      <c r="AK788" s="13" t="s">
        <v>135</v>
      </c>
      <c r="AL788" t="s">
        <v>136</v>
      </c>
      <c r="AM788" t="str">
        <f>EmployeeData[[#This Row],[EMPLOYEEID]]</f>
        <v>E151653</v>
      </c>
    </row>
    <row r="789" spans="1:39" ht="15" x14ac:dyDescent="0.25">
      <c r="A789" s="13" t="s">
        <v>1876</v>
      </c>
      <c r="B789" s="13" t="str">
        <f>EmployeeData[[#This Row],[FULLNAME]]</f>
        <v>Huan Tse</v>
      </c>
      <c r="C789" s="13" t="s">
        <v>125</v>
      </c>
      <c r="D789" s="13" t="s">
        <v>126</v>
      </c>
      <c r="E789">
        <v>445</v>
      </c>
      <c r="F789" s="13" t="s">
        <v>169</v>
      </c>
      <c r="G789" s="13" t="s">
        <v>128</v>
      </c>
      <c r="J789">
        <v>41682</v>
      </c>
      <c r="L789">
        <v>1</v>
      </c>
      <c r="M789">
        <v>40</v>
      </c>
      <c r="N789">
        <v>5</v>
      </c>
      <c r="O789">
        <v>78771</v>
      </c>
      <c r="P789" t="s">
        <v>2</v>
      </c>
      <c r="Q789" s="13" t="s">
        <v>54</v>
      </c>
      <c r="R789" s="13" t="s">
        <v>82</v>
      </c>
      <c r="S789" s="13" t="s">
        <v>140</v>
      </c>
      <c r="T789" t="b">
        <v>1</v>
      </c>
      <c r="U789" s="13" t="s">
        <v>8</v>
      </c>
      <c r="V789" s="13" t="s">
        <v>1877</v>
      </c>
      <c r="W789" t="s">
        <v>5</v>
      </c>
      <c r="X789" s="13" t="s">
        <v>10</v>
      </c>
      <c r="Y789" s="13" t="s">
        <v>153</v>
      </c>
      <c r="Z789">
        <v>1978</v>
      </c>
      <c r="AA789" s="13" t="s">
        <v>32</v>
      </c>
      <c r="AB789" s="13" t="s">
        <v>132</v>
      </c>
      <c r="AC789" s="13" t="s">
        <v>171</v>
      </c>
      <c r="AD789" s="13" t="s">
        <v>41</v>
      </c>
      <c r="AE789">
        <v>47</v>
      </c>
      <c r="AF789" t="s">
        <v>37</v>
      </c>
      <c r="AG789" t="s">
        <v>12</v>
      </c>
      <c r="AH789">
        <v>11</v>
      </c>
      <c r="AI789" t="s">
        <v>14</v>
      </c>
      <c r="AJ789" s="13" t="s">
        <v>134</v>
      </c>
      <c r="AK789" s="13" t="s">
        <v>135</v>
      </c>
      <c r="AL789" t="s">
        <v>136</v>
      </c>
      <c r="AM789" t="str">
        <f>EmployeeData[[#This Row],[EMPLOYEEID]]</f>
        <v>E152594</v>
      </c>
    </row>
    <row r="790" spans="1:39" ht="15" x14ac:dyDescent="0.25">
      <c r="A790" s="13" t="s">
        <v>1878</v>
      </c>
      <c r="B790" s="13" t="str">
        <f>EmployeeData[[#This Row],[FULLNAME]]</f>
        <v>Huan Tran</v>
      </c>
      <c r="C790" s="13" t="s">
        <v>203</v>
      </c>
      <c r="D790" s="13" t="s">
        <v>126</v>
      </c>
      <c r="E790">
        <v>443</v>
      </c>
      <c r="F790" s="13" t="s">
        <v>157</v>
      </c>
      <c r="G790" s="13" t="s">
        <v>204</v>
      </c>
      <c r="J790">
        <v>41682</v>
      </c>
      <c r="L790">
        <v>1</v>
      </c>
      <c r="M790">
        <v>40</v>
      </c>
      <c r="N790">
        <v>5</v>
      </c>
      <c r="O790">
        <v>81532</v>
      </c>
      <c r="P790" t="s">
        <v>2</v>
      </c>
      <c r="Q790" s="13" t="s">
        <v>55</v>
      </c>
      <c r="R790" s="13" t="s">
        <v>82</v>
      </c>
      <c r="S790" s="13" t="s">
        <v>140</v>
      </c>
      <c r="T790" t="b">
        <v>1</v>
      </c>
      <c r="U790" s="13" t="s">
        <v>8</v>
      </c>
      <c r="V790" s="13" t="s">
        <v>1879</v>
      </c>
      <c r="W790" t="s">
        <v>5</v>
      </c>
      <c r="X790" s="13" t="s">
        <v>45</v>
      </c>
      <c r="Y790" s="13" t="s">
        <v>153</v>
      </c>
      <c r="Z790">
        <v>1964</v>
      </c>
      <c r="AA790" s="13" t="s">
        <v>32</v>
      </c>
      <c r="AB790" s="13" t="s">
        <v>206</v>
      </c>
      <c r="AC790" s="13" t="s">
        <v>162</v>
      </c>
      <c r="AD790" s="13" t="s">
        <v>43</v>
      </c>
      <c r="AE790">
        <v>61</v>
      </c>
      <c r="AF790" t="s">
        <v>37</v>
      </c>
      <c r="AG790" t="s">
        <v>12</v>
      </c>
      <c r="AH790">
        <v>11</v>
      </c>
      <c r="AI790" t="s">
        <v>14</v>
      </c>
      <c r="AJ790" s="13" t="s">
        <v>154</v>
      </c>
      <c r="AK790" s="13" t="s">
        <v>135</v>
      </c>
      <c r="AL790" t="s">
        <v>136</v>
      </c>
      <c r="AM790" t="str">
        <f>EmployeeData[[#This Row],[EMPLOYEEID]]</f>
        <v>E152783</v>
      </c>
    </row>
    <row r="791" spans="1:39" ht="15" x14ac:dyDescent="0.25">
      <c r="A791" s="13" t="s">
        <v>1880</v>
      </c>
      <c r="B791" s="13" t="str">
        <f>EmployeeData[[#This Row],[FULLNAME]]</f>
        <v>HuiBin Tippett</v>
      </c>
      <c r="C791" s="13" t="s">
        <v>203</v>
      </c>
      <c r="D791" s="13" t="s">
        <v>126</v>
      </c>
      <c r="E791">
        <v>233</v>
      </c>
      <c r="F791" s="13" t="s">
        <v>157</v>
      </c>
      <c r="G791" s="13" t="s">
        <v>204</v>
      </c>
      <c r="J791">
        <v>41682</v>
      </c>
      <c r="L791">
        <v>1</v>
      </c>
      <c r="M791">
        <v>40</v>
      </c>
      <c r="N791">
        <v>5</v>
      </c>
      <c r="O791">
        <v>111902</v>
      </c>
      <c r="P791" t="s">
        <v>2</v>
      </c>
      <c r="Q791" s="13" t="s">
        <v>55</v>
      </c>
      <c r="R791" s="13" t="s">
        <v>82</v>
      </c>
      <c r="S791" s="13" t="s">
        <v>159</v>
      </c>
      <c r="T791" t="b">
        <v>1</v>
      </c>
      <c r="U791" s="13" t="s">
        <v>7</v>
      </c>
      <c r="V791" s="13" t="s">
        <v>1881</v>
      </c>
      <c r="W791" t="s">
        <v>5</v>
      </c>
      <c r="X791" s="13" t="s">
        <v>10</v>
      </c>
      <c r="Y791" s="13" t="s">
        <v>146</v>
      </c>
      <c r="Z791">
        <v>1983</v>
      </c>
      <c r="AA791" s="13" t="s">
        <v>32</v>
      </c>
      <c r="AB791" s="13" t="s">
        <v>206</v>
      </c>
      <c r="AC791" s="13" t="s">
        <v>499</v>
      </c>
      <c r="AD791" s="13" t="s">
        <v>43</v>
      </c>
      <c r="AE791">
        <v>42</v>
      </c>
      <c r="AF791" t="s">
        <v>36</v>
      </c>
      <c r="AG791" t="s">
        <v>46</v>
      </c>
      <c r="AH791">
        <v>11</v>
      </c>
      <c r="AI791" t="s">
        <v>14</v>
      </c>
      <c r="AJ791" s="13" t="s">
        <v>134</v>
      </c>
      <c r="AK791" s="13" t="s">
        <v>135</v>
      </c>
      <c r="AL791" t="b">
        <v>1</v>
      </c>
      <c r="AM791" t="str">
        <f>EmployeeData[[#This Row],[EMPLOYEEID]]</f>
        <v>E153081</v>
      </c>
    </row>
    <row r="792" spans="1:39" ht="15" x14ac:dyDescent="0.25">
      <c r="A792" s="13" t="s">
        <v>1882</v>
      </c>
      <c r="B792" s="13" t="str">
        <f>EmployeeData[[#This Row],[FULLNAME]]</f>
        <v>HuiBin Tavakoli</v>
      </c>
      <c r="C792" s="13" t="s">
        <v>203</v>
      </c>
      <c r="D792" s="13" t="s">
        <v>126</v>
      </c>
      <c r="E792">
        <v>445</v>
      </c>
      <c r="F792" s="13" t="s">
        <v>169</v>
      </c>
      <c r="G792" s="13" t="s">
        <v>204</v>
      </c>
      <c r="J792">
        <v>41682</v>
      </c>
      <c r="L792">
        <v>1</v>
      </c>
      <c r="M792">
        <v>40</v>
      </c>
      <c r="N792">
        <v>5</v>
      </c>
      <c r="O792">
        <v>117271</v>
      </c>
      <c r="P792" t="s">
        <v>2</v>
      </c>
      <c r="Q792" s="13" t="s">
        <v>55</v>
      </c>
      <c r="R792" s="13" t="s">
        <v>82</v>
      </c>
      <c r="S792" s="13" t="s">
        <v>344</v>
      </c>
      <c r="T792" t="b">
        <v>1</v>
      </c>
      <c r="U792" s="13" t="s">
        <v>7</v>
      </c>
      <c r="V792" s="13" t="s">
        <v>1883</v>
      </c>
      <c r="W792" t="s">
        <v>5</v>
      </c>
      <c r="X792" s="13" t="s">
        <v>10</v>
      </c>
      <c r="Y792" s="13" t="s">
        <v>146</v>
      </c>
      <c r="Z792">
        <v>1981</v>
      </c>
      <c r="AA792" s="13" t="s">
        <v>32</v>
      </c>
      <c r="AB792" s="13" t="s">
        <v>206</v>
      </c>
      <c r="AC792" s="13" t="s">
        <v>171</v>
      </c>
      <c r="AD792" s="13" t="s">
        <v>41</v>
      </c>
      <c r="AE792">
        <v>44</v>
      </c>
      <c r="AF792" t="s">
        <v>36</v>
      </c>
      <c r="AG792" t="s">
        <v>46</v>
      </c>
      <c r="AH792">
        <v>11</v>
      </c>
      <c r="AI792" t="s">
        <v>14</v>
      </c>
      <c r="AJ792" s="13" t="s">
        <v>134</v>
      </c>
      <c r="AK792" s="13" t="s">
        <v>150</v>
      </c>
      <c r="AL792" t="s">
        <v>136</v>
      </c>
      <c r="AM792" t="str">
        <f>EmployeeData[[#This Row],[EMPLOYEEID]]</f>
        <v>E153279</v>
      </c>
    </row>
    <row r="793" spans="1:39" ht="15" x14ac:dyDescent="0.25">
      <c r="A793" s="13" t="s">
        <v>1884</v>
      </c>
      <c r="B793" s="13" t="str">
        <f>EmployeeData[[#This Row],[FULLNAME]]</f>
        <v>Hyunwoo Simpson</v>
      </c>
      <c r="C793" s="13" t="s">
        <v>1885</v>
      </c>
      <c r="D793" s="13" t="s">
        <v>126</v>
      </c>
      <c r="E793">
        <v>312</v>
      </c>
      <c r="F793" s="13" t="s">
        <v>143</v>
      </c>
      <c r="G793" s="13" t="s">
        <v>1884</v>
      </c>
      <c r="J793">
        <v>41682</v>
      </c>
      <c r="L793">
        <v>1</v>
      </c>
      <c r="M793">
        <v>40</v>
      </c>
      <c r="N793">
        <v>5</v>
      </c>
      <c r="O793">
        <v>51745</v>
      </c>
      <c r="P793" t="s">
        <v>2</v>
      </c>
      <c r="Q793" s="13" t="s">
        <v>62</v>
      </c>
      <c r="R793" s="13" t="s">
        <v>82</v>
      </c>
      <c r="S793" s="13" t="s">
        <v>344</v>
      </c>
      <c r="T793" t="b">
        <v>1</v>
      </c>
      <c r="U793" s="13" t="s">
        <v>7</v>
      </c>
      <c r="V793" s="13" t="s">
        <v>1886</v>
      </c>
      <c r="W793" t="s">
        <v>5</v>
      </c>
      <c r="X793" s="13" t="s">
        <v>10</v>
      </c>
      <c r="Y793" s="13" t="s">
        <v>146</v>
      </c>
      <c r="Z793">
        <v>1975</v>
      </c>
      <c r="AA793" s="13" t="s">
        <v>34</v>
      </c>
      <c r="AB793" s="13" t="s">
        <v>1886</v>
      </c>
      <c r="AC793" s="13" t="s">
        <v>1120</v>
      </c>
      <c r="AD793" s="13" t="s">
        <v>44</v>
      </c>
      <c r="AE793">
        <v>50</v>
      </c>
      <c r="AF793" t="s">
        <v>37</v>
      </c>
      <c r="AG793" t="s">
        <v>12</v>
      </c>
      <c r="AH793">
        <v>11</v>
      </c>
      <c r="AI793" t="s">
        <v>14</v>
      </c>
      <c r="AJ793" s="13" t="s">
        <v>154</v>
      </c>
      <c r="AK793" s="13" t="s">
        <v>150</v>
      </c>
      <c r="AL793" t="s">
        <v>136</v>
      </c>
      <c r="AM793" t="str">
        <f>EmployeeData[[#This Row],[EMPLOYEEID]]</f>
        <v>M154464</v>
      </c>
    </row>
    <row r="794" spans="1:39" ht="15" x14ac:dyDescent="0.25">
      <c r="A794" s="13" t="s">
        <v>1887</v>
      </c>
      <c r="B794" s="13" t="str">
        <f>EmployeeData[[#This Row],[FULLNAME]]</f>
        <v>Hyunwoo Shaw</v>
      </c>
      <c r="C794" s="13" t="s">
        <v>203</v>
      </c>
      <c r="D794" s="13" t="s">
        <v>126</v>
      </c>
      <c r="E794">
        <v>392</v>
      </c>
      <c r="F794" s="13" t="s">
        <v>157</v>
      </c>
      <c r="G794" s="13" t="s">
        <v>204</v>
      </c>
      <c r="J794">
        <v>41682</v>
      </c>
      <c r="L794">
        <v>1</v>
      </c>
      <c r="M794">
        <v>40</v>
      </c>
      <c r="N794">
        <v>5</v>
      </c>
      <c r="O794">
        <v>80440</v>
      </c>
      <c r="P794" t="s">
        <v>2</v>
      </c>
      <c r="Q794" s="13" t="s">
        <v>55</v>
      </c>
      <c r="R794" s="13" t="s">
        <v>82</v>
      </c>
      <c r="S794" s="13" t="s">
        <v>159</v>
      </c>
      <c r="T794" t="b">
        <v>1</v>
      </c>
      <c r="U794" s="13" t="s">
        <v>7</v>
      </c>
      <c r="V794" s="13" t="s">
        <v>1888</v>
      </c>
      <c r="W794" t="s">
        <v>5</v>
      </c>
      <c r="X794" s="13" t="s">
        <v>10</v>
      </c>
      <c r="Y794" s="13" t="s">
        <v>153</v>
      </c>
      <c r="Z794">
        <v>1986</v>
      </c>
      <c r="AA794" s="13" t="s">
        <v>34</v>
      </c>
      <c r="AB794" s="13" t="s">
        <v>206</v>
      </c>
      <c r="AC794" s="13" t="s">
        <v>422</v>
      </c>
      <c r="AD794" s="13" t="s">
        <v>43</v>
      </c>
      <c r="AE794">
        <v>39</v>
      </c>
      <c r="AF794" t="s">
        <v>36</v>
      </c>
      <c r="AG794" t="s">
        <v>12</v>
      </c>
      <c r="AH794">
        <v>11</v>
      </c>
      <c r="AI794" t="s">
        <v>14</v>
      </c>
      <c r="AJ794" s="13" t="s">
        <v>134</v>
      </c>
      <c r="AK794" s="13" t="s">
        <v>135</v>
      </c>
      <c r="AL794" t="b">
        <v>1</v>
      </c>
      <c r="AM794" t="str">
        <f>EmployeeData[[#This Row],[EMPLOYEEID]]</f>
        <v>E154492</v>
      </c>
    </row>
    <row r="795" spans="1:39" ht="15" x14ac:dyDescent="0.25">
      <c r="A795" s="13" t="s">
        <v>1889</v>
      </c>
      <c r="B795" s="13" t="str">
        <f>EmployeeData[[#This Row],[FULLNAME]]</f>
        <v>Ian Schall</v>
      </c>
      <c r="C795" s="13" t="s">
        <v>125</v>
      </c>
      <c r="D795" s="13" t="s">
        <v>126</v>
      </c>
      <c r="E795">
        <v>401</v>
      </c>
      <c r="F795" s="13" t="s">
        <v>221</v>
      </c>
      <c r="G795" s="13" t="s">
        <v>128</v>
      </c>
      <c r="J795">
        <v>42045</v>
      </c>
      <c r="L795">
        <v>1</v>
      </c>
      <c r="M795">
        <v>40</v>
      </c>
      <c r="N795">
        <v>5</v>
      </c>
      <c r="O795">
        <v>109398</v>
      </c>
      <c r="P795" t="s">
        <v>2</v>
      </c>
      <c r="Q795" s="13" t="s">
        <v>54</v>
      </c>
      <c r="R795" s="13" t="s">
        <v>82</v>
      </c>
      <c r="S795" s="13" t="s">
        <v>344</v>
      </c>
      <c r="T795" t="b">
        <v>1</v>
      </c>
      <c r="U795" s="13" t="s">
        <v>7</v>
      </c>
      <c r="V795" s="13" t="s">
        <v>1890</v>
      </c>
      <c r="W795" t="s">
        <v>5</v>
      </c>
      <c r="X795" s="13" t="s">
        <v>10</v>
      </c>
      <c r="Y795" s="13" t="s">
        <v>146</v>
      </c>
      <c r="Z795">
        <v>1997</v>
      </c>
      <c r="AA795" s="13" t="s">
        <v>34</v>
      </c>
      <c r="AB795" s="13" t="s">
        <v>132</v>
      </c>
      <c r="AC795" s="13" t="s">
        <v>381</v>
      </c>
      <c r="AD795" s="13" t="s">
        <v>9</v>
      </c>
      <c r="AE795">
        <v>28</v>
      </c>
      <c r="AF795" t="s">
        <v>6</v>
      </c>
      <c r="AG795" t="s">
        <v>46</v>
      </c>
      <c r="AH795">
        <v>10</v>
      </c>
      <c r="AI795" t="s">
        <v>14</v>
      </c>
      <c r="AJ795" s="13" t="s">
        <v>149</v>
      </c>
      <c r="AK795" s="13" t="s">
        <v>150</v>
      </c>
      <c r="AL795" t="s">
        <v>136</v>
      </c>
      <c r="AM795" t="str">
        <f>EmployeeData[[#This Row],[EMPLOYEEID]]</f>
        <v>E154779</v>
      </c>
    </row>
    <row r="796" spans="1:39" ht="15" x14ac:dyDescent="0.25">
      <c r="A796" s="13" t="s">
        <v>1891</v>
      </c>
      <c r="B796" s="13" t="str">
        <f>EmployeeData[[#This Row],[FULLNAME]]</f>
        <v>Ian RUF</v>
      </c>
      <c r="C796" s="13" t="s">
        <v>449</v>
      </c>
      <c r="D796" s="13" t="s">
        <v>126</v>
      </c>
      <c r="E796">
        <v>453</v>
      </c>
      <c r="F796" s="13" t="s">
        <v>127</v>
      </c>
      <c r="G796" s="13" t="s">
        <v>1892</v>
      </c>
      <c r="J796">
        <v>42045</v>
      </c>
      <c r="L796">
        <v>1</v>
      </c>
      <c r="M796">
        <v>40</v>
      </c>
      <c r="N796">
        <v>5</v>
      </c>
      <c r="O796">
        <v>29202</v>
      </c>
      <c r="P796" t="s">
        <v>2</v>
      </c>
      <c r="Q796" s="13" t="s">
        <v>59</v>
      </c>
      <c r="R796" s="13" t="s">
        <v>82</v>
      </c>
      <c r="S796" s="13" t="s">
        <v>159</v>
      </c>
      <c r="T796" t="b">
        <v>1</v>
      </c>
      <c r="U796" s="13" t="s">
        <v>38</v>
      </c>
      <c r="V796" s="13" t="s">
        <v>1893</v>
      </c>
      <c r="W796" t="s">
        <v>5</v>
      </c>
      <c r="X796" s="13" t="s">
        <v>10</v>
      </c>
      <c r="Y796" s="13" t="s">
        <v>146</v>
      </c>
      <c r="Z796">
        <v>1997</v>
      </c>
      <c r="AA796" s="13" t="s">
        <v>34</v>
      </c>
      <c r="AB796" s="13" t="s">
        <v>1894</v>
      </c>
      <c r="AC796" s="13" t="s">
        <v>320</v>
      </c>
      <c r="AD796" s="13" t="s">
        <v>40</v>
      </c>
      <c r="AE796">
        <v>28</v>
      </c>
      <c r="AF796" t="s">
        <v>6</v>
      </c>
      <c r="AG796" t="s">
        <v>11</v>
      </c>
      <c r="AH796">
        <v>10</v>
      </c>
      <c r="AI796" t="s">
        <v>14</v>
      </c>
      <c r="AJ796" s="13" t="s">
        <v>154</v>
      </c>
      <c r="AK796" s="13" t="s">
        <v>135</v>
      </c>
      <c r="AL796" t="b">
        <v>1</v>
      </c>
      <c r="AM796" t="str">
        <f>EmployeeData[[#This Row],[EMPLOYEEID]]</f>
        <v>E154935</v>
      </c>
    </row>
    <row r="797" spans="1:39" ht="15" x14ac:dyDescent="0.25">
      <c r="A797" s="13" t="s">
        <v>1895</v>
      </c>
      <c r="B797" s="13" t="str">
        <f>EmployeeData[[#This Row],[FULLNAME]]</f>
        <v>Ian Riboud</v>
      </c>
      <c r="C797" s="13" t="s">
        <v>203</v>
      </c>
      <c r="D797" s="13" t="s">
        <v>126</v>
      </c>
      <c r="E797">
        <v>271</v>
      </c>
      <c r="F797" s="13" t="s">
        <v>143</v>
      </c>
      <c r="G797" s="13" t="s">
        <v>204</v>
      </c>
      <c r="J797">
        <v>42045</v>
      </c>
      <c r="L797">
        <v>1</v>
      </c>
      <c r="M797">
        <v>40</v>
      </c>
      <c r="N797">
        <v>5</v>
      </c>
      <c r="O797">
        <v>78006</v>
      </c>
      <c r="P797" t="s">
        <v>2</v>
      </c>
      <c r="Q797" s="13" t="s">
        <v>55</v>
      </c>
      <c r="R797" s="13" t="s">
        <v>82</v>
      </c>
      <c r="S797" s="13" t="s">
        <v>159</v>
      </c>
      <c r="T797" t="b">
        <v>1</v>
      </c>
      <c r="U797" s="13" t="s">
        <v>7</v>
      </c>
      <c r="V797" s="13" t="s">
        <v>1896</v>
      </c>
      <c r="W797" t="s">
        <v>5</v>
      </c>
      <c r="X797" s="13" t="s">
        <v>10</v>
      </c>
      <c r="Y797" s="13" t="s">
        <v>131</v>
      </c>
      <c r="Z797">
        <v>1982</v>
      </c>
      <c r="AA797" s="13" t="s">
        <v>34</v>
      </c>
      <c r="AB797" s="13" t="s">
        <v>206</v>
      </c>
      <c r="AC797" s="13" t="s">
        <v>818</v>
      </c>
      <c r="AD797" s="13" t="s">
        <v>44</v>
      </c>
      <c r="AE797">
        <v>43</v>
      </c>
      <c r="AF797" t="s">
        <v>36</v>
      </c>
      <c r="AG797" t="s">
        <v>12</v>
      </c>
      <c r="AH797">
        <v>10</v>
      </c>
      <c r="AI797" t="s">
        <v>14</v>
      </c>
      <c r="AJ797" s="13" t="s">
        <v>149</v>
      </c>
      <c r="AK797" s="13" t="s">
        <v>135</v>
      </c>
      <c r="AL797" t="b">
        <v>1</v>
      </c>
      <c r="AM797" t="str">
        <f>EmployeeData[[#This Row],[EMPLOYEEID]]</f>
        <v>E155267</v>
      </c>
    </row>
    <row r="798" spans="1:39" ht="15" x14ac:dyDescent="0.25">
      <c r="A798" s="13" t="s">
        <v>1897</v>
      </c>
      <c r="B798" s="13" t="str">
        <f>EmployeeData[[#This Row],[FULLNAME]]</f>
        <v>Ian Rastogi</v>
      </c>
      <c r="C798" s="13" t="s">
        <v>125</v>
      </c>
      <c r="D798" s="13" t="s">
        <v>126</v>
      </c>
      <c r="E798">
        <v>443</v>
      </c>
      <c r="F798" s="13" t="s">
        <v>157</v>
      </c>
      <c r="G798" s="13" t="s">
        <v>128</v>
      </c>
      <c r="J798">
        <v>42045</v>
      </c>
      <c r="L798">
        <v>1</v>
      </c>
      <c r="M798">
        <v>40</v>
      </c>
      <c r="N798">
        <v>5</v>
      </c>
      <c r="O798">
        <v>45223</v>
      </c>
      <c r="P798" t="s">
        <v>2</v>
      </c>
      <c r="Q798" s="13" t="s">
        <v>54</v>
      </c>
      <c r="R798" s="13" t="s">
        <v>82</v>
      </c>
      <c r="S798" s="13" t="s">
        <v>190</v>
      </c>
      <c r="T798" t="b">
        <v>1</v>
      </c>
      <c r="U798" s="13" t="s">
        <v>38</v>
      </c>
      <c r="V798" s="13" t="s">
        <v>1898</v>
      </c>
      <c r="W798" t="s">
        <v>5</v>
      </c>
      <c r="X798" s="13" t="s">
        <v>10</v>
      </c>
      <c r="Y798" s="13" t="s">
        <v>146</v>
      </c>
      <c r="Z798">
        <v>2002</v>
      </c>
      <c r="AA798" s="13" t="s">
        <v>34</v>
      </c>
      <c r="AB798" s="13" t="s">
        <v>132</v>
      </c>
      <c r="AC798" s="13" t="s">
        <v>162</v>
      </c>
      <c r="AD798" s="13" t="s">
        <v>43</v>
      </c>
      <c r="AE798">
        <v>23</v>
      </c>
      <c r="AF798" t="s">
        <v>63</v>
      </c>
      <c r="AG798" t="s">
        <v>11</v>
      </c>
      <c r="AH798">
        <v>10</v>
      </c>
      <c r="AI798" t="s">
        <v>14</v>
      </c>
      <c r="AJ798" s="13" t="s">
        <v>176</v>
      </c>
      <c r="AK798" s="13" t="s">
        <v>135</v>
      </c>
      <c r="AL798" t="b">
        <v>1</v>
      </c>
      <c r="AM798" t="str">
        <f>EmployeeData[[#This Row],[EMPLOYEEID]]</f>
        <v>E155387</v>
      </c>
    </row>
    <row r="799" spans="1:39" ht="15" x14ac:dyDescent="0.25">
      <c r="A799" s="13" t="s">
        <v>1899</v>
      </c>
      <c r="B799" s="13" t="str">
        <f>EmployeeData[[#This Row],[FULLNAME]]</f>
        <v>Ian Ramakrishnan</v>
      </c>
      <c r="C799" s="13" t="s">
        <v>125</v>
      </c>
      <c r="D799" s="13" t="s">
        <v>126</v>
      </c>
      <c r="E799">
        <v>445</v>
      </c>
      <c r="F799" s="13" t="s">
        <v>169</v>
      </c>
      <c r="G799" s="13" t="s">
        <v>128</v>
      </c>
      <c r="J799">
        <v>42045</v>
      </c>
      <c r="L799">
        <v>1</v>
      </c>
      <c r="M799">
        <v>40</v>
      </c>
      <c r="N799">
        <v>5</v>
      </c>
      <c r="O799">
        <v>109032</v>
      </c>
      <c r="P799" t="s">
        <v>2</v>
      </c>
      <c r="Q799" s="13" t="s">
        <v>54</v>
      </c>
      <c r="R799" s="13" t="s">
        <v>82</v>
      </c>
      <c r="S799" s="13" t="s">
        <v>159</v>
      </c>
      <c r="T799" t="b">
        <v>1</v>
      </c>
      <c r="U799" s="13" t="s">
        <v>8</v>
      </c>
      <c r="V799" s="13" t="s">
        <v>1900</v>
      </c>
      <c r="W799" t="s">
        <v>5</v>
      </c>
      <c r="X799" s="13" t="s">
        <v>10</v>
      </c>
      <c r="Y799" s="13" t="s">
        <v>146</v>
      </c>
      <c r="Z799">
        <v>1982</v>
      </c>
      <c r="AA799" s="13" t="s">
        <v>34</v>
      </c>
      <c r="AB799" s="13" t="s">
        <v>132</v>
      </c>
      <c r="AC799" s="13" t="s">
        <v>171</v>
      </c>
      <c r="AD799" s="13" t="s">
        <v>41</v>
      </c>
      <c r="AE799">
        <v>43</v>
      </c>
      <c r="AF799" t="s">
        <v>36</v>
      </c>
      <c r="AG799" t="s">
        <v>46</v>
      </c>
      <c r="AH799">
        <v>10</v>
      </c>
      <c r="AI799" t="s">
        <v>14</v>
      </c>
      <c r="AJ799" s="13" t="s">
        <v>167</v>
      </c>
      <c r="AK799" s="13" t="s">
        <v>135</v>
      </c>
      <c r="AL799" t="b">
        <v>0</v>
      </c>
      <c r="AM799" t="str">
        <f>EmployeeData[[#This Row],[EMPLOYEEID]]</f>
        <v>E155559</v>
      </c>
    </row>
    <row r="800" spans="1:39" ht="15" x14ac:dyDescent="0.25">
      <c r="A800" s="13" t="s">
        <v>1901</v>
      </c>
      <c r="B800" s="13" t="str">
        <f>EmployeeData[[#This Row],[FULLNAME]]</f>
        <v>Ina Potiagalov</v>
      </c>
      <c r="C800" s="13" t="s">
        <v>203</v>
      </c>
      <c r="D800" s="13" t="s">
        <v>126</v>
      </c>
      <c r="E800">
        <v>453</v>
      </c>
      <c r="F800" s="13" t="s">
        <v>127</v>
      </c>
      <c r="G800" s="13" t="s">
        <v>204</v>
      </c>
      <c r="J800">
        <v>42045</v>
      </c>
      <c r="L800">
        <v>1</v>
      </c>
      <c r="M800">
        <v>40</v>
      </c>
      <c r="N800">
        <v>5</v>
      </c>
      <c r="O800">
        <v>61120</v>
      </c>
      <c r="P800" t="s">
        <v>2</v>
      </c>
      <c r="Q800" s="13" t="s">
        <v>55</v>
      </c>
      <c r="R800" s="13" t="s">
        <v>82</v>
      </c>
      <c r="S800" s="13" t="s">
        <v>159</v>
      </c>
      <c r="T800" t="b">
        <v>1</v>
      </c>
      <c r="U800" s="13" t="s">
        <v>7</v>
      </c>
      <c r="V800" s="13" t="s">
        <v>1902</v>
      </c>
      <c r="W800" t="s">
        <v>5</v>
      </c>
      <c r="X800" s="13" t="s">
        <v>10</v>
      </c>
      <c r="Y800" s="13" t="s">
        <v>153</v>
      </c>
      <c r="Z800">
        <v>1990</v>
      </c>
      <c r="AA800" s="13" t="s">
        <v>34</v>
      </c>
      <c r="AB800" s="13" t="s">
        <v>206</v>
      </c>
      <c r="AC800" s="13" t="s">
        <v>320</v>
      </c>
      <c r="AD800" s="13" t="s">
        <v>40</v>
      </c>
      <c r="AE800">
        <v>35</v>
      </c>
      <c r="AF800" t="s">
        <v>36</v>
      </c>
      <c r="AG800" t="s">
        <v>12</v>
      </c>
      <c r="AH800">
        <v>10</v>
      </c>
      <c r="AI800" t="s">
        <v>14</v>
      </c>
      <c r="AJ800" s="13" t="s">
        <v>134</v>
      </c>
      <c r="AK800" s="13" t="s">
        <v>135</v>
      </c>
      <c r="AL800" t="b">
        <v>1</v>
      </c>
      <c r="AM800" t="str">
        <f>EmployeeData[[#This Row],[EMPLOYEEID]]</f>
        <v>E156371</v>
      </c>
    </row>
    <row r="801" spans="1:39" ht="15" x14ac:dyDescent="0.25">
      <c r="A801" s="13" t="s">
        <v>1903</v>
      </c>
      <c r="B801" s="13" t="str">
        <f>EmployeeData[[#This Row],[FULLNAME]]</f>
        <v>Ina Peters</v>
      </c>
      <c r="C801" s="13" t="s">
        <v>203</v>
      </c>
      <c r="D801" s="13" t="s">
        <v>126</v>
      </c>
      <c r="E801">
        <v>233</v>
      </c>
      <c r="F801" s="13" t="s">
        <v>157</v>
      </c>
      <c r="G801" s="13" t="s">
        <v>204</v>
      </c>
      <c r="J801">
        <v>42045</v>
      </c>
      <c r="L801">
        <v>1</v>
      </c>
      <c r="M801">
        <v>40</v>
      </c>
      <c r="N801">
        <v>5</v>
      </c>
      <c r="O801">
        <v>275930</v>
      </c>
      <c r="P801" t="s">
        <v>2</v>
      </c>
      <c r="Q801" s="13" t="s">
        <v>55</v>
      </c>
      <c r="R801" s="13" t="s">
        <v>82</v>
      </c>
      <c r="S801" s="13" t="s">
        <v>159</v>
      </c>
      <c r="T801" t="b">
        <v>1</v>
      </c>
      <c r="U801" s="13" t="s">
        <v>8</v>
      </c>
      <c r="V801" s="13" t="s">
        <v>1904</v>
      </c>
      <c r="W801" t="s">
        <v>5</v>
      </c>
      <c r="X801" s="13" t="s">
        <v>10</v>
      </c>
      <c r="Y801" s="13" t="s">
        <v>146</v>
      </c>
      <c r="Z801">
        <v>1988</v>
      </c>
      <c r="AA801" s="13" t="s">
        <v>34</v>
      </c>
      <c r="AB801" s="13" t="s">
        <v>206</v>
      </c>
      <c r="AC801" s="13" t="s">
        <v>499</v>
      </c>
      <c r="AD801" s="13" t="s">
        <v>43</v>
      </c>
      <c r="AE801">
        <v>37</v>
      </c>
      <c r="AF801" t="s">
        <v>36</v>
      </c>
      <c r="AG801" t="s">
        <v>47</v>
      </c>
      <c r="AH801">
        <v>10</v>
      </c>
      <c r="AI801" t="s">
        <v>14</v>
      </c>
      <c r="AJ801" s="13" t="s">
        <v>154</v>
      </c>
      <c r="AK801" s="13" t="s">
        <v>135</v>
      </c>
      <c r="AL801" t="b">
        <v>1</v>
      </c>
      <c r="AM801" t="str">
        <f>EmployeeData[[#This Row],[EMPLOYEEID]]</f>
        <v>E156614</v>
      </c>
    </row>
    <row r="802" spans="1:39" ht="15" x14ac:dyDescent="0.25">
      <c r="A802" s="13" t="s">
        <v>1905</v>
      </c>
      <c r="B802" s="13" t="str">
        <f>EmployeeData[[#This Row],[FULLNAME]]</f>
        <v>Inez Pang</v>
      </c>
      <c r="C802" s="13" t="s">
        <v>338</v>
      </c>
      <c r="D802" s="13" t="s">
        <v>126</v>
      </c>
      <c r="E802">
        <v>454</v>
      </c>
      <c r="F802" s="13" t="s">
        <v>169</v>
      </c>
      <c r="G802" s="13" t="s">
        <v>339</v>
      </c>
      <c r="J802">
        <v>42045</v>
      </c>
      <c r="L802">
        <v>1</v>
      </c>
      <c r="M802">
        <v>40</v>
      </c>
      <c r="N802">
        <v>5</v>
      </c>
      <c r="O802">
        <v>79078</v>
      </c>
      <c r="P802" t="s">
        <v>2</v>
      </c>
      <c r="Q802" s="13" t="s">
        <v>4</v>
      </c>
      <c r="R802" s="13" t="s">
        <v>82</v>
      </c>
      <c r="S802" s="13" t="s">
        <v>129</v>
      </c>
      <c r="T802" t="b">
        <v>1</v>
      </c>
      <c r="U802" s="13" t="s">
        <v>38</v>
      </c>
      <c r="V802" s="13" t="s">
        <v>1906</v>
      </c>
      <c r="W802" t="s">
        <v>5</v>
      </c>
      <c r="X802" s="13" t="s">
        <v>10</v>
      </c>
      <c r="Y802" s="13" t="s">
        <v>131</v>
      </c>
      <c r="Z802">
        <v>1974</v>
      </c>
      <c r="AA802" s="13" t="s">
        <v>34</v>
      </c>
      <c r="AB802" s="13" t="s">
        <v>341</v>
      </c>
      <c r="AC802" s="13" t="s">
        <v>293</v>
      </c>
      <c r="AD802" s="13" t="s">
        <v>41</v>
      </c>
      <c r="AE802">
        <v>51</v>
      </c>
      <c r="AF802" t="s">
        <v>37</v>
      </c>
      <c r="AG802" t="s">
        <v>12</v>
      </c>
      <c r="AH802">
        <v>10</v>
      </c>
      <c r="AI802" t="s">
        <v>14</v>
      </c>
      <c r="AJ802" s="13" t="s">
        <v>239</v>
      </c>
      <c r="AK802" s="13" t="s">
        <v>135</v>
      </c>
      <c r="AL802" t="b">
        <v>0</v>
      </c>
      <c r="AM802" t="str">
        <f>EmployeeData[[#This Row],[EMPLOYEEID]]</f>
        <v>E156867</v>
      </c>
    </row>
    <row r="803" spans="1:39" ht="15" x14ac:dyDescent="0.25">
      <c r="A803" s="13" t="s">
        <v>1907</v>
      </c>
      <c r="B803" s="13" t="str">
        <f>EmployeeData[[#This Row],[FULLNAME]]</f>
        <v>Irene Murray</v>
      </c>
      <c r="C803" s="13" t="s">
        <v>203</v>
      </c>
      <c r="D803" s="13" t="s">
        <v>126</v>
      </c>
      <c r="E803">
        <v>452</v>
      </c>
      <c r="F803" s="13" t="s">
        <v>157</v>
      </c>
      <c r="G803" s="13" t="s">
        <v>204</v>
      </c>
      <c r="J803">
        <v>42045</v>
      </c>
      <c r="L803">
        <v>1</v>
      </c>
      <c r="M803">
        <v>40</v>
      </c>
      <c r="N803">
        <v>5</v>
      </c>
      <c r="O803">
        <v>31443</v>
      </c>
      <c r="P803" t="s">
        <v>2</v>
      </c>
      <c r="Q803" s="13" t="s">
        <v>55</v>
      </c>
      <c r="R803" s="13" t="s">
        <v>82</v>
      </c>
      <c r="S803" s="13" t="s">
        <v>159</v>
      </c>
      <c r="T803" t="b">
        <v>1</v>
      </c>
      <c r="U803" s="13" t="s">
        <v>7</v>
      </c>
      <c r="V803" s="13" t="s">
        <v>1908</v>
      </c>
      <c r="W803" t="s">
        <v>5</v>
      </c>
      <c r="X803" s="13" t="s">
        <v>10</v>
      </c>
      <c r="Y803" s="13" t="s">
        <v>146</v>
      </c>
      <c r="Z803">
        <v>1987</v>
      </c>
      <c r="AA803" s="13" t="s">
        <v>32</v>
      </c>
      <c r="AB803" s="13" t="s">
        <v>206</v>
      </c>
      <c r="AC803" s="13" t="s">
        <v>199</v>
      </c>
      <c r="AD803" s="13" t="s">
        <v>43</v>
      </c>
      <c r="AE803">
        <v>38</v>
      </c>
      <c r="AF803" t="s">
        <v>36</v>
      </c>
      <c r="AG803" t="s">
        <v>11</v>
      </c>
      <c r="AH803">
        <v>10</v>
      </c>
      <c r="AI803" t="s">
        <v>14</v>
      </c>
      <c r="AJ803" s="13" t="s">
        <v>149</v>
      </c>
      <c r="AK803" s="13" t="s">
        <v>135</v>
      </c>
      <c r="AL803" t="b">
        <v>1</v>
      </c>
      <c r="AM803" t="str">
        <f>EmployeeData[[#This Row],[EMPLOYEEID]]</f>
        <v>E157446</v>
      </c>
    </row>
    <row r="804" spans="1:39" ht="15" x14ac:dyDescent="0.25">
      <c r="A804" s="13" t="s">
        <v>1909</v>
      </c>
      <c r="B804" s="13" t="str">
        <f>EmployeeData[[#This Row],[FULLNAME]]</f>
        <v>Irene Moosavi</v>
      </c>
      <c r="C804" s="13" t="s">
        <v>203</v>
      </c>
      <c r="D804" s="13" t="s">
        <v>126</v>
      </c>
      <c r="E804">
        <v>452</v>
      </c>
      <c r="F804" s="13" t="s">
        <v>157</v>
      </c>
      <c r="G804" s="13" t="s">
        <v>204</v>
      </c>
      <c r="J804">
        <v>42045</v>
      </c>
      <c r="L804">
        <v>1</v>
      </c>
      <c r="M804">
        <v>40</v>
      </c>
      <c r="N804">
        <v>5</v>
      </c>
      <c r="O804">
        <v>361048</v>
      </c>
      <c r="P804" t="s">
        <v>2</v>
      </c>
      <c r="Q804" s="13" t="s">
        <v>55</v>
      </c>
      <c r="R804" s="13" t="s">
        <v>82</v>
      </c>
      <c r="S804" s="13" t="s">
        <v>140</v>
      </c>
      <c r="T804" t="b">
        <v>1</v>
      </c>
      <c r="U804" s="13" t="s">
        <v>8</v>
      </c>
      <c r="V804" s="13" t="s">
        <v>1910</v>
      </c>
      <c r="W804" t="s">
        <v>5</v>
      </c>
      <c r="X804" s="13" t="s">
        <v>10</v>
      </c>
      <c r="Y804" s="13" t="s">
        <v>146</v>
      </c>
      <c r="Z804">
        <v>1980</v>
      </c>
      <c r="AA804" s="13" t="s">
        <v>32</v>
      </c>
      <c r="AB804" s="13" t="s">
        <v>206</v>
      </c>
      <c r="AC804" s="13" t="s">
        <v>199</v>
      </c>
      <c r="AD804" s="13" t="s">
        <v>43</v>
      </c>
      <c r="AE804">
        <v>45</v>
      </c>
      <c r="AF804" t="s">
        <v>36</v>
      </c>
      <c r="AG804" t="s">
        <v>65</v>
      </c>
      <c r="AH804">
        <v>10</v>
      </c>
      <c r="AI804" t="s">
        <v>14</v>
      </c>
      <c r="AJ804" s="13" t="s">
        <v>149</v>
      </c>
      <c r="AK804" s="13" t="s">
        <v>135</v>
      </c>
      <c r="AL804" t="s">
        <v>136</v>
      </c>
      <c r="AM804" t="str">
        <f>EmployeeData[[#This Row],[EMPLOYEEID]]</f>
        <v>E157553</v>
      </c>
    </row>
    <row r="805" spans="1:39" ht="15" x14ac:dyDescent="0.25">
      <c r="A805" s="13" t="s">
        <v>1911</v>
      </c>
      <c r="B805" s="13" t="str">
        <f>EmployeeData[[#This Row],[FULLNAME]]</f>
        <v>Irene Meyer</v>
      </c>
      <c r="C805" s="13" t="s">
        <v>303</v>
      </c>
      <c r="D805" s="13" t="s">
        <v>126</v>
      </c>
      <c r="E805">
        <v>321</v>
      </c>
      <c r="F805" s="13" t="s">
        <v>143</v>
      </c>
      <c r="G805" s="13" t="s">
        <v>304</v>
      </c>
      <c r="J805">
        <v>42045</v>
      </c>
      <c r="L805">
        <v>1</v>
      </c>
      <c r="M805">
        <v>40</v>
      </c>
      <c r="N805">
        <v>5</v>
      </c>
      <c r="O805">
        <v>62131</v>
      </c>
      <c r="P805" t="s">
        <v>2</v>
      </c>
      <c r="Q805" s="13" t="s">
        <v>57</v>
      </c>
      <c r="R805" s="13" t="s">
        <v>82</v>
      </c>
      <c r="S805" s="13" t="s">
        <v>159</v>
      </c>
      <c r="T805" t="b">
        <v>1</v>
      </c>
      <c r="U805" s="13" t="s">
        <v>7</v>
      </c>
      <c r="V805" s="13" t="s">
        <v>1912</v>
      </c>
      <c r="W805" t="s">
        <v>5</v>
      </c>
      <c r="X805" s="13" t="s">
        <v>10</v>
      </c>
      <c r="Y805" s="13" t="s">
        <v>146</v>
      </c>
      <c r="Z805">
        <v>1986</v>
      </c>
      <c r="AA805" s="13" t="s">
        <v>32</v>
      </c>
      <c r="AB805" s="13" t="s">
        <v>306</v>
      </c>
      <c r="AC805" s="13" t="s">
        <v>209</v>
      </c>
      <c r="AD805" s="13" t="s">
        <v>44</v>
      </c>
      <c r="AE805">
        <v>39</v>
      </c>
      <c r="AF805" t="s">
        <v>36</v>
      </c>
      <c r="AG805" t="s">
        <v>12</v>
      </c>
      <c r="AH805">
        <v>10</v>
      </c>
      <c r="AI805" t="s">
        <v>14</v>
      </c>
      <c r="AJ805" s="13" t="s">
        <v>176</v>
      </c>
      <c r="AK805" s="13" t="s">
        <v>135</v>
      </c>
      <c r="AL805" t="b">
        <v>1</v>
      </c>
      <c r="AM805" t="str">
        <f>EmployeeData[[#This Row],[EMPLOYEEID]]</f>
        <v>E157554</v>
      </c>
    </row>
    <row r="806" spans="1:39" ht="15" x14ac:dyDescent="0.25">
      <c r="A806" s="13" t="s">
        <v>1913</v>
      </c>
      <c r="B806" s="13" t="str">
        <f>EmployeeData[[#This Row],[FULLNAME]]</f>
        <v>Irene Mark</v>
      </c>
      <c r="C806" s="13" t="s">
        <v>203</v>
      </c>
      <c r="D806" s="13" t="s">
        <v>126</v>
      </c>
      <c r="E806">
        <v>412</v>
      </c>
      <c r="F806" s="13" t="s">
        <v>143</v>
      </c>
      <c r="G806" s="13" t="s">
        <v>204</v>
      </c>
      <c r="J806">
        <v>42045</v>
      </c>
      <c r="L806">
        <v>1</v>
      </c>
      <c r="M806">
        <v>40</v>
      </c>
      <c r="N806">
        <v>5</v>
      </c>
      <c r="O806">
        <v>378286</v>
      </c>
      <c r="P806" t="s">
        <v>2</v>
      </c>
      <c r="Q806" s="13" t="s">
        <v>55</v>
      </c>
      <c r="R806" s="13" t="s">
        <v>82</v>
      </c>
      <c r="S806" s="13" t="s">
        <v>159</v>
      </c>
      <c r="T806" t="b">
        <v>1</v>
      </c>
      <c r="U806" s="13" t="s">
        <v>8</v>
      </c>
      <c r="V806" s="13" t="s">
        <v>1914</v>
      </c>
      <c r="W806" t="s">
        <v>5</v>
      </c>
      <c r="X806" s="13" t="s">
        <v>10</v>
      </c>
      <c r="Y806" s="13" t="s">
        <v>233</v>
      </c>
      <c r="Z806">
        <v>1983</v>
      </c>
      <c r="AA806" s="13" t="s">
        <v>32</v>
      </c>
      <c r="AB806" s="13" t="s">
        <v>206</v>
      </c>
      <c r="AC806" s="13" t="s">
        <v>827</v>
      </c>
      <c r="AD806" s="13" t="s">
        <v>44</v>
      </c>
      <c r="AE806">
        <v>42</v>
      </c>
      <c r="AF806" t="s">
        <v>36</v>
      </c>
      <c r="AG806" t="s">
        <v>65</v>
      </c>
      <c r="AH806">
        <v>10</v>
      </c>
      <c r="AI806" t="s">
        <v>14</v>
      </c>
      <c r="AJ806" s="13" t="s">
        <v>134</v>
      </c>
      <c r="AK806" s="13" t="s">
        <v>135</v>
      </c>
      <c r="AL806" t="s">
        <v>136</v>
      </c>
      <c r="AM806" t="str">
        <f>EmployeeData[[#This Row],[EMPLOYEEID]]</f>
        <v>E158134</v>
      </c>
    </row>
    <row r="807" spans="1:39" ht="15" x14ac:dyDescent="0.25">
      <c r="A807" s="13" t="s">
        <v>1915</v>
      </c>
      <c r="B807" s="13" t="str">
        <f>EmployeeData[[#This Row],[FULLNAME]]</f>
        <v>Irene Lu</v>
      </c>
      <c r="C807" s="13" t="s">
        <v>125</v>
      </c>
      <c r="D807" s="13" t="s">
        <v>126</v>
      </c>
      <c r="E807">
        <v>462</v>
      </c>
      <c r="F807" s="13" t="s">
        <v>143</v>
      </c>
      <c r="G807" s="13" t="s">
        <v>144</v>
      </c>
      <c r="J807">
        <v>42045</v>
      </c>
      <c r="L807">
        <v>1</v>
      </c>
      <c r="M807">
        <v>40</v>
      </c>
      <c r="N807">
        <v>5</v>
      </c>
      <c r="O807">
        <v>57504</v>
      </c>
      <c r="P807" t="s">
        <v>2</v>
      </c>
      <c r="Q807" s="13" t="s">
        <v>54</v>
      </c>
      <c r="R807" s="13" t="s">
        <v>82</v>
      </c>
      <c r="S807" s="13" t="s">
        <v>129</v>
      </c>
      <c r="T807" t="b">
        <v>1</v>
      </c>
      <c r="U807" s="13" t="s">
        <v>38</v>
      </c>
      <c r="V807" s="13" t="s">
        <v>1916</v>
      </c>
      <c r="W807" t="s">
        <v>5</v>
      </c>
      <c r="X807" s="13" t="s">
        <v>10</v>
      </c>
      <c r="Y807" s="13" t="s">
        <v>131</v>
      </c>
      <c r="Z807">
        <v>1983</v>
      </c>
      <c r="AA807" s="13" t="s">
        <v>33</v>
      </c>
      <c r="AB807" s="13" t="s">
        <v>147</v>
      </c>
      <c r="AC807" s="13" t="s">
        <v>396</v>
      </c>
      <c r="AD807" s="13" t="s">
        <v>44</v>
      </c>
      <c r="AE807">
        <v>42</v>
      </c>
      <c r="AF807" t="s">
        <v>36</v>
      </c>
      <c r="AG807" t="s">
        <v>12</v>
      </c>
      <c r="AH807">
        <v>10</v>
      </c>
      <c r="AI807" t="s">
        <v>14</v>
      </c>
      <c r="AJ807" s="13" t="s">
        <v>154</v>
      </c>
      <c r="AK807" s="13" t="s">
        <v>135</v>
      </c>
      <c r="AL807" t="s">
        <v>136</v>
      </c>
      <c r="AM807" t="str">
        <f>EmployeeData[[#This Row],[EMPLOYEEID]]</f>
        <v>E159119</v>
      </c>
    </row>
    <row r="808" spans="1:39" ht="15" x14ac:dyDescent="0.25">
      <c r="A808" s="13" t="s">
        <v>1917</v>
      </c>
      <c r="B808" s="13" t="str">
        <f>EmployeeData[[#This Row],[FULLNAME]]</f>
        <v>Irene Liu</v>
      </c>
      <c r="C808" s="13" t="s">
        <v>203</v>
      </c>
      <c r="D808" s="13" t="s">
        <v>126</v>
      </c>
      <c r="E808">
        <v>452</v>
      </c>
      <c r="F808" s="13" t="s">
        <v>157</v>
      </c>
      <c r="G808" s="13" t="s">
        <v>204</v>
      </c>
      <c r="J808">
        <v>42045</v>
      </c>
      <c r="L808">
        <v>1</v>
      </c>
      <c r="M808">
        <v>40</v>
      </c>
      <c r="N808">
        <v>5</v>
      </c>
      <c r="O808">
        <v>133137</v>
      </c>
      <c r="P808" t="s">
        <v>2</v>
      </c>
      <c r="Q808" s="13" t="s">
        <v>55</v>
      </c>
      <c r="R808" s="13" t="s">
        <v>82</v>
      </c>
      <c r="S808" s="13" t="s">
        <v>386</v>
      </c>
      <c r="T808" t="b">
        <v>1</v>
      </c>
      <c r="U808" s="13" t="s">
        <v>7</v>
      </c>
      <c r="V808" s="13" t="s">
        <v>1918</v>
      </c>
      <c r="W808" t="s">
        <v>5</v>
      </c>
      <c r="X808" s="13" t="s">
        <v>10</v>
      </c>
      <c r="Y808" s="13" t="s">
        <v>146</v>
      </c>
      <c r="Z808">
        <v>1978</v>
      </c>
      <c r="AA808" s="13" t="s">
        <v>33</v>
      </c>
      <c r="AB808" s="13" t="s">
        <v>206</v>
      </c>
      <c r="AC808" s="13" t="s">
        <v>199</v>
      </c>
      <c r="AD808" s="13" t="s">
        <v>43</v>
      </c>
      <c r="AE808">
        <v>47</v>
      </c>
      <c r="AF808" t="s">
        <v>37</v>
      </c>
      <c r="AG808" t="s">
        <v>46</v>
      </c>
      <c r="AH808">
        <v>10</v>
      </c>
      <c r="AI808" t="s">
        <v>14</v>
      </c>
      <c r="AJ808" s="13" t="s">
        <v>154</v>
      </c>
      <c r="AK808" s="13" t="s">
        <v>184</v>
      </c>
      <c r="AL808" t="s">
        <v>136</v>
      </c>
      <c r="AM808" t="str">
        <f>EmployeeData[[#This Row],[EMPLOYEEID]]</f>
        <v>E159331</v>
      </c>
    </row>
    <row r="809" spans="1:39" ht="15" x14ac:dyDescent="0.25">
      <c r="A809" s="13" t="s">
        <v>1919</v>
      </c>
      <c r="B809" s="13" t="str">
        <f>EmployeeData[[#This Row],[FULLNAME]]</f>
        <v>Isaac Lim</v>
      </c>
      <c r="C809" s="13" t="s">
        <v>203</v>
      </c>
      <c r="D809" s="13" t="s">
        <v>126</v>
      </c>
      <c r="E809">
        <v>452</v>
      </c>
      <c r="F809" s="13" t="s">
        <v>157</v>
      </c>
      <c r="G809" s="13" t="s">
        <v>204</v>
      </c>
      <c r="J809">
        <v>42045</v>
      </c>
      <c r="L809">
        <v>1</v>
      </c>
      <c r="M809">
        <v>40</v>
      </c>
      <c r="N809">
        <v>5</v>
      </c>
      <c r="O809">
        <v>126733</v>
      </c>
      <c r="P809" t="s">
        <v>2</v>
      </c>
      <c r="Q809" s="13" t="s">
        <v>55</v>
      </c>
      <c r="R809" s="13" t="s">
        <v>82</v>
      </c>
      <c r="S809" s="13" t="s">
        <v>159</v>
      </c>
      <c r="T809" t="b">
        <v>1</v>
      </c>
      <c r="U809" s="13" t="s">
        <v>7</v>
      </c>
      <c r="V809" s="13" t="s">
        <v>1920</v>
      </c>
      <c r="W809" t="s">
        <v>5</v>
      </c>
      <c r="X809" s="13" t="s">
        <v>45</v>
      </c>
      <c r="Y809" s="13" t="s">
        <v>146</v>
      </c>
      <c r="Z809">
        <v>1988</v>
      </c>
      <c r="AA809" s="13" t="s">
        <v>33</v>
      </c>
      <c r="AB809" s="13" t="s">
        <v>206</v>
      </c>
      <c r="AC809" s="13" t="s">
        <v>199</v>
      </c>
      <c r="AD809" s="13" t="s">
        <v>43</v>
      </c>
      <c r="AE809">
        <v>37</v>
      </c>
      <c r="AF809" t="s">
        <v>36</v>
      </c>
      <c r="AG809" t="s">
        <v>46</v>
      </c>
      <c r="AH809">
        <v>10</v>
      </c>
      <c r="AI809" t="s">
        <v>14</v>
      </c>
      <c r="AJ809" s="13" t="s">
        <v>134</v>
      </c>
      <c r="AK809" s="13" t="s">
        <v>135</v>
      </c>
      <c r="AL809" t="b">
        <v>1</v>
      </c>
      <c r="AM809" t="str">
        <f>EmployeeData[[#This Row],[EMPLOYEEID]]</f>
        <v>E159366</v>
      </c>
    </row>
    <row r="810" spans="1:39" ht="15" x14ac:dyDescent="0.25">
      <c r="A810" s="13" t="s">
        <v>1921</v>
      </c>
      <c r="B810" s="13" t="str">
        <f>EmployeeData[[#This Row],[FULLNAME]]</f>
        <v>Isabella Lam</v>
      </c>
      <c r="C810" s="13" t="s">
        <v>125</v>
      </c>
      <c r="D810" s="13" t="s">
        <v>126</v>
      </c>
      <c r="E810">
        <v>452</v>
      </c>
      <c r="F810" s="13" t="s">
        <v>157</v>
      </c>
      <c r="G810" s="13" t="s">
        <v>128</v>
      </c>
      <c r="J810">
        <v>42045</v>
      </c>
      <c r="L810">
        <v>1</v>
      </c>
      <c r="M810">
        <v>40</v>
      </c>
      <c r="N810">
        <v>5</v>
      </c>
      <c r="O810">
        <v>59750</v>
      </c>
      <c r="P810" t="s">
        <v>2</v>
      </c>
      <c r="Q810" s="13" t="s">
        <v>54</v>
      </c>
      <c r="R810" s="13" t="s">
        <v>82</v>
      </c>
      <c r="S810" s="13" t="s">
        <v>140</v>
      </c>
      <c r="T810" t="b">
        <v>1</v>
      </c>
      <c r="U810" s="13" t="s">
        <v>7</v>
      </c>
      <c r="V810" s="13" t="s">
        <v>1922</v>
      </c>
      <c r="W810" t="s">
        <v>5</v>
      </c>
      <c r="X810" s="13" t="s">
        <v>10</v>
      </c>
      <c r="Y810" s="13" t="s">
        <v>146</v>
      </c>
      <c r="Z810">
        <v>1994</v>
      </c>
      <c r="AA810" s="13" t="s">
        <v>50</v>
      </c>
      <c r="AB810" s="13" t="s">
        <v>132</v>
      </c>
      <c r="AC810" s="13" t="s">
        <v>199</v>
      </c>
      <c r="AD810" s="13" t="s">
        <v>43</v>
      </c>
      <c r="AE810">
        <v>31</v>
      </c>
      <c r="AF810" t="s">
        <v>6</v>
      </c>
      <c r="AG810" t="s">
        <v>12</v>
      </c>
      <c r="AH810">
        <v>10</v>
      </c>
      <c r="AI810" t="s">
        <v>14</v>
      </c>
      <c r="AJ810" s="13" t="s">
        <v>154</v>
      </c>
      <c r="AK810" s="13" t="s">
        <v>135</v>
      </c>
      <c r="AL810" t="s">
        <v>136</v>
      </c>
      <c r="AM810" t="str">
        <f>EmployeeData[[#This Row],[EMPLOYEEID]]</f>
        <v>E160079</v>
      </c>
    </row>
    <row r="811" spans="1:39" ht="15" x14ac:dyDescent="0.25">
      <c r="A811" s="13" t="s">
        <v>1923</v>
      </c>
      <c r="B811" s="13" t="str">
        <f>EmployeeData[[#This Row],[FULLNAME]]</f>
        <v>Isabella Kwok</v>
      </c>
      <c r="C811" s="13" t="s">
        <v>203</v>
      </c>
      <c r="D811" s="13" t="s">
        <v>126</v>
      </c>
      <c r="E811">
        <v>445</v>
      </c>
      <c r="F811" s="13" t="s">
        <v>169</v>
      </c>
      <c r="G811" s="13" t="s">
        <v>204</v>
      </c>
      <c r="J811">
        <v>42045</v>
      </c>
      <c r="L811">
        <v>1</v>
      </c>
      <c r="M811">
        <v>40</v>
      </c>
      <c r="N811">
        <v>5</v>
      </c>
      <c r="O811">
        <v>205856</v>
      </c>
      <c r="P811" t="s">
        <v>2</v>
      </c>
      <c r="Q811" s="13" t="s">
        <v>55</v>
      </c>
      <c r="R811" s="13" t="s">
        <v>82</v>
      </c>
      <c r="S811" s="13" t="s">
        <v>129</v>
      </c>
      <c r="T811" t="b">
        <v>1</v>
      </c>
      <c r="U811" s="13" t="s">
        <v>38</v>
      </c>
      <c r="V811" s="13" t="s">
        <v>1924</v>
      </c>
      <c r="W811" t="s">
        <v>5</v>
      </c>
      <c r="X811" s="13" t="s">
        <v>45</v>
      </c>
      <c r="Y811" s="13" t="s">
        <v>131</v>
      </c>
      <c r="Z811">
        <v>1977</v>
      </c>
      <c r="AA811" s="13" t="s">
        <v>50</v>
      </c>
      <c r="AB811" s="13" t="s">
        <v>206</v>
      </c>
      <c r="AC811" s="13" t="s">
        <v>171</v>
      </c>
      <c r="AD811" s="13" t="s">
        <v>41</v>
      </c>
      <c r="AE811">
        <v>48</v>
      </c>
      <c r="AF811" t="s">
        <v>37</v>
      </c>
      <c r="AG811" t="s">
        <v>47</v>
      </c>
      <c r="AH811">
        <v>10</v>
      </c>
      <c r="AI811" t="s">
        <v>14</v>
      </c>
      <c r="AJ811" s="13" t="s">
        <v>176</v>
      </c>
      <c r="AK811" s="13" t="s">
        <v>135</v>
      </c>
      <c r="AL811" t="s">
        <v>136</v>
      </c>
      <c r="AM811" t="str">
        <f>EmployeeData[[#This Row],[EMPLOYEEID]]</f>
        <v>E160181</v>
      </c>
    </row>
    <row r="812" spans="1:39" ht="15" x14ac:dyDescent="0.25">
      <c r="A812" s="13" t="s">
        <v>1925</v>
      </c>
      <c r="B812" s="13" t="str">
        <f>EmployeeData[[#This Row],[FULLNAME]]</f>
        <v>Issac Krotova</v>
      </c>
      <c r="C812" s="13" t="s">
        <v>303</v>
      </c>
      <c r="D812" s="13" t="s">
        <v>126</v>
      </c>
      <c r="E812">
        <v>292</v>
      </c>
      <c r="F812" s="13" t="s">
        <v>143</v>
      </c>
      <c r="G812" s="13" t="s">
        <v>304</v>
      </c>
      <c r="J812">
        <v>42045</v>
      </c>
      <c r="L812">
        <v>1</v>
      </c>
      <c r="M812">
        <v>40</v>
      </c>
      <c r="N812">
        <v>5</v>
      </c>
      <c r="O812">
        <v>35502</v>
      </c>
      <c r="P812" t="s">
        <v>2</v>
      </c>
      <c r="Q812" s="13" t="s">
        <v>57</v>
      </c>
      <c r="R812" s="13" t="s">
        <v>82</v>
      </c>
      <c r="S812" s="13" t="s">
        <v>159</v>
      </c>
      <c r="T812" t="b">
        <v>1</v>
      </c>
      <c r="U812" s="13" t="s">
        <v>38</v>
      </c>
      <c r="V812" s="13" t="s">
        <v>1926</v>
      </c>
      <c r="W812" t="s">
        <v>5</v>
      </c>
      <c r="X812" s="13" t="s">
        <v>10</v>
      </c>
      <c r="Y812" s="13" t="s">
        <v>146</v>
      </c>
      <c r="Z812">
        <v>1995</v>
      </c>
      <c r="AA812" s="13" t="s">
        <v>50</v>
      </c>
      <c r="AB812" s="13" t="s">
        <v>306</v>
      </c>
      <c r="AC812" s="13" t="s">
        <v>553</v>
      </c>
      <c r="AD812" s="13" t="s">
        <v>44</v>
      </c>
      <c r="AE812">
        <v>30</v>
      </c>
      <c r="AF812" t="s">
        <v>6</v>
      </c>
      <c r="AG812" t="s">
        <v>11</v>
      </c>
      <c r="AH812">
        <v>10</v>
      </c>
      <c r="AI812" t="s">
        <v>14</v>
      </c>
      <c r="AJ812" s="13" t="s">
        <v>149</v>
      </c>
      <c r="AK812" s="13" t="s">
        <v>135</v>
      </c>
      <c r="AL812" t="b">
        <v>0</v>
      </c>
      <c r="AM812" t="str">
        <f>EmployeeData[[#This Row],[EMPLOYEEID]]</f>
        <v>E160214</v>
      </c>
    </row>
    <row r="813" spans="1:39" ht="15" x14ac:dyDescent="0.25">
      <c r="A813" s="13" t="s">
        <v>1927</v>
      </c>
      <c r="B813" s="13" t="str">
        <f>EmployeeData[[#This Row],[FULLNAME]]</f>
        <v>Issac Kong</v>
      </c>
      <c r="C813" s="13" t="s">
        <v>125</v>
      </c>
      <c r="D813" s="13" t="s">
        <v>126</v>
      </c>
      <c r="E813">
        <v>444</v>
      </c>
      <c r="F813" s="13" t="s">
        <v>127</v>
      </c>
      <c r="G813" s="13" t="s">
        <v>128</v>
      </c>
      <c r="J813">
        <v>42045</v>
      </c>
      <c r="L813">
        <v>1</v>
      </c>
      <c r="M813">
        <v>40</v>
      </c>
      <c r="N813">
        <v>5</v>
      </c>
      <c r="O813">
        <v>47925</v>
      </c>
      <c r="P813" t="s">
        <v>2</v>
      </c>
      <c r="Q813" s="13" t="s">
        <v>54</v>
      </c>
      <c r="R813" s="13" t="s">
        <v>82</v>
      </c>
      <c r="S813" s="13" t="s">
        <v>140</v>
      </c>
      <c r="T813" t="b">
        <v>1</v>
      </c>
      <c r="U813" s="13" t="s">
        <v>7</v>
      </c>
      <c r="V813" s="13" t="s">
        <v>1928</v>
      </c>
      <c r="W813" t="s">
        <v>5</v>
      </c>
      <c r="X813" s="13" t="s">
        <v>10</v>
      </c>
      <c r="Y813" s="13" t="s">
        <v>229</v>
      </c>
      <c r="Z813">
        <v>1992</v>
      </c>
      <c r="AA813" s="13" t="s">
        <v>50</v>
      </c>
      <c r="AB813" s="13" t="s">
        <v>132</v>
      </c>
      <c r="AC813" s="13" t="s">
        <v>133</v>
      </c>
      <c r="AD813" s="13" t="s">
        <v>40</v>
      </c>
      <c r="AE813">
        <v>33</v>
      </c>
      <c r="AF813" t="s">
        <v>36</v>
      </c>
      <c r="AG813" t="s">
        <v>11</v>
      </c>
      <c r="AH813">
        <v>10</v>
      </c>
      <c r="AI813" t="s">
        <v>14</v>
      </c>
      <c r="AJ813" s="13" t="s">
        <v>154</v>
      </c>
      <c r="AK813" s="13" t="s">
        <v>135</v>
      </c>
      <c r="AL813" t="s">
        <v>136</v>
      </c>
      <c r="AM813" t="str">
        <f>EmployeeData[[#This Row],[EMPLOYEEID]]</f>
        <v>E160354</v>
      </c>
    </row>
    <row r="814" spans="1:39" ht="15" x14ac:dyDescent="0.25">
      <c r="A814" s="13" t="s">
        <v>1929</v>
      </c>
      <c r="B814" s="13" t="str">
        <f>EmployeeData[[#This Row],[FULLNAME]]</f>
        <v>Ivan Kessler</v>
      </c>
      <c r="C814" s="13" t="s">
        <v>125</v>
      </c>
      <c r="D814" s="13" t="s">
        <v>126</v>
      </c>
      <c r="E814">
        <v>412</v>
      </c>
      <c r="F814" s="13" t="s">
        <v>143</v>
      </c>
      <c r="G814" s="13" t="s">
        <v>128</v>
      </c>
      <c r="J814">
        <v>42045</v>
      </c>
      <c r="L814">
        <v>1</v>
      </c>
      <c r="M814">
        <v>40</v>
      </c>
      <c r="N814">
        <v>5</v>
      </c>
      <c r="O814">
        <v>89660</v>
      </c>
      <c r="P814" t="s">
        <v>2</v>
      </c>
      <c r="Q814" s="13" t="s">
        <v>54</v>
      </c>
      <c r="R814" s="13" t="s">
        <v>82</v>
      </c>
      <c r="S814" s="13" t="s">
        <v>140</v>
      </c>
      <c r="T814" t="b">
        <v>1</v>
      </c>
      <c r="U814" s="13" t="s">
        <v>7</v>
      </c>
      <c r="V814" s="13" t="s">
        <v>1930</v>
      </c>
      <c r="W814" t="s">
        <v>5</v>
      </c>
      <c r="X814" s="13" t="s">
        <v>10</v>
      </c>
      <c r="Y814" s="13" t="s">
        <v>131</v>
      </c>
      <c r="Z814">
        <v>2000</v>
      </c>
      <c r="AA814" s="13" t="s">
        <v>33</v>
      </c>
      <c r="AB814" s="13" t="s">
        <v>132</v>
      </c>
      <c r="AC814" s="13" t="s">
        <v>827</v>
      </c>
      <c r="AD814" s="13" t="s">
        <v>44</v>
      </c>
      <c r="AE814">
        <v>25</v>
      </c>
      <c r="AF814" t="s">
        <v>6</v>
      </c>
      <c r="AG814" t="s">
        <v>12</v>
      </c>
      <c r="AH814">
        <v>10</v>
      </c>
      <c r="AI814" t="s">
        <v>14</v>
      </c>
      <c r="AJ814" s="13" t="s">
        <v>134</v>
      </c>
      <c r="AK814" s="13" t="s">
        <v>135</v>
      </c>
      <c r="AL814" t="s">
        <v>136</v>
      </c>
      <c r="AM814" t="str">
        <f>EmployeeData[[#This Row],[EMPLOYEEID]]</f>
        <v>E161366</v>
      </c>
    </row>
    <row r="815" spans="1:39" ht="15" x14ac:dyDescent="0.25">
      <c r="A815" s="13" t="s">
        <v>1931</v>
      </c>
      <c r="B815" s="13" t="str">
        <f>EmployeeData[[#This Row],[FULLNAME]]</f>
        <v>Ivan Judge</v>
      </c>
      <c r="C815" s="13" t="s">
        <v>156</v>
      </c>
      <c r="D815" s="13" t="s">
        <v>126</v>
      </c>
      <c r="E815">
        <v>452</v>
      </c>
      <c r="F815" s="13" t="s">
        <v>157</v>
      </c>
      <c r="G815" s="13" t="s">
        <v>158</v>
      </c>
      <c r="J815">
        <v>42045</v>
      </c>
      <c r="L815">
        <v>1</v>
      </c>
      <c r="M815">
        <v>40</v>
      </c>
      <c r="N815">
        <v>5</v>
      </c>
      <c r="O815">
        <v>49796</v>
      </c>
      <c r="P815" t="s">
        <v>2</v>
      </c>
      <c r="Q815" s="13" t="s">
        <v>56</v>
      </c>
      <c r="R815" s="13" t="s">
        <v>82</v>
      </c>
      <c r="S815" s="13" t="s">
        <v>215</v>
      </c>
      <c r="T815" t="b">
        <v>1</v>
      </c>
      <c r="U815" s="13" t="s">
        <v>7</v>
      </c>
      <c r="V815" s="13" t="s">
        <v>1932</v>
      </c>
      <c r="W815" t="s">
        <v>5</v>
      </c>
      <c r="X815" s="13" t="s">
        <v>10</v>
      </c>
      <c r="Y815" s="13" t="s">
        <v>146</v>
      </c>
      <c r="Z815">
        <v>1989</v>
      </c>
      <c r="AA815" s="13" t="s">
        <v>51</v>
      </c>
      <c r="AB815" s="13" t="s">
        <v>161</v>
      </c>
      <c r="AC815" s="13" t="s">
        <v>199</v>
      </c>
      <c r="AD815" s="13" t="s">
        <v>43</v>
      </c>
      <c r="AE815">
        <v>36</v>
      </c>
      <c r="AF815" t="s">
        <v>36</v>
      </c>
      <c r="AG815" t="s">
        <v>12</v>
      </c>
      <c r="AH815">
        <v>10</v>
      </c>
      <c r="AI815" t="s">
        <v>14</v>
      </c>
      <c r="AJ815" s="13" t="s">
        <v>176</v>
      </c>
      <c r="AK815" s="13" t="s">
        <v>184</v>
      </c>
      <c r="AL815" t="s">
        <v>136</v>
      </c>
      <c r="AM815" t="str">
        <f>EmployeeData[[#This Row],[EMPLOYEEID]]</f>
        <v>E161953</v>
      </c>
    </row>
    <row r="816" spans="1:39" ht="15" x14ac:dyDescent="0.25">
      <c r="A816" s="13" t="s">
        <v>1933</v>
      </c>
      <c r="B816" s="13" t="str">
        <f>EmployeeData[[#This Row],[FULLNAME]]</f>
        <v>Ivan Jahr</v>
      </c>
      <c r="C816" s="13" t="s">
        <v>156</v>
      </c>
      <c r="D816" s="13" t="s">
        <v>126</v>
      </c>
      <c r="E816">
        <v>445</v>
      </c>
      <c r="F816" s="13" t="s">
        <v>169</v>
      </c>
      <c r="G816" s="13" t="s">
        <v>158</v>
      </c>
      <c r="J816">
        <v>42045</v>
      </c>
      <c r="L816">
        <v>1</v>
      </c>
      <c r="M816">
        <v>40</v>
      </c>
      <c r="N816">
        <v>5</v>
      </c>
      <c r="O816">
        <v>75354</v>
      </c>
      <c r="P816" t="s">
        <v>2</v>
      </c>
      <c r="Q816" s="13" t="s">
        <v>56</v>
      </c>
      <c r="R816" s="13" t="s">
        <v>82</v>
      </c>
      <c r="S816" s="13" t="s">
        <v>159</v>
      </c>
      <c r="T816" t="b">
        <v>1</v>
      </c>
      <c r="U816" s="13" t="s">
        <v>7</v>
      </c>
      <c r="V816" s="13" t="s">
        <v>1934</v>
      </c>
      <c r="W816" t="s">
        <v>5</v>
      </c>
      <c r="X816" s="13" t="s">
        <v>10</v>
      </c>
      <c r="Y816" s="13" t="s">
        <v>153</v>
      </c>
      <c r="Z816">
        <v>1987</v>
      </c>
      <c r="AA816" s="13" t="s">
        <v>51</v>
      </c>
      <c r="AB816" s="13" t="s">
        <v>161</v>
      </c>
      <c r="AC816" s="13" t="s">
        <v>171</v>
      </c>
      <c r="AD816" s="13" t="s">
        <v>41</v>
      </c>
      <c r="AE816">
        <v>38</v>
      </c>
      <c r="AF816" t="s">
        <v>36</v>
      </c>
      <c r="AG816" t="s">
        <v>12</v>
      </c>
      <c r="AH816">
        <v>10</v>
      </c>
      <c r="AI816" t="s">
        <v>14</v>
      </c>
      <c r="AJ816" s="13" t="s">
        <v>167</v>
      </c>
      <c r="AK816" s="13" t="s">
        <v>135</v>
      </c>
      <c r="AL816" t="b">
        <v>1</v>
      </c>
      <c r="AM816" t="str">
        <f>EmployeeData[[#This Row],[EMPLOYEEID]]</f>
        <v>E162497</v>
      </c>
    </row>
    <row r="817" spans="1:39" ht="15" x14ac:dyDescent="0.25">
      <c r="A817" s="13" t="s">
        <v>1935</v>
      </c>
      <c r="B817" s="13" t="str">
        <f>EmployeeData[[#This Row],[FULLNAME]]</f>
        <v>Ivan Imano</v>
      </c>
      <c r="C817" s="13" t="s">
        <v>1081</v>
      </c>
      <c r="D817" s="13" t="s">
        <v>126</v>
      </c>
      <c r="E817">
        <v>445</v>
      </c>
      <c r="F817" s="13" t="s">
        <v>169</v>
      </c>
      <c r="G817" s="13" t="s">
        <v>1387</v>
      </c>
      <c r="J817">
        <v>42045</v>
      </c>
      <c r="L817">
        <v>1</v>
      </c>
      <c r="M817">
        <v>40</v>
      </c>
      <c r="N817">
        <v>5</v>
      </c>
      <c r="O817">
        <v>100120</v>
      </c>
      <c r="P817" t="s">
        <v>2</v>
      </c>
      <c r="Q817" s="13" t="s">
        <v>60</v>
      </c>
      <c r="R817" s="13" t="s">
        <v>82</v>
      </c>
      <c r="S817" s="13" t="s">
        <v>159</v>
      </c>
      <c r="T817" t="b">
        <v>1</v>
      </c>
      <c r="U817" s="13" t="s">
        <v>8</v>
      </c>
      <c r="V817" s="13" t="s">
        <v>1936</v>
      </c>
      <c r="W817" t="s">
        <v>35</v>
      </c>
      <c r="X817" s="13" t="s">
        <v>10</v>
      </c>
      <c r="Y817" s="13" t="s">
        <v>146</v>
      </c>
      <c r="Z817">
        <v>1964</v>
      </c>
      <c r="AA817" s="13" t="s">
        <v>51</v>
      </c>
      <c r="AB817" s="13" t="s">
        <v>1388</v>
      </c>
      <c r="AC817" s="13" t="s">
        <v>171</v>
      </c>
      <c r="AD817" s="13" t="s">
        <v>41</v>
      </c>
      <c r="AE817">
        <v>61</v>
      </c>
      <c r="AF817" t="s">
        <v>37</v>
      </c>
      <c r="AG817" t="s">
        <v>46</v>
      </c>
      <c r="AH817">
        <v>10</v>
      </c>
      <c r="AI817" t="s">
        <v>14</v>
      </c>
      <c r="AJ817" s="13" t="s">
        <v>134</v>
      </c>
      <c r="AK817" s="13" t="s">
        <v>135</v>
      </c>
      <c r="AL817" t="b">
        <v>1</v>
      </c>
      <c r="AM817" t="str">
        <f>EmployeeData[[#This Row],[EMPLOYEEID]]</f>
        <v>E162643</v>
      </c>
    </row>
    <row r="818" spans="1:39" ht="15" x14ac:dyDescent="0.25">
      <c r="A818" s="13" t="s">
        <v>1937</v>
      </c>
      <c r="B818" s="13" t="str">
        <f>EmployeeData[[#This Row],[FULLNAME]]</f>
        <v>Jacky Hajizadeh</v>
      </c>
      <c r="C818" s="13" t="s">
        <v>203</v>
      </c>
      <c r="D818" s="13" t="s">
        <v>126</v>
      </c>
      <c r="E818">
        <v>262</v>
      </c>
      <c r="F818" s="13" t="s">
        <v>143</v>
      </c>
      <c r="G818" s="13" t="s">
        <v>204</v>
      </c>
      <c r="J818">
        <v>42045</v>
      </c>
      <c r="L818">
        <v>1</v>
      </c>
      <c r="M818">
        <v>40</v>
      </c>
      <c r="N818">
        <v>5</v>
      </c>
      <c r="O818">
        <v>77465</v>
      </c>
      <c r="P818" t="s">
        <v>2</v>
      </c>
      <c r="Q818" s="13" t="s">
        <v>55</v>
      </c>
      <c r="R818" s="13" t="s">
        <v>82</v>
      </c>
      <c r="S818" s="13" t="s">
        <v>140</v>
      </c>
      <c r="T818" t="b">
        <v>1</v>
      </c>
      <c r="U818" s="13" t="s">
        <v>7</v>
      </c>
      <c r="V818" s="13" t="s">
        <v>1938</v>
      </c>
      <c r="W818" t="s">
        <v>5</v>
      </c>
      <c r="X818" s="13" t="s">
        <v>10</v>
      </c>
      <c r="Y818" s="13" t="s">
        <v>275</v>
      </c>
      <c r="Z818">
        <v>1998</v>
      </c>
      <c r="AA818" s="13" t="s">
        <v>34</v>
      </c>
      <c r="AB818" s="13" t="s">
        <v>206</v>
      </c>
      <c r="AC818" s="13" t="s">
        <v>1939</v>
      </c>
      <c r="AD818" s="13" t="s">
        <v>44</v>
      </c>
      <c r="AE818">
        <v>27</v>
      </c>
      <c r="AF818" t="s">
        <v>6</v>
      </c>
      <c r="AG818" t="s">
        <v>12</v>
      </c>
      <c r="AH818">
        <v>10</v>
      </c>
      <c r="AI818" t="s">
        <v>14</v>
      </c>
      <c r="AJ818" s="13" t="s">
        <v>239</v>
      </c>
      <c r="AK818" s="13" t="s">
        <v>135</v>
      </c>
      <c r="AL818" t="s">
        <v>136</v>
      </c>
      <c r="AM818" t="str">
        <f>EmployeeData[[#This Row],[EMPLOYEEID]]</f>
        <v>E164716</v>
      </c>
    </row>
    <row r="819" spans="1:39" ht="15" x14ac:dyDescent="0.25">
      <c r="A819" s="13" t="s">
        <v>1940</v>
      </c>
      <c r="B819" s="13" t="str">
        <f>EmployeeData[[#This Row],[FULLNAME]]</f>
        <v>Jacky Gu</v>
      </c>
      <c r="C819" s="13" t="s">
        <v>203</v>
      </c>
      <c r="D819" s="13" t="s">
        <v>126</v>
      </c>
      <c r="E819">
        <v>252</v>
      </c>
      <c r="F819" s="13" t="s">
        <v>143</v>
      </c>
      <c r="G819" s="13" t="s">
        <v>204</v>
      </c>
      <c r="J819">
        <v>42045</v>
      </c>
      <c r="L819">
        <v>1</v>
      </c>
      <c r="M819">
        <v>40</v>
      </c>
      <c r="N819">
        <v>5</v>
      </c>
      <c r="O819">
        <v>32808</v>
      </c>
      <c r="P819" t="s">
        <v>2</v>
      </c>
      <c r="Q819" s="13" t="s">
        <v>55</v>
      </c>
      <c r="R819" s="13" t="s">
        <v>82</v>
      </c>
      <c r="S819" s="13" t="s">
        <v>215</v>
      </c>
      <c r="T819" t="b">
        <v>1</v>
      </c>
      <c r="U819" s="13" t="s">
        <v>7</v>
      </c>
      <c r="V819" s="13" t="s">
        <v>1941</v>
      </c>
      <c r="W819" t="s">
        <v>5</v>
      </c>
      <c r="X819" s="13" t="s">
        <v>10</v>
      </c>
      <c r="Y819" s="13" t="s">
        <v>146</v>
      </c>
      <c r="Z819">
        <v>1999</v>
      </c>
      <c r="AA819" s="13" t="s">
        <v>34</v>
      </c>
      <c r="AB819" s="13" t="s">
        <v>206</v>
      </c>
      <c r="AC819" s="13" t="s">
        <v>148</v>
      </c>
      <c r="AD819" s="13" t="s">
        <v>44</v>
      </c>
      <c r="AE819">
        <v>26</v>
      </c>
      <c r="AF819" t="s">
        <v>6</v>
      </c>
      <c r="AG819" t="s">
        <v>11</v>
      </c>
      <c r="AH819">
        <v>10</v>
      </c>
      <c r="AI819" t="s">
        <v>14</v>
      </c>
      <c r="AJ819" s="13" t="s">
        <v>134</v>
      </c>
      <c r="AK819" s="13" t="s">
        <v>184</v>
      </c>
      <c r="AL819" t="s">
        <v>136</v>
      </c>
      <c r="AM819" t="str">
        <f>EmployeeData[[#This Row],[EMPLOYEEID]]</f>
        <v>E165093</v>
      </c>
    </row>
    <row r="820" spans="1:39" ht="15" x14ac:dyDescent="0.25">
      <c r="A820" s="13" t="s">
        <v>1942</v>
      </c>
      <c r="B820" s="13" t="str">
        <f>EmployeeData[[#This Row],[FULLNAME]]</f>
        <v>Jacky Goldstrom</v>
      </c>
      <c r="C820" s="13" t="s">
        <v>203</v>
      </c>
      <c r="D820" s="13" t="s">
        <v>126</v>
      </c>
      <c r="E820">
        <v>452</v>
      </c>
      <c r="F820" s="13" t="s">
        <v>157</v>
      </c>
      <c r="G820" s="13" t="s">
        <v>204</v>
      </c>
      <c r="J820">
        <v>42045</v>
      </c>
      <c r="L820">
        <v>1</v>
      </c>
      <c r="M820">
        <v>40</v>
      </c>
      <c r="N820">
        <v>5</v>
      </c>
      <c r="O820">
        <v>30863</v>
      </c>
      <c r="P820" t="s">
        <v>2</v>
      </c>
      <c r="Q820" s="13" t="s">
        <v>55</v>
      </c>
      <c r="R820" s="13" t="s">
        <v>82</v>
      </c>
      <c r="S820" s="13" t="s">
        <v>159</v>
      </c>
      <c r="T820" t="b">
        <v>1</v>
      </c>
      <c r="U820" s="13" t="s">
        <v>7</v>
      </c>
      <c r="V820" s="13" t="s">
        <v>1943</v>
      </c>
      <c r="W820" t="s">
        <v>5</v>
      </c>
      <c r="X820" s="13" t="s">
        <v>10</v>
      </c>
      <c r="Y820" s="13" t="s">
        <v>153</v>
      </c>
      <c r="Z820">
        <v>1998</v>
      </c>
      <c r="AA820" s="13" t="s">
        <v>34</v>
      </c>
      <c r="AB820" s="13" t="s">
        <v>206</v>
      </c>
      <c r="AC820" s="13" t="s">
        <v>199</v>
      </c>
      <c r="AD820" s="13" t="s">
        <v>43</v>
      </c>
      <c r="AE820">
        <v>27</v>
      </c>
      <c r="AF820" t="s">
        <v>6</v>
      </c>
      <c r="AG820" t="s">
        <v>11</v>
      </c>
      <c r="AH820">
        <v>10</v>
      </c>
      <c r="AI820" t="s">
        <v>14</v>
      </c>
      <c r="AJ820" s="13" t="s">
        <v>154</v>
      </c>
      <c r="AK820" s="13" t="s">
        <v>135</v>
      </c>
      <c r="AL820" t="b">
        <v>1</v>
      </c>
      <c r="AM820" t="str">
        <f>EmployeeData[[#This Row],[EMPLOYEEID]]</f>
        <v>E165288</v>
      </c>
    </row>
    <row r="821" spans="1:39" ht="15" x14ac:dyDescent="0.25">
      <c r="A821" s="13" t="s">
        <v>1944</v>
      </c>
      <c r="B821" s="13" t="str">
        <f>EmployeeData[[#This Row],[FULLNAME]]</f>
        <v>Jacky Ghaemi</v>
      </c>
      <c r="C821" s="13" t="s">
        <v>125</v>
      </c>
      <c r="D821" s="13" t="s">
        <v>126</v>
      </c>
      <c r="E821">
        <v>443</v>
      </c>
      <c r="F821" s="13" t="s">
        <v>157</v>
      </c>
      <c r="G821" s="13" t="s">
        <v>128</v>
      </c>
      <c r="J821">
        <v>42045</v>
      </c>
      <c r="L821">
        <v>1</v>
      </c>
      <c r="M821">
        <v>40</v>
      </c>
      <c r="N821">
        <v>5</v>
      </c>
      <c r="O821">
        <v>237943</v>
      </c>
      <c r="P821" t="s">
        <v>2</v>
      </c>
      <c r="Q821" s="13" t="s">
        <v>54</v>
      </c>
      <c r="R821" s="13" t="s">
        <v>82</v>
      </c>
      <c r="S821" s="13" t="s">
        <v>159</v>
      </c>
      <c r="T821" t="b">
        <v>1</v>
      </c>
      <c r="U821" s="13" t="s">
        <v>7</v>
      </c>
      <c r="V821" s="13" t="s">
        <v>1945</v>
      </c>
      <c r="W821" t="s">
        <v>5</v>
      </c>
      <c r="X821" s="13" t="s">
        <v>10</v>
      </c>
      <c r="Y821" s="13" t="s">
        <v>146</v>
      </c>
      <c r="Z821">
        <v>1986</v>
      </c>
      <c r="AA821" s="13" t="s">
        <v>34</v>
      </c>
      <c r="AB821" s="13" t="s">
        <v>132</v>
      </c>
      <c r="AC821" s="13" t="s">
        <v>162</v>
      </c>
      <c r="AD821" s="13" t="s">
        <v>43</v>
      </c>
      <c r="AE821">
        <v>39</v>
      </c>
      <c r="AF821" t="s">
        <v>36</v>
      </c>
      <c r="AG821" t="s">
        <v>47</v>
      </c>
      <c r="AH821">
        <v>10</v>
      </c>
      <c r="AI821" t="s">
        <v>14</v>
      </c>
      <c r="AJ821" s="13" t="s">
        <v>149</v>
      </c>
      <c r="AK821" s="13" t="s">
        <v>135</v>
      </c>
      <c r="AL821" t="b">
        <v>1</v>
      </c>
      <c r="AM821" t="str">
        <f>EmployeeData[[#This Row],[EMPLOYEEID]]</f>
        <v>E165372</v>
      </c>
    </row>
    <row r="822" spans="1:39" ht="15" x14ac:dyDescent="0.25">
      <c r="A822" s="13" t="s">
        <v>1946</v>
      </c>
      <c r="B822" s="13" t="str">
        <f>EmployeeData[[#This Row],[FULLNAME]]</f>
        <v>Jacky Fung</v>
      </c>
      <c r="C822" s="13" t="s">
        <v>203</v>
      </c>
      <c r="D822" s="13" t="s">
        <v>126</v>
      </c>
      <c r="E822">
        <v>393</v>
      </c>
      <c r="F822" s="13" t="s">
        <v>127</v>
      </c>
      <c r="G822" s="13" t="s">
        <v>204</v>
      </c>
      <c r="J822">
        <v>42045</v>
      </c>
      <c r="L822">
        <v>1</v>
      </c>
      <c r="M822">
        <v>40</v>
      </c>
      <c r="N822">
        <v>5</v>
      </c>
      <c r="O822">
        <v>276150</v>
      </c>
      <c r="P822" t="s">
        <v>2</v>
      </c>
      <c r="Q822" s="13" t="s">
        <v>55</v>
      </c>
      <c r="R822" s="13" t="s">
        <v>82</v>
      </c>
      <c r="S822" s="13" t="s">
        <v>129</v>
      </c>
      <c r="T822" t="b">
        <v>1</v>
      </c>
      <c r="U822" s="13" t="s">
        <v>38</v>
      </c>
      <c r="V822" s="13" t="s">
        <v>1947</v>
      </c>
      <c r="W822" t="s">
        <v>5</v>
      </c>
      <c r="X822" s="13" t="s">
        <v>10</v>
      </c>
      <c r="Y822" s="13" t="s">
        <v>131</v>
      </c>
      <c r="Z822">
        <v>1991</v>
      </c>
      <c r="AA822" s="13" t="s">
        <v>34</v>
      </c>
      <c r="AB822" s="13" t="s">
        <v>206</v>
      </c>
      <c r="AC822" s="13" t="s">
        <v>765</v>
      </c>
      <c r="AD822" s="13" t="s">
        <v>40</v>
      </c>
      <c r="AE822">
        <v>34</v>
      </c>
      <c r="AF822" t="s">
        <v>36</v>
      </c>
      <c r="AG822" t="s">
        <v>47</v>
      </c>
      <c r="AH822">
        <v>10</v>
      </c>
      <c r="AI822" t="s">
        <v>14</v>
      </c>
      <c r="AJ822" s="13" t="s">
        <v>149</v>
      </c>
      <c r="AK822" s="13" t="s">
        <v>135</v>
      </c>
      <c r="AL822" t="s">
        <v>136</v>
      </c>
      <c r="AM822" t="str">
        <f>EmployeeData[[#This Row],[EMPLOYEEID]]</f>
        <v>E165394</v>
      </c>
    </row>
    <row r="823" spans="1:39" ht="15" x14ac:dyDescent="0.25">
      <c r="A823" s="13" t="s">
        <v>1948</v>
      </c>
      <c r="B823" s="13" t="str">
        <f>EmployeeData[[#This Row],[FULLNAME]]</f>
        <v>Jacob Fischer</v>
      </c>
      <c r="C823" s="13" t="s">
        <v>125</v>
      </c>
      <c r="D823" s="13" t="s">
        <v>126</v>
      </c>
      <c r="E823">
        <v>445</v>
      </c>
      <c r="F823" s="13" t="s">
        <v>169</v>
      </c>
      <c r="G823" s="13" t="s">
        <v>128</v>
      </c>
      <c r="J823">
        <v>42045</v>
      </c>
      <c r="L823">
        <v>1</v>
      </c>
      <c r="M823">
        <v>40</v>
      </c>
      <c r="N823">
        <v>5</v>
      </c>
      <c r="O823">
        <v>84488</v>
      </c>
      <c r="P823" t="s">
        <v>2</v>
      </c>
      <c r="Q823" s="13" t="s">
        <v>54</v>
      </c>
      <c r="R823" s="13" t="s">
        <v>82</v>
      </c>
      <c r="S823" s="13" t="s">
        <v>140</v>
      </c>
      <c r="T823" t="b">
        <v>1</v>
      </c>
      <c r="U823" s="13" t="s">
        <v>7</v>
      </c>
      <c r="V823" s="13" t="s">
        <v>1949</v>
      </c>
      <c r="W823" t="s">
        <v>5</v>
      </c>
      <c r="X823" s="13" t="s">
        <v>10</v>
      </c>
      <c r="Y823" s="13" t="s">
        <v>153</v>
      </c>
      <c r="Z823">
        <v>1997</v>
      </c>
      <c r="AA823" s="13" t="s">
        <v>34</v>
      </c>
      <c r="AB823" s="13" t="s">
        <v>132</v>
      </c>
      <c r="AC823" s="13" t="s">
        <v>171</v>
      </c>
      <c r="AD823" s="13" t="s">
        <v>41</v>
      </c>
      <c r="AE823">
        <v>28</v>
      </c>
      <c r="AF823" t="s">
        <v>6</v>
      </c>
      <c r="AG823" t="s">
        <v>12</v>
      </c>
      <c r="AH823">
        <v>10</v>
      </c>
      <c r="AI823" t="s">
        <v>14</v>
      </c>
      <c r="AJ823" s="13" t="s">
        <v>134</v>
      </c>
      <c r="AK823" s="13" t="s">
        <v>135</v>
      </c>
      <c r="AL823" t="s">
        <v>136</v>
      </c>
      <c r="AM823" t="str">
        <f>EmployeeData[[#This Row],[EMPLOYEEID]]</f>
        <v>E165577</v>
      </c>
    </row>
    <row r="824" spans="1:39" ht="15" x14ac:dyDescent="0.25">
      <c r="A824" s="13" t="s">
        <v>1950</v>
      </c>
      <c r="B824" s="13" t="str">
        <f>EmployeeData[[#This Row],[FULLNAME]]</f>
        <v>Jacob Dyck</v>
      </c>
      <c r="C824" s="13" t="s">
        <v>125</v>
      </c>
      <c r="D824" s="13" t="s">
        <v>126</v>
      </c>
      <c r="E824">
        <v>453</v>
      </c>
      <c r="F824" s="13" t="s">
        <v>127</v>
      </c>
      <c r="G824" s="13" t="s">
        <v>144</v>
      </c>
      <c r="J824">
        <v>42045</v>
      </c>
      <c r="L824">
        <v>1</v>
      </c>
      <c r="M824">
        <v>40</v>
      </c>
      <c r="N824">
        <v>5</v>
      </c>
      <c r="O824">
        <v>56692</v>
      </c>
      <c r="P824" t="s">
        <v>2</v>
      </c>
      <c r="Q824" s="13" t="s">
        <v>54</v>
      </c>
      <c r="R824" s="13" t="s">
        <v>82</v>
      </c>
      <c r="S824" s="13" t="s">
        <v>211</v>
      </c>
      <c r="T824" t="b">
        <v>1</v>
      </c>
      <c r="U824" s="13" t="s">
        <v>38</v>
      </c>
      <c r="V824" s="13" t="s">
        <v>1951</v>
      </c>
      <c r="W824" t="s">
        <v>5</v>
      </c>
      <c r="X824" s="13" t="s">
        <v>10</v>
      </c>
      <c r="Y824" s="13" t="s">
        <v>233</v>
      </c>
      <c r="Z824">
        <v>1967</v>
      </c>
      <c r="AA824" s="13" t="s">
        <v>34</v>
      </c>
      <c r="AB824" s="13" t="s">
        <v>147</v>
      </c>
      <c r="AC824" s="13" t="s">
        <v>320</v>
      </c>
      <c r="AD824" s="13" t="s">
        <v>40</v>
      </c>
      <c r="AE824">
        <v>58</v>
      </c>
      <c r="AF824" t="s">
        <v>37</v>
      </c>
      <c r="AG824" t="s">
        <v>12</v>
      </c>
      <c r="AH824">
        <v>10</v>
      </c>
      <c r="AI824" t="s">
        <v>14</v>
      </c>
      <c r="AJ824" s="13" t="s">
        <v>239</v>
      </c>
      <c r="AK824" s="13" t="s">
        <v>135</v>
      </c>
      <c r="AL824" t="b">
        <v>1</v>
      </c>
      <c r="AM824" t="str">
        <f>EmployeeData[[#This Row],[EMPLOYEEID]]</f>
        <v>E166776</v>
      </c>
    </row>
    <row r="825" spans="1:39" ht="15" x14ac:dyDescent="0.25">
      <c r="A825" s="13" t="s">
        <v>1952</v>
      </c>
      <c r="B825" s="13" t="str">
        <f>EmployeeData[[#This Row],[FULLNAME]]</f>
        <v>Jacob Djupstrom</v>
      </c>
      <c r="C825" s="13" t="s">
        <v>203</v>
      </c>
      <c r="D825" s="13" t="s">
        <v>126</v>
      </c>
      <c r="E825">
        <v>261</v>
      </c>
      <c r="F825" s="13" t="s">
        <v>221</v>
      </c>
      <c r="G825" s="13" t="s">
        <v>204</v>
      </c>
      <c r="J825">
        <v>42045</v>
      </c>
      <c r="L825">
        <v>1</v>
      </c>
      <c r="M825">
        <v>40</v>
      </c>
      <c r="N825">
        <v>5</v>
      </c>
      <c r="O825">
        <v>426165</v>
      </c>
      <c r="P825" t="s">
        <v>2</v>
      </c>
      <c r="Q825" s="13" t="s">
        <v>55</v>
      </c>
      <c r="R825" s="13" t="s">
        <v>82</v>
      </c>
      <c r="S825" s="13" t="s">
        <v>159</v>
      </c>
      <c r="T825" t="b">
        <v>1</v>
      </c>
      <c r="U825" s="13" t="s">
        <v>7</v>
      </c>
      <c r="V825" s="13" t="s">
        <v>1953</v>
      </c>
      <c r="W825" t="s">
        <v>5</v>
      </c>
      <c r="X825" s="13" t="s">
        <v>10</v>
      </c>
      <c r="Y825" s="13" t="s">
        <v>153</v>
      </c>
      <c r="Z825">
        <v>1975</v>
      </c>
      <c r="AA825" s="13" t="s">
        <v>34</v>
      </c>
      <c r="AB825" s="13" t="s">
        <v>206</v>
      </c>
      <c r="AC825" s="13" t="s">
        <v>244</v>
      </c>
      <c r="AD825" s="13" t="s">
        <v>9</v>
      </c>
      <c r="AE825">
        <v>50</v>
      </c>
      <c r="AF825" t="s">
        <v>37</v>
      </c>
      <c r="AG825" t="s">
        <v>48</v>
      </c>
      <c r="AH825">
        <v>10</v>
      </c>
      <c r="AI825" t="s">
        <v>14</v>
      </c>
      <c r="AJ825" s="13" t="s">
        <v>149</v>
      </c>
      <c r="AK825" s="13" t="s">
        <v>184</v>
      </c>
      <c r="AL825" t="b">
        <v>1</v>
      </c>
      <c r="AM825" t="str">
        <f>EmployeeData[[#This Row],[EMPLOYEEID]]</f>
        <v>E166884</v>
      </c>
    </row>
    <row r="826" spans="1:39" ht="15" x14ac:dyDescent="0.25">
      <c r="A826" s="13" t="s">
        <v>1954</v>
      </c>
      <c r="B826" s="13" t="str">
        <f>EmployeeData[[#This Row],[FULLNAME]]</f>
        <v>Jacques Denford</v>
      </c>
      <c r="C826" s="13" t="s">
        <v>203</v>
      </c>
      <c r="D826" s="13" t="s">
        <v>126</v>
      </c>
      <c r="E826">
        <v>462</v>
      </c>
      <c r="F826" s="13" t="s">
        <v>143</v>
      </c>
      <c r="G826" s="13" t="s">
        <v>204</v>
      </c>
      <c r="J826">
        <v>42045</v>
      </c>
      <c r="L826">
        <v>1</v>
      </c>
      <c r="M826">
        <v>40</v>
      </c>
      <c r="N826">
        <v>5</v>
      </c>
      <c r="O826">
        <v>74059</v>
      </c>
      <c r="P826" t="s">
        <v>2</v>
      </c>
      <c r="Q826" s="13" t="s">
        <v>55</v>
      </c>
      <c r="R826" s="13" t="s">
        <v>82</v>
      </c>
      <c r="S826" s="13" t="s">
        <v>140</v>
      </c>
      <c r="T826" t="b">
        <v>1</v>
      </c>
      <c r="U826" s="13" t="s">
        <v>7</v>
      </c>
      <c r="V826" s="13" t="s">
        <v>1955</v>
      </c>
      <c r="W826" t="s">
        <v>5</v>
      </c>
      <c r="X826" s="13" t="s">
        <v>10</v>
      </c>
      <c r="Y826" s="13" t="s">
        <v>131</v>
      </c>
      <c r="Z826">
        <v>1989</v>
      </c>
      <c r="AA826" s="13" t="s">
        <v>34</v>
      </c>
      <c r="AB826" s="13" t="s">
        <v>206</v>
      </c>
      <c r="AC826" s="13" t="s">
        <v>396</v>
      </c>
      <c r="AD826" s="13" t="s">
        <v>44</v>
      </c>
      <c r="AE826">
        <v>36</v>
      </c>
      <c r="AF826" t="s">
        <v>36</v>
      </c>
      <c r="AG826" t="s">
        <v>12</v>
      </c>
      <c r="AH826">
        <v>10</v>
      </c>
      <c r="AI826" t="s">
        <v>14</v>
      </c>
      <c r="AJ826" s="13" t="s">
        <v>176</v>
      </c>
      <c r="AK826" s="13" t="s">
        <v>135</v>
      </c>
      <c r="AL826" t="s">
        <v>136</v>
      </c>
      <c r="AM826" t="str">
        <f>EmployeeData[[#This Row],[EMPLOYEEID]]</f>
        <v>E167159</v>
      </c>
    </row>
    <row r="827" spans="1:39" ht="15" x14ac:dyDescent="0.25">
      <c r="A827" s="13" t="s">
        <v>1956</v>
      </c>
      <c r="B827" s="13" t="str">
        <f>EmployeeData[[#This Row],[FULLNAME]]</f>
        <v>Jacques Das</v>
      </c>
      <c r="C827" s="13" t="s">
        <v>203</v>
      </c>
      <c r="D827" s="13" t="s">
        <v>126</v>
      </c>
      <c r="E827">
        <v>453</v>
      </c>
      <c r="F827" s="13" t="s">
        <v>127</v>
      </c>
      <c r="G827" s="13" t="s">
        <v>204</v>
      </c>
      <c r="J827">
        <v>42045</v>
      </c>
      <c r="L827">
        <v>1</v>
      </c>
      <c r="M827">
        <v>40</v>
      </c>
      <c r="N827">
        <v>5</v>
      </c>
      <c r="O827">
        <v>263232</v>
      </c>
      <c r="P827" t="s">
        <v>2</v>
      </c>
      <c r="Q827" s="13" t="s">
        <v>55</v>
      </c>
      <c r="R827" s="13" t="s">
        <v>82</v>
      </c>
      <c r="S827" s="13" t="s">
        <v>159</v>
      </c>
      <c r="T827" t="b">
        <v>1</v>
      </c>
      <c r="U827" s="13" t="s">
        <v>38</v>
      </c>
      <c r="V827" s="13" t="s">
        <v>1957</v>
      </c>
      <c r="W827" t="s">
        <v>5</v>
      </c>
      <c r="X827" s="13" t="s">
        <v>45</v>
      </c>
      <c r="Y827" s="13" t="s">
        <v>131</v>
      </c>
      <c r="Z827">
        <v>2002</v>
      </c>
      <c r="AA827" s="13" t="s">
        <v>34</v>
      </c>
      <c r="AB827" s="13" t="s">
        <v>206</v>
      </c>
      <c r="AC827" s="13" t="s">
        <v>320</v>
      </c>
      <c r="AD827" s="13" t="s">
        <v>40</v>
      </c>
      <c r="AE827">
        <v>23</v>
      </c>
      <c r="AF827" t="s">
        <v>63</v>
      </c>
      <c r="AG827" t="s">
        <v>47</v>
      </c>
      <c r="AH827">
        <v>10</v>
      </c>
      <c r="AI827" t="s">
        <v>14</v>
      </c>
      <c r="AJ827" s="13" t="s">
        <v>134</v>
      </c>
      <c r="AK827" s="13" t="s">
        <v>135</v>
      </c>
      <c r="AL827" t="s">
        <v>136</v>
      </c>
      <c r="AM827" t="str">
        <f>EmployeeData[[#This Row],[EMPLOYEEID]]</f>
        <v>E167384</v>
      </c>
    </row>
    <row r="828" spans="1:39" ht="15" x14ac:dyDescent="0.25">
      <c r="A828" s="13" t="s">
        <v>1958</v>
      </c>
      <c r="B828" s="13" t="str">
        <f>EmployeeData[[#This Row],[FULLNAME]]</f>
        <v>Jacques Crumb</v>
      </c>
      <c r="C828" s="13" t="s">
        <v>203</v>
      </c>
      <c r="D828" s="13" t="s">
        <v>126</v>
      </c>
      <c r="E828">
        <v>444</v>
      </c>
      <c r="F828" s="13" t="s">
        <v>127</v>
      </c>
      <c r="G828" s="13" t="s">
        <v>204</v>
      </c>
      <c r="J828">
        <v>42045</v>
      </c>
      <c r="L828">
        <v>1</v>
      </c>
      <c r="M828">
        <v>40</v>
      </c>
      <c r="N828">
        <v>5</v>
      </c>
      <c r="O828">
        <v>113103</v>
      </c>
      <c r="P828" t="s">
        <v>2</v>
      </c>
      <c r="Q828" s="13" t="s">
        <v>55</v>
      </c>
      <c r="R828" s="13" t="s">
        <v>82</v>
      </c>
      <c r="S828" s="13" t="s">
        <v>159</v>
      </c>
      <c r="T828" t="b">
        <v>1</v>
      </c>
      <c r="U828" s="13" t="s">
        <v>7</v>
      </c>
      <c r="V828" s="13" t="s">
        <v>1959</v>
      </c>
      <c r="W828" t="s">
        <v>5</v>
      </c>
      <c r="X828" s="13" t="s">
        <v>45</v>
      </c>
      <c r="Y828" s="13" t="s">
        <v>146</v>
      </c>
      <c r="Z828">
        <v>1970</v>
      </c>
      <c r="AA828" s="13" t="s">
        <v>34</v>
      </c>
      <c r="AB828" s="13" t="s">
        <v>206</v>
      </c>
      <c r="AC828" s="13" t="s">
        <v>133</v>
      </c>
      <c r="AD828" s="13" t="s">
        <v>40</v>
      </c>
      <c r="AE828">
        <v>55</v>
      </c>
      <c r="AF828" t="s">
        <v>37</v>
      </c>
      <c r="AG828" t="s">
        <v>46</v>
      </c>
      <c r="AH828">
        <v>10</v>
      </c>
      <c r="AI828" t="s">
        <v>14</v>
      </c>
      <c r="AJ828" s="13" t="s">
        <v>176</v>
      </c>
      <c r="AK828" s="13" t="s">
        <v>135</v>
      </c>
      <c r="AL828" t="b">
        <v>1</v>
      </c>
      <c r="AM828" t="str">
        <f>EmployeeData[[#This Row],[EMPLOYEEID]]</f>
        <v>E167458</v>
      </c>
    </row>
    <row r="829" spans="1:39" ht="15" x14ac:dyDescent="0.25">
      <c r="A829" s="13" t="s">
        <v>1960</v>
      </c>
      <c r="B829" s="13" t="str">
        <f>EmployeeData[[#This Row],[FULLNAME]]</f>
        <v>Jade Christ</v>
      </c>
      <c r="C829" s="13" t="s">
        <v>203</v>
      </c>
      <c r="D829" s="13" t="s">
        <v>126</v>
      </c>
      <c r="E829">
        <v>453</v>
      </c>
      <c r="F829" s="13" t="s">
        <v>127</v>
      </c>
      <c r="G829" s="13" t="s">
        <v>204</v>
      </c>
      <c r="J829">
        <v>42045</v>
      </c>
      <c r="L829">
        <v>1</v>
      </c>
      <c r="M829">
        <v>40</v>
      </c>
      <c r="N829">
        <v>5</v>
      </c>
      <c r="O829">
        <v>105427</v>
      </c>
      <c r="P829" t="s">
        <v>2</v>
      </c>
      <c r="Q829" s="13" t="s">
        <v>55</v>
      </c>
      <c r="R829" s="13" t="s">
        <v>82</v>
      </c>
      <c r="S829" s="13" t="s">
        <v>140</v>
      </c>
      <c r="T829" t="b">
        <v>1</v>
      </c>
      <c r="U829" s="13" t="s">
        <v>7</v>
      </c>
      <c r="V829" s="13" t="s">
        <v>1961</v>
      </c>
      <c r="W829" t="s">
        <v>5</v>
      </c>
      <c r="X829" s="13" t="s">
        <v>10</v>
      </c>
      <c r="Y829" s="13" t="s">
        <v>131</v>
      </c>
      <c r="Z829">
        <v>1967</v>
      </c>
      <c r="AA829" s="13" t="s">
        <v>34</v>
      </c>
      <c r="AB829" s="13" t="s">
        <v>206</v>
      </c>
      <c r="AC829" s="13" t="s">
        <v>320</v>
      </c>
      <c r="AD829" s="13" t="s">
        <v>40</v>
      </c>
      <c r="AE829">
        <v>58</v>
      </c>
      <c r="AF829" t="s">
        <v>37</v>
      </c>
      <c r="AG829" t="s">
        <v>46</v>
      </c>
      <c r="AH829">
        <v>10</v>
      </c>
      <c r="AI829" t="s">
        <v>14</v>
      </c>
      <c r="AJ829" s="13" t="s">
        <v>167</v>
      </c>
      <c r="AK829" s="13" t="s">
        <v>135</v>
      </c>
      <c r="AL829" t="s">
        <v>136</v>
      </c>
      <c r="AM829" t="str">
        <f>EmployeeData[[#This Row],[EMPLOYEEID]]</f>
        <v>E167524</v>
      </c>
    </row>
    <row r="830" spans="1:39" ht="15" x14ac:dyDescent="0.25">
      <c r="A830" s="13" t="s">
        <v>1962</v>
      </c>
      <c r="B830" s="13" t="str">
        <f>EmployeeData[[#This Row],[FULLNAME]]</f>
        <v>Jade Chen</v>
      </c>
      <c r="C830" s="13" t="s">
        <v>156</v>
      </c>
      <c r="D830" s="13" t="s">
        <v>126</v>
      </c>
      <c r="E830">
        <v>445</v>
      </c>
      <c r="F830" s="13" t="s">
        <v>169</v>
      </c>
      <c r="G830" s="13" t="s">
        <v>158</v>
      </c>
      <c r="J830">
        <v>42045</v>
      </c>
      <c r="L830">
        <v>1</v>
      </c>
      <c r="M830">
        <v>40</v>
      </c>
      <c r="N830">
        <v>5</v>
      </c>
      <c r="O830">
        <v>49614</v>
      </c>
      <c r="P830" t="s">
        <v>2</v>
      </c>
      <c r="Q830" s="13" t="s">
        <v>56</v>
      </c>
      <c r="R830" s="13" t="s">
        <v>82</v>
      </c>
      <c r="S830" s="13" t="s">
        <v>159</v>
      </c>
      <c r="T830" t="b">
        <v>1</v>
      </c>
      <c r="U830" s="13" t="s">
        <v>7</v>
      </c>
      <c r="V830" s="13" t="s">
        <v>1963</v>
      </c>
      <c r="W830" t="s">
        <v>5</v>
      </c>
      <c r="X830" s="13" t="s">
        <v>10</v>
      </c>
      <c r="Y830" s="13" t="s">
        <v>146</v>
      </c>
      <c r="Z830">
        <v>1967</v>
      </c>
      <c r="AA830" s="13" t="s">
        <v>33</v>
      </c>
      <c r="AB830" s="13" t="s">
        <v>161</v>
      </c>
      <c r="AC830" s="13" t="s">
        <v>171</v>
      </c>
      <c r="AD830" s="13" t="s">
        <v>41</v>
      </c>
      <c r="AE830">
        <v>58</v>
      </c>
      <c r="AF830" t="s">
        <v>37</v>
      </c>
      <c r="AG830" t="s">
        <v>12</v>
      </c>
      <c r="AH830">
        <v>10</v>
      </c>
      <c r="AI830" t="s">
        <v>14</v>
      </c>
      <c r="AJ830" s="13" t="s">
        <v>154</v>
      </c>
      <c r="AK830" s="13" t="s">
        <v>135</v>
      </c>
      <c r="AL830" t="b">
        <v>1</v>
      </c>
      <c r="AM830" t="str">
        <f>EmployeeData[[#This Row],[EMPLOYEEID]]</f>
        <v>E168186</v>
      </c>
    </row>
    <row r="831" spans="1:39" ht="15" x14ac:dyDescent="0.25">
      <c r="A831" s="13" t="s">
        <v>1964</v>
      </c>
      <c r="B831" s="13" t="str">
        <f>EmployeeData[[#This Row],[FULLNAME]]</f>
        <v>Jaideep Chapman</v>
      </c>
      <c r="C831" s="13" t="s">
        <v>203</v>
      </c>
      <c r="D831" s="13" t="s">
        <v>126</v>
      </c>
      <c r="E831">
        <v>445</v>
      </c>
      <c r="F831" s="13" t="s">
        <v>169</v>
      </c>
      <c r="G831" s="13" t="s">
        <v>204</v>
      </c>
      <c r="J831">
        <v>42045</v>
      </c>
      <c r="L831">
        <v>1</v>
      </c>
      <c r="M831">
        <v>40</v>
      </c>
      <c r="N831">
        <v>5</v>
      </c>
      <c r="O831">
        <v>263954</v>
      </c>
      <c r="P831" t="s">
        <v>2</v>
      </c>
      <c r="Q831" s="13" t="s">
        <v>55</v>
      </c>
      <c r="R831" s="13" t="s">
        <v>82</v>
      </c>
      <c r="S831" s="13" t="s">
        <v>129</v>
      </c>
      <c r="T831" t="b">
        <v>1</v>
      </c>
      <c r="U831" s="13" t="s">
        <v>38</v>
      </c>
      <c r="V831" s="13" t="s">
        <v>1965</v>
      </c>
      <c r="W831" t="s">
        <v>5</v>
      </c>
      <c r="X831" s="13" t="s">
        <v>10</v>
      </c>
      <c r="Y831" s="13" t="s">
        <v>131</v>
      </c>
      <c r="Z831">
        <v>1997</v>
      </c>
      <c r="AA831" s="13" t="s">
        <v>32</v>
      </c>
      <c r="AB831" s="13" t="s">
        <v>206</v>
      </c>
      <c r="AC831" s="13" t="s">
        <v>171</v>
      </c>
      <c r="AD831" s="13" t="s">
        <v>41</v>
      </c>
      <c r="AE831">
        <v>28</v>
      </c>
      <c r="AF831" t="s">
        <v>6</v>
      </c>
      <c r="AG831" t="s">
        <v>47</v>
      </c>
      <c r="AH831">
        <v>10</v>
      </c>
      <c r="AI831" t="s">
        <v>14</v>
      </c>
      <c r="AJ831" s="13" t="s">
        <v>176</v>
      </c>
      <c r="AK831" s="13" t="s">
        <v>135</v>
      </c>
      <c r="AL831" t="s">
        <v>136</v>
      </c>
      <c r="AM831" t="str">
        <f>EmployeeData[[#This Row],[EMPLOYEEID]]</f>
        <v>E169280</v>
      </c>
    </row>
    <row r="832" spans="1:39" ht="15" x14ac:dyDescent="0.25">
      <c r="A832" s="13" t="s">
        <v>1966</v>
      </c>
      <c r="B832" s="13" t="str">
        <f>EmployeeData[[#This Row],[FULLNAME]]</f>
        <v>James Camoras</v>
      </c>
      <c r="C832" s="13" t="s">
        <v>203</v>
      </c>
      <c r="D832" s="13" t="s">
        <v>126</v>
      </c>
      <c r="E832">
        <v>412</v>
      </c>
      <c r="F832" s="13" t="s">
        <v>143</v>
      </c>
      <c r="G832" s="13" t="s">
        <v>204</v>
      </c>
      <c r="J832">
        <v>42045</v>
      </c>
      <c r="L832">
        <v>1</v>
      </c>
      <c r="M832">
        <v>40</v>
      </c>
      <c r="N832">
        <v>5</v>
      </c>
      <c r="O832">
        <v>258946</v>
      </c>
      <c r="P832" t="s">
        <v>2</v>
      </c>
      <c r="Q832" s="13" t="s">
        <v>55</v>
      </c>
      <c r="R832" s="13" t="s">
        <v>82</v>
      </c>
      <c r="S832" s="13" t="s">
        <v>140</v>
      </c>
      <c r="T832" t="b">
        <v>1</v>
      </c>
      <c r="U832" s="13" t="s">
        <v>8</v>
      </c>
      <c r="V832" s="13" t="s">
        <v>1967</v>
      </c>
      <c r="W832" t="s">
        <v>5</v>
      </c>
      <c r="X832" s="13" t="s">
        <v>10</v>
      </c>
      <c r="Y832" s="13" t="s">
        <v>146</v>
      </c>
      <c r="Z832">
        <v>1978</v>
      </c>
      <c r="AA832" s="13" t="s">
        <v>33</v>
      </c>
      <c r="AB832" s="13" t="s">
        <v>206</v>
      </c>
      <c r="AC832" s="13" t="s">
        <v>827</v>
      </c>
      <c r="AD832" s="13" t="s">
        <v>44</v>
      </c>
      <c r="AE832">
        <v>47</v>
      </c>
      <c r="AF832" t="s">
        <v>37</v>
      </c>
      <c r="AG832" t="s">
        <v>47</v>
      </c>
      <c r="AH832">
        <v>10</v>
      </c>
      <c r="AI832" t="s">
        <v>14</v>
      </c>
      <c r="AJ832" s="13" t="s">
        <v>154</v>
      </c>
      <c r="AK832" s="13" t="s">
        <v>135</v>
      </c>
      <c r="AL832" t="s">
        <v>136</v>
      </c>
      <c r="AM832" t="str">
        <f>EmployeeData[[#This Row],[EMPLOYEEID]]</f>
        <v>E169357</v>
      </c>
    </row>
    <row r="833" spans="1:39" ht="15" x14ac:dyDescent="0.25">
      <c r="A833" s="13" t="s">
        <v>1968</v>
      </c>
      <c r="B833" s="13" t="str">
        <f>EmployeeData[[#This Row],[FULLNAME]]</f>
        <v>James Bremerich</v>
      </c>
      <c r="C833" s="13" t="s">
        <v>203</v>
      </c>
      <c r="D833" s="13" t="s">
        <v>126</v>
      </c>
      <c r="E833">
        <v>392</v>
      </c>
      <c r="F833" s="13" t="s">
        <v>157</v>
      </c>
      <c r="G833" s="13" t="s">
        <v>204</v>
      </c>
      <c r="J833">
        <v>42045</v>
      </c>
      <c r="L833">
        <v>1</v>
      </c>
      <c r="M833">
        <v>40</v>
      </c>
      <c r="N833">
        <v>5</v>
      </c>
      <c r="O833">
        <v>96748</v>
      </c>
      <c r="P833" t="s">
        <v>2</v>
      </c>
      <c r="Q833" s="13" t="s">
        <v>55</v>
      </c>
      <c r="R833" s="13" t="s">
        <v>82</v>
      </c>
      <c r="S833" s="13" t="s">
        <v>140</v>
      </c>
      <c r="T833" t="b">
        <v>1</v>
      </c>
      <c r="U833" s="13" t="s">
        <v>8</v>
      </c>
      <c r="V833" s="13" t="s">
        <v>1969</v>
      </c>
      <c r="W833" t="s">
        <v>5</v>
      </c>
      <c r="X833" s="13" t="s">
        <v>10</v>
      </c>
      <c r="Y833" s="13" t="s">
        <v>146</v>
      </c>
      <c r="Z833">
        <v>1978</v>
      </c>
      <c r="AA833" s="13" t="s">
        <v>15</v>
      </c>
      <c r="AB833" s="13" t="s">
        <v>206</v>
      </c>
      <c r="AC833" s="13" t="s">
        <v>422</v>
      </c>
      <c r="AD833" s="13" t="s">
        <v>43</v>
      </c>
      <c r="AE833">
        <v>47</v>
      </c>
      <c r="AF833" t="s">
        <v>37</v>
      </c>
      <c r="AG833" t="s">
        <v>12</v>
      </c>
      <c r="AH833">
        <v>10</v>
      </c>
      <c r="AI833" t="s">
        <v>14</v>
      </c>
      <c r="AJ833" s="13" t="s">
        <v>149</v>
      </c>
      <c r="AK833" s="13" t="s">
        <v>135</v>
      </c>
      <c r="AL833" t="s">
        <v>136</v>
      </c>
      <c r="AM833" t="str">
        <f>EmployeeData[[#This Row],[EMPLOYEEID]]</f>
        <v>E169982</v>
      </c>
    </row>
    <row r="834" spans="1:39" ht="15" x14ac:dyDescent="0.25">
      <c r="A834" s="13" t="s">
        <v>1970</v>
      </c>
      <c r="B834" s="13" t="str">
        <f>EmployeeData[[#This Row],[FULLNAME]]</f>
        <v>James Bliznak</v>
      </c>
      <c r="C834" s="13" t="s">
        <v>125</v>
      </c>
      <c r="D834" s="13" t="s">
        <v>126</v>
      </c>
      <c r="E834">
        <v>445</v>
      </c>
      <c r="F834" s="13" t="s">
        <v>169</v>
      </c>
      <c r="G834" s="13" t="s">
        <v>128</v>
      </c>
      <c r="J834">
        <v>42045</v>
      </c>
      <c r="L834">
        <v>1</v>
      </c>
      <c r="M834">
        <v>40</v>
      </c>
      <c r="N834">
        <v>5</v>
      </c>
      <c r="O834">
        <v>124741</v>
      </c>
      <c r="P834" t="s">
        <v>2</v>
      </c>
      <c r="Q834" s="13" t="s">
        <v>54</v>
      </c>
      <c r="R834" s="13" t="s">
        <v>82</v>
      </c>
      <c r="S834" s="13" t="s">
        <v>159</v>
      </c>
      <c r="T834" t="b">
        <v>1</v>
      </c>
      <c r="U834" s="13" t="s">
        <v>8</v>
      </c>
      <c r="V834" s="13" t="s">
        <v>1971</v>
      </c>
      <c r="W834" t="s">
        <v>5</v>
      </c>
      <c r="X834" s="13" t="s">
        <v>10</v>
      </c>
      <c r="Y834" s="13" t="s">
        <v>146</v>
      </c>
      <c r="Z834">
        <v>1968</v>
      </c>
      <c r="AA834" s="13" t="s">
        <v>15</v>
      </c>
      <c r="AB834" s="13" t="s">
        <v>132</v>
      </c>
      <c r="AC834" s="13" t="s">
        <v>171</v>
      </c>
      <c r="AD834" s="13" t="s">
        <v>41</v>
      </c>
      <c r="AE834">
        <v>57</v>
      </c>
      <c r="AF834" t="s">
        <v>37</v>
      </c>
      <c r="AG834" t="s">
        <v>46</v>
      </c>
      <c r="AH834">
        <v>10</v>
      </c>
      <c r="AI834" t="s">
        <v>14</v>
      </c>
      <c r="AJ834" s="13" t="s">
        <v>167</v>
      </c>
      <c r="AK834" s="13" t="s">
        <v>135</v>
      </c>
      <c r="AL834" t="b">
        <v>0</v>
      </c>
      <c r="AM834" t="str">
        <f>EmployeeData[[#This Row],[EMPLOYEEID]]</f>
        <v>E170411</v>
      </c>
    </row>
    <row r="835" spans="1:39" ht="15" x14ac:dyDescent="0.25">
      <c r="A835" s="13" t="s">
        <v>1972</v>
      </c>
      <c r="B835" s="13" t="str">
        <f>EmployeeData[[#This Row],[FULLNAME]]</f>
        <v>James Becker</v>
      </c>
      <c r="C835" s="13" t="s">
        <v>203</v>
      </c>
      <c r="D835" s="13" t="s">
        <v>126</v>
      </c>
      <c r="E835">
        <v>452</v>
      </c>
      <c r="F835" s="13" t="s">
        <v>157</v>
      </c>
      <c r="G835" s="13" t="s">
        <v>204</v>
      </c>
      <c r="J835">
        <v>42045</v>
      </c>
      <c r="L835">
        <v>1</v>
      </c>
      <c r="M835">
        <v>40</v>
      </c>
      <c r="N835">
        <v>5</v>
      </c>
      <c r="O835">
        <v>97188</v>
      </c>
      <c r="P835" t="s">
        <v>2</v>
      </c>
      <c r="Q835" s="13" t="s">
        <v>55</v>
      </c>
      <c r="R835" s="13" t="s">
        <v>82</v>
      </c>
      <c r="S835" s="13" t="s">
        <v>140</v>
      </c>
      <c r="T835" t="b">
        <v>1</v>
      </c>
      <c r="U835" s="13" t="s">
        <v>8</v>
      </c>
      <c r="V835" s="13" t="s">
        <v>1973</v>
      </c>
      <c r="W835" t="s">
        <v>5</v>
      </c>
      <c r="X835" s="13" t="s">
        <v>10</v>
      </c>
      <c r="Y835" s="13" t="s">
        <v>146</v>
      </c>
      <c r="Z835">
        <v>1978</v>
      </c>
      <c r="AA835" s="13" t="s">
        <v>15</v>
      </c>
      <c r="AB835" s="13" t="s">
        <v>206</v>
      </c>
      <c r="AC835" s="13" t="s">
        <v>199</v>
      </c>
      <c r="AD835" s="13" t="s">
        <v>43</v>
      </c>
      <c r="AE835">
        <v>47</v>
      </c>
      <c r="AF835" t="s">
        <v>37</v>
      </c>
      <c r="AG835" t="s">
        <v>12</v>
      </c>
      <c r="AH835">
        <v>10</v>
      </c>
      <c r="AI835" t="s">
        <v>14</v>
      </c>
      <c r="AJ835" s="13" t="s">
        <v>134</v>
      </c>
      <c r="AK835" s="13" t="s">
        <v>135</v>
      </c>
      <c r="AL835" t="s">
        <v>136</v>
      </c>
      <c r="AM835" t="str">
        <f>EmployeeData[[#This Row],[EMPLOYEEID]]</f>
        <v>E170453</v>
      </c>
    </row>
    <row r="836" spans="1:39" ht="15" x14ac:dyDescent="0.25">
      <c r="A836" s="13" t="s">
        <v>1974</v>
      </c>
      <c r="B836" s="13" t="str">
        <f>EmployeeData[[#This Row],[FULLNAME]]</f>
        <v>James Bao</v>
      </c>
      <c r="C836" s="13" t="s">
        <v>125</v>
      </c>
      <c r="D836" s="13" t="s">
        <v>126</v>
      </c>
      <c r="E836">
        <v>452</v>
      </c>
      <c r="F836" s="13" t="s">
        <v>157</v>
      </c>
      <c r="G836" s="13" t="s">
        <v>128</v>
      </c>
      <c r="J836">
        <v>42045</v>
      </c>
      <c r="L836">
        <v>1</v>
      </c>
      <c r="M836">
        <v>40</v>
      </c>
      <c r="N836">
        <v>5</v>
      </c>
      <c r="O836">
        <v>227339</v>
      </c>
      <c r="P836" t="s">
        <v>2</v>
      </c>
      <c r="Q836" s="13" t="s">
        <v>54</v>
      </c>
      <c r="R836" s="13" t="s">
        <v>82</v>
      </c>
      <c r="S836" s="13" t="s">
        <v>159</v>
      </c>
      <c r="T836" t="b">
        <v>1</v>
      </c>
      <c r="U836" s="13" t="s">
        <v>38</v>
      </c>
      <c r="V836" s="13" t="s">
        <v>1975</v>
      </c>
      <c r="W836" t="s">
        <v>35</v>
      </c>
      <c r="X836" s="13" t="s">
        <v>10</v>
      </c>
      <c r="Y836" s="13" t="s">
        <v>131</v>
      </c>
      <c r="Z836">
        <v>1978</v>
      </c>
      <c r="AA836" s="13" t="s">
        <v>15</v>
      </c>
      <c r="AB836" s="13" t="s">
        <v>132</v>
      </c>
      <c r="AC836" s="13" t="s">
        <v>199</v>
      </c>
      <c r="AD836" s="13" t="s">
        <v>43</v>
      </c>
      <c r="AE836">
        <v>47</v>
      </c>
      <c r="AF836" t="s">
        <v>37</v>
      </c>
      <c r="AG836" t="s">
        <v>47</v>
      </c>
      <c r="AH836">
        <v>10</v>
      </c>
      <c r="AI836" t="s">
        <v>14</v>
      </c>
      <c r="AJ836" s="13" t="s">
        <v>149</v>
      </c>
      <c r="AK836" s="13" t="s">
        <v>135</v>
      </c>
      <c r="AL836" t="b">
        <v>0</v>
      </c>
      <c r="AM836" t="str">
        <f>EmployeeData[[#This Row],[EMPLOYEEID]]</f>
        <v>E170582</v>
      </c>
    </row>
    <row r="837" spans="1:39" ht="15" x14ac:dyDescent="0.25">
      <c r="A837" s="13" t="s">
        <v>1976</v>
      </c>
      <c r="B837" s="13" t="str">
        <f>EmployeeData[[#This Row],[FULLNAME]]</f>
        <v>James Archer III</v>
      </c>
      <c r="C837" s="13" t="s">
        <v>203</v>
      </c>
      <c r="D837" s="13" t="s">
        <v>126</v>
      </c>
      <c r="E837">
        <v>444</v>
      </c>
      <c r="F837" s="13" t="s">
        <v>127</v>
      </c>
      <c r="G837" s="13" t="s">
        <v>204</v>
      </c>
      <c r="J837">
        <v>42045</v>
      </c>
      <c r="L837">
        <v>1</v>
      </c>
      <c r="M837">
        <v>40</v>
      </c>
      <c r="N837">
        <v>5</v>
      </c>
      <c r="O837">
        <v>50841</v>
      </c>
      <c r="P837" t="s">
        <v>2</v>
      </c>
      <c r="Q837" s="13" t="s">
        <v>55</v>
      </c>
      <c r="R837" s="13" t="s">
        <v>82</v>
      </c>
      <c r="S837" s="13" t="s">
        <v>159</v>
      </c>
      <c r="T837" t="b">
        <v>1</v>
      </c>
      <c r="U837" s="13" t="s">
        <v>38</v>
      </c>
      <c r="V837" s="13" t="s">
        <v>1977</v>
      </c>
      <c r="W837" t="s">
        <v>35</v>
      </c>
      <c r="X837" s="13" t="s">
        <v>10</v>
      </c>
      <c r="Y837" s="13" t="s">
        <v>146</v>
      </c>
      <c r="Z837">
        <v>1964</v>
      </c>
      <c r="AA837" s="13" t="s">
        <v>33</v>
      </c>
      <c r="AB837" s="13" t="s">
        <v>206</v>
      </c>
      <c r="AC837" s="13" t="s">
        <v>133</v>
      </c>
      <c r="AD837" s="13" t="s">
        <v>40</v>
      </c>
      <c r="AE837">
        <v>61</v>
      </c>
      <c r="AF837" t="s">
        <v>37</v>
      </c>
      <c r="AG837" t="s">
        <v>12</v>
      </c>
      <c r="AH837">
        <v>10</v>
      </c>
      <c r="AI837" t="s">
        <v>14</v>
      </c>
      <c r="AJ837" s="13" t="s">
        <v>167</v>
      </c>
      <c r="AK837" s="13" t="s">
        <v>135</v>
      </c>
      <c r="AL837" t="b">
        <v>1</v>
      </c>
      <c r="AM837" t="str">
        <f>EmployeeData[[#This Row],[EMPLOYEEID]]</f>
        <v>E171174</v>
      </c>
    </row>
    <row r="838" spans="1:39" ht="15" x14ac:dyDescent="0.25">
      <c r="A838" s="13" t="s">
        <v>1978</v>
      </c>
      <c r="B838" s="13" t="str">
        <f>EmployeeData[[#This Row],[FULLNAME]]</f>
        <v>James An</v>
      </c>
      <c r="C838" s="13" t="s">
        <v>203</v>
      </c>
      <c r="D838" s="13" t="s">
        <v>126</v>
      </c>
      <c r="E838">
        <v>453</v>
      </c>
      <c r="F838" s="13" t="s">
        <v>127</v>
      </c>
      <c r="G838" s="13" t="s">
        <v>204</v>
      </c>
      <c r="J838">
        <v>42045</v>
      </c>
      <c r="L838">
        <v>1</v>
      </c>
      <c r="M838">
        <v>40</v>
      </c>
      <c r="N838">
        <v>5</v>
      </c>
      <c r="O838">
        <v>88211</v>
      </c>
      <c r="P838" t="s">
        <v>2</v>
      </c>
      <c r="Q838" s="13" t="s">
        <v>55</v>
      </c>
      <c r="R838" s="13" t="s">
        <v>82</v>
      </c>
      <c r="S838" s="13" t="s">
        <v>190</v>
      </c>
      <c r="T838" t="b">
        <v>1</v>
      </c>
      <c r="U838" s="13" t="s">
        <v>38</v>
      </c>
      <c r="V838" s="13" t="s">
        <v>1979</v>
      </c>
      <c r="W838" t="s">
        <v>35</v>
      </c>
      <c r="X838" s="13" t="s">
        <v>10</v>
      </c>
      <c r="Y838" s="13" t="s">
        <v>146</v>
      </c>
      <c r="Z838">
        <v>1971</v>
      </c>
      <c r="AA838" s="13" t="s">
        <v>33</v>
      </c>
      <c r="AB838" s="13" t="s">
        <v>206</v>
      </c>
      <c r="AC838" s="13" t="s">
        <v>320</v>
      </c>
      <c r="AD838" s="13" t="s">
        <v>40</v>
      </c>
      <c r="AE838">
        <v>54</v>
      </c>
      <c r="AF838" t="s">
        <v>37</v>
      </c>
      <c r="AG838" t="s">
        <v>12</v>
      </c>
      <c r="AH838">
        <v>10</v>
      </c>
      <c r="AI838" t="s">
        <v>14</v>
      </c>
      <c r="AJ838" s="13" t="s">
        <v>154</v>
      </c>
      <c r="AK838" s="13" t="s">
        <v>135</v>
      </c>
      <c r="AL838" t="b">
        <v>0</v>
      </c>
      <c r="AM838" t="str">
        <f>EmployeeData[[#This Row],[EMPLOYEEID]]</f>
        <v>E171346</v>
      </c>
    </row>
    <row r="839" spans="1:39" ht="15" x14ac:dyDescent="0.25">
      <c r="A839" s="13" t="s">
        <v>1980</v>
      </c>
      <c r="B839" s="13" t="str">
        <f>EmployeeData[[#This Row],[FULLNAME]]</f>
        <v>James Aghabeigi</v>
      </c>
      <c r="C839" s="13" t="s">
        <v>203</v>
      </c>
      <c r="D839" s="13" t="s">
        <v>126</v>
      </c>
      <c r="E839">
        <v>445</v>
      </c>
      <c r="F839" s="13" t="s">
        <v>169</v>
      </c>
      <c r="G839" s="13" t="s">
        <v>204</v>
      </c>
      <c r="J839">
        <v>42045</v>
      </c>
      <c r="L839">
        <v>1</v>
      </c>
      <c r="M839">
        <v>40</v>
      </c>
      <c r="N839">
        <v>5</v>
      </c>
      <c r="O839">
        <v>104355</v>
      </c>
      <c r="P839" t="s">
        <v>2</v>
      </c>
      <c r="Q839" s="13" t="s">
        <v>55</v>
      </c>
      <c r="R839" s="13" t="s">
        <v>82</v>
      </c>
      <c r="S839" s="13" t="s">
        <v>159</v>
      </c>
      <c r="T839" t="b">
        <v>1</v>
      </c>
      <c r="U839" s="13" t="s">
        <v>7</v>
      </c>
      <c r="V839" s="13" t="s">
        <v>1981</v>
      </c>
      <c r="W839" t="s">
        <v>5</v>
      </c>
      <c r="X839" s="13" t="s">
        <v>10</v>
      </c>
      <c r="Y839" s="13" t="s">
        <v>146</v>
      </c>
      <c r="Z839">
        <v>1962</v>
      </c>
      <c r="AA839" s="13" t="s">
        <v>33</v>
      </c>
      <c r="AB839" s="13" t="s">
        <v>206</v>
      </c>
      <c r="AC839" s="13" t="s">
        <v>171</v>
      </c>
      <c r="AD839" s="13" t="s">
        <v>41</v>
      </c>
      <c r="AE839">
        <v>63</v>
      </c>
      <c r="AF839" t="s">
        <v>37</v>
      </c>
      <c r="AG839" t="s">
        <v>46</v>
      </c>
      <c r="AH839">
        <v>10</v>
      </c>
      <c r="AI839" t="s">
        <v>14</v>
      </c>
      <c r="AJ839" s="13" t="s">
        <v>154</v>
      </c>
      <c r="AK839" s="13" t="s">
        <v>135</v>
      </c>
      <c r="AL839" t="b">
        <v>1</v>
      </c>
      <c r="AM839" t="str">
        <f>EmployeeData[[#This Row],[EMPLOYEEID]]</f>
        <v>E171484</v>
      </c>
    </row>
    <row r="840" spans="1:39" ht="15" x14ac:dyDescent="0.25">
      <c r="A840" s="13" t="s">
        <v>1982</v>
      </c>
      <c r="B840" s="13" t="str">
        <f>EmployeeData[[#This Row],[FULLNAME]]</f>
        <v>James Zhao</v>
      </c>
      <c r="C840" s="13" t="s">
        <v>203</v>
      </c>
      <c r="D840" s="13" t="s">
        <v>126</v>
      </c>
      <c r="E840">
        <v>444</v>
      </c>
      <c r="F840" s="13" t="s">
        <v>127</v>
      </c>
      <c r="G840" s="13" t="s">
        <v>204</v>
      </c>
      <c r="J840">
        <v>42045</v>
      </c>
      <c r="L840">
        <v>1</v>
      </c>
      <c r="M840">
        <v>40</v>
      </c>
      <c r="N840">
        <v>5</v>
      </c>
      <c r="O840">
        <v>253949</v>
      </c>
      <c r="P840" t="s">
        <v>2</v>
      </c>
      <c r="Q840" s="13" t="s">
        <v>55</v>
      </c>
      <c r="R840" s="13" t="s">
        <v>82</v>
      </c>
      <c r="S840" s="13" t="s">
        <v>129</v>
      </c>
      <c r="T840" t="b">
        <v>1</v>
      </c>
      <c r="U840" s="13" t="s">
        <v>38</v>
      </c>
      <c r="V840" s="13" t="s">
        <v>1983</v>
      </c>
      <c r="W840" t="s">
        <v>5</v>
      </c>
      <c r="X840" s="13" t="s">
        <v>10</v>
      </c>
      <c r="Y840" s="13" t="s">
        <v>131</v>
      </c>
      <c r="Z840">
        <v>1962</v>
      </c>
      <c r="AA840" s="13" t="s">
        <v>32</v>
      </c>
      <c r="AB840" s="13" t="s">
        <v>206</v>
      </c>
      <c r="AC840" s="13" t="s">
        <v>133</v>
      </c>
      <c r="AD840" s="13" t="s">
        <v>40</v>
      </c>
      <c r="AE840">
        <v>63</v>
      </c>
      <c r="AF840" t="s">
        <v>37</v>
      </c>
      <c r="AG840" t="s">
        <v>47</v>
      </c>
      <c r="AH840">
        <v>10</v>
      </c>
      <c r="AI840" t="s">
        <v>14</v>
      </c>
      <c r="AJ840" s="13" t="s">
        <v>239</v>
      </c>
      <c r="AK840" s="13" t="s">
        <v>135</v>
      </c>
      <c r="AL840" t="s">
        <v>136</v>
      </c>
      <c r="AM840" t="str">
        <f>EmployeeData[[#This Row],[EMPLOYEEID]]</f>
        <v>E171799</v>
      </c>
    </row>
    <row r="841" spans="1:39" ht="15" x14ac:dyDescent="0.25">
      <c r="A841" s="13" t="s">
        <v>1984</v>
      </c>
      <c r="B841" s="13" t="str">
        <f>EmployeeData[[#This Row],[FULLNAME]]</f>
        <v>James Zhang</v>
      </c>
      <c r="C841" s="13" t="s">
        <v>303</v>
      </c>
      <c r="D841" s="13" t="s">
        <v>126</v>
      </c>
      <c r="E841">
        <v>444</v>
      </c>
      <c r="F841" s="13" t="s">
        <v>127</v>
      </c>
      <c r="G841" s="13" t="s">
        <v>304</v>
      </c>
      <c r="J841">
        <v>42045</v>
      </c>
      <c r="L841">
        <v>1</v>
      </c>
      <c r="M841">
        <v>40</v>
      </c>
      <c r="N841">
        <v>5</v>
      </c>
      <c r="O841">
        <v>29756</v>
      </c>
      <c r="P841" t="s">
        <v>2</v>
      </c>
      <c r="Q841" s="13" t="s">
        <v>57</v>
      </c>
      <c r="R841" s="13" t="s">
        <v>82</v>
      </c>
      <c r="S841" s="13" t="s">
        <v>159</v>
      </c>
      <c r="T841" t="b">
        <v>1</v>
      </c>
      <c r="U841" s="13" t="s">
        <v>7</v>
      </c>
      <c r="V841" s="13" t="s">
        <v>1985</v>
      </c>
      <c r="W841" t="s">
        <v>35</v>
      </c>
      <c r="X841" s="13" t="s">
        <v>10</v>
      </c>
      <c r="Y841" s="13" t="s">
        <v>146</v>
      </c>
      <c r="Z841">
        <v>1963</v>
      </c>
      <c r="AA841" s="13" t="s">
        <v>32</v>
      </c>
      <c r="AB841" s="13" t="s">
        <v>306</v>
      </c>
      <c r="AC841" s="13" t="s">
        <v>133</v>
      </c>
      <c r="AD841" s="13" t="s">
        <v>40</v>
      </c>
      <c r="AE841">
        <v>62</v>
      </c>
      <c r="AF841" t="s">
        <v>37</v>
      </c>
      <c r="AG841" t="s">
        <v>11</v>
      </c>
      <c r="AH841">
        <v>10</v>
      </c>
      <c r="AI841" t="s">
        <v>14</v>
      </c>
      <c r="AJ841" s="13" t="s">
        <v>154</v>
      </c>
      <c r="AK841" s="13" t="s">
        <v>184</v>
      </c>
      <c r="AL841" t="b">
        <v>1</v>
      </c>
      <c r="AM841" t="str">
        <f>EmployeeData[[#This Row],[EMPLOYEEID]]</f>
        <v>E171876</v>
      </c>
    </row>
    <row r="842" spans="1:39" ht="15" x14ac:dyDescent="0.25">
      <c r="A842" s="13" t="s">
        <v>1986</v>
      </c>
      <c r="B842" s="13" t="str">
        <f>EmployeeData[[#This Row],[FULLNAME]]</f>
        <v>James Yu</v>
      </c>
      <c r="C842" s="13" t="s">
        <v>125</v>
      </c>
      <c r="D842" s="13" t="s">
        <v>126</v>
      </c>
      <c r="E842">
        <v>461</v>
      </c>
      <c r="F842" s="13" t="s">
        <v>221</v>
      </c>
      <c r="G842" s="13" t="s">
        <v>128</v>
      </c>
      <c r="J842">
        <v>42045</v>
      </c>
      <c r="L842">
        <v>1</v>
      </c>
      <c r="M842">
        <v>40</v>
      </c>
      <c r="N842">
        <v>5</v>
      </c>
      <c r="O842">
        <v>112302</v>
      </c>
      <c r="P842" t="s">
        <v>2</v>
      </c>
      <c r="Q842" s="13" t="s">
        <v>54</v>
      </c>
      <c r="R842" s="13" t="s">
        <v>82</v>
      </c>
      <c r="S842" s="13" t="s">
        <v>129</v>
      </c>
      <c r="T842" t="b">
        <v>1</v>
      </c>
      <c r="U842" s="13" t="s">
        <v>38</v>
      </c>
      <c r="V842" s="13" t="s">
        <v>1987</v>
      </c>
      <c r="W842" t="s">
        <v>5</v>
      </c>
      <c r="X842" s="13" t="s">
        <v>10</v>
      </c>
      <c r="Y842" s="13" t="s">
        <v>131</v>
      </c>
      <c r="Z842">
        <v>1997</v>
      </c>
      <c r="AA842" s="13" t="s">
        <v>32</v>
      </c>
      <c r="AB842" s="13" t="s">
        <v>132</v>
      </c>
      <c r="AC842" s="13" t="s">
        <v>223</v>
      </c>
      <c r="AD842" s="13" t="s">
        <v>9</v>
      </c>
      <c r="AE842">
        <v>28</v>
      </c>
      <c r="AF842" t="s">
        <v>6</v>
      </c>
      <c r="AG842" t="s">
        <v>46</v>
      </c>
      <c r="AH842">
        <v>10</v>
      </c>
      <c r="AI842" t="s">
        <v>14</v>
      </c>
      <c r="AJ842" s="13" t="s">
        <v>134</v>
      </c>
      <c r="AK842" s="13" t="s">
        <v>135</v>
      </c>
      <c r="AL842" t="b">
        <v>0</v>
      </c>
      <c r="AM842" t="str">
        <f>EmployeeData[[#This Row],[EMPLOYEEID]]</f>
        <v>E172142</v>
      </c>
    </row>
    <row r="843" spans="1:39" ht="15" x14ac:dyDescent="0.25">
      <c r="A843" s="13" t="s">
        <v>1988</v>
      </c>
      <c r="B843" s="13" t="str">
        <f>EmployeeData[[#This Row],[FULLNAME]]</f>
        <v>James Yew</v>
      </c>
      <c r="C843" s="13" t="s">
        <v>203</v>
      </c>
      <c r="D843" s="13" t="s">
        <v>126</v>
      </c>
      <c r="E843">
        <v>351</v>
      </c>
      <c r="F843" s="13" t="s">
        <v>221</v>
      </c>
      <c r="G843" s="13" t="s">
        <v>204</v>
      </c>
      <c r="J843">
        <v>42075</v>
      </c>
      <c r="L843">
        <v>1</v>
      </c>
      <c r="M843">
        <v>40</v>
      </c>
      <c r="N843">
        <v>5</v>
      </c>
      <c r="O843">
        <v>76523</v>
      </c>
      <c r="P843" t="s">
        <v>2</v>
      </c>
      <c r="Q843" s="13" t="s">
        <v>55</v>
      </c>
      <c r="R843" s="13" t="s">
        <v>82</v>
      </c>
      <c r="S843" s="13" t="s">
        <v>215</v>
      </c>
      <c r="T843" t="b">
        <v>1</v>
      </c>
      <c r="U843" s="13" t="s">
        <v>7</v>
      </c>
      <c r="V843" s="13" t="s">
        <v>1989</v>
      </c>
      <c r="W843" t="s">
        <v>5</v>
      </c>
      <c r="X843" s="13" t="s">
        <v>45</v>
      </c>
      <c r="Y843" s="13" t="s">
        <v>146</v>
      </c>
      <c r="Z843">
        <v>1993</v>
      </c>
      <c r="AA843" s="13" t="s">
        <v>32</v>
      </c>
      <c r="AB843" s="13" t="s">
        <v>206</v>
      </c>
      <c r="AC843" s="13" t="s">
        <v>800</v>
      </c>
      <c r="AD843" s="13" t="s">
        <v>9</v>
      </c>
      <c r="AE843">
        <v>32</v>
      </c>
      <c r="AF843" t="s">
        <v>6</v>
      </c>
      <c r="AG843" t="s">
        <v>12</v>
      </c>
      <c r="AH843">
        <v>10</v>
      </c>
      <c r="AI843" t="s">
        <v>14</v>
      </c>
      <c r="AJ843" s="13" t="s">
        <v>176</v>
      </c>
      <c r="AK843" s="13" t="s">
        <v>184</v>
      </c>
      <c r="AL843" t="s">
        <v>136</v>
      </c>
      <c r="AM843" t="str">
        <f>EmployeeData[[#This Row],[EMPLOYEEID]]</f>
        <v>E172264</v>
      </c>
    </row>
    <row r="844" spans="1:39" ht="15" x14ac:dyDescent="0.25">
      <c r="A844" s="13" t="s">
        <v>1990</v>
      </c>
      <c r="B844" s="13" t="str">
        <f>EmployeeData[[#This Row],[FULLNAME]]</f>
        <v>Jan Xi</v>
      </c>
      <c r="C844" s="13" t="s">
        <v>203</v>
      </c>
      <c r="D844" s="13" t="s">
        <v>126</v>
      </c>
      <c r="E844">
        <v>453</v>
      </c>
      <c r="F844" s="13" t="s">
        <v>127</v>
      </c>
      <c r="G844" s="13" t="s">
        <v>204</v>
      </c>
      <c r="J844">
        <v>42075</v>
      </c>
      <c r="L844">
        <v>1</v>
      </c>
      <c r="M844">
        <v>40</v>
      </c>
      <c r="N844">
        <v>5</v>
      </c>
      <c r="O844">
        <v>104557</v>
      </c>
      <c r="P844" t="s">
        <v>2</v>
      </c>
      <c r="Q844" s="13" t="s">
        <v>55</v>
      </c>
      <c r="R844" s="13" t="s">
        <v>82</v>
      </c>
      <c r="S844" s="13" t="s">
        <v>129</v>
      </c>
      <c r="T844" t="b">
        <v>1</v>
      </c>
      <c r="U844" s="13" t="s">
        <v>38</v>
      </c>
      <c r="V844" s="13" t="s">
        <v>1991</v>
      </c>
      <c r="W844" t="s">
        <v>35</v>
      </c>
      <c r="X844" s="13" t="s">
        <v>10</v>
      </c>
      <c r="Y844" s="13" t="s">
        <v>131</v>
      </c>
      <c r="Z844">
        <v>1973</v>
      </c>
      <c r="AA844" s="13" t="s">
        <v>32</v>
      </c>
      <c r="AB844" s="13" t="s">
        <v>206</v>
      </c>
      <c r="AC844" s="13" t="s">
        <v>320</v>
      </c>
      <c r="AD844" s="13" t="s">
        <v>40</v>
      </c>
      <c r="AE844">
        <v>52</v>
      </c>
      <c r="AF844" t="s">
        <v>37</v>
      </c>
      <c r="AG844" t="s">
        <v>46</v>
      </c>
      <c r="AH844">
        <v>10</v>
      </c>
      <c r="AI844" t="s">
        <v>14</v>
      </c>
      <c r="AJ844" s="13" t="s">
        <v>176</v>
      </c>
      <c r="AK844" s="13" t="s">
        <v>135</v>
      </c>
      <c r="AL844" t="b">
        <v>0</v>
      </c>
      <c r="AM844" t="str">
        <f>EmployeeData[[#This Row],[EMPLOYEEID]]</f>
        <v>E172992</v>
      </c>
    </row>
    <row r="845" spans="1:39" ht="15" x14ac:dyDescent="0.25">
      <c r="A845" s="13" t="s">
        <v>1992</v>
      </c>
      <c r="B845" s="13" t="str">
        <f>EmployeeData[[#This Row],[FULLNAME]]</f>
        <v>Janet Wong</v>
      </c>
      <c r="C845" s="13" t="s">
        <v>338</v>
      </c>
      <c r="D845" s="13" t="s">
        <v>126</v>
      </c>
      <c r="E845">
        <v>453</v>
      </c>
      <c r="F845" s="13" t="s">
        <v>127</v>
      </c>
      <c r="G845" s="13" t="s">
        <v>339</v>
      </c>
      <c r="J845">
        <v>42075</v>
      </c>
      <c r="L845">
        <v>1</v>
      </c>
      <c r="M845">
        <v>40</v>
      </c>
      <c r="N845">
        <v>5</v>
      </c>
      <c r="O845">
        <v>53320</v>
      </c>
      <c r="P845" t="s">
        <v>2</v>
      </c>
      <c r="Q845" s="13" t="s">
        <v>4</v>
      </c>
      <c r="R845" s="13" t="s">
        <v>82</v>
      </c>
      <c r="S845" s="13" t="s">
        <v>211</v>
      </c>
      <c r="T845" t="b">
        <v>1</v>
      </c>
      <c r="U845" s="13" t="s">
        <v>8</v>
      </c>
      <c r="V845" s="13" t="s">
        <v>1993</v>
      </c>
      <c r="W845" t="s">
        <v>5</v>
      </c>
      <c r="X845" s="13" t="s">
        <v>45</v>
      </c>
      <c r="Y845" s="13" t="s">
        <v>229</v>
      </c>
      <c r="Z845">
        <v>1999</v>
      </c>
      <c r="AA845" s="13" t="s">
        <v>33</v>
      </c>
      <c r="AB845" s="13" t="s">
        <v>341</v>
      </c>
      <c r="AC845" s="13" t="s">
        <v>320</v>
      </c>
      <c r="AD845" s="13" t="s">
        <v>40</v>
      </c>
      <c r="AE845">
        <v>26</v>
      </c>
      <c r="AF845" t="s">
        <v>6</v>
      </c>
      <c r="AG845" t="s">
        <v>12</v>
      </c>
      <c r="AH845">
        <v>10</v>
      </c>
      <c r="AI845" t="s">
        <v>14</v>
      </c>
      <c r="AJ845" s="13" t="s">
        <v>176</v>
      </c>
      <c r="AK845" s="13" t="s">
        <v>135</v>
      </c>
      <c r="AL845" t="b">
        <v>1</v>
      </c>
      <c r="AM845" t="str">
        <f>EmployeeData[[#This Row],[EMPLOYEEID]]</f>
        <v>E173823</v>
      </c>
    </row>
    <row r="846" spans="1:39" ht="15" x14ac:dyDescent="0.25">
      <c r="A846" s="13" t="s">
        <v>1994</v>
      </c>
      <c r="B846" s="13" t="str">
        <f>EmployeeData[[#This Row],[FULLNAME]]</f>
        <v>Janet Wheadon</v>
      </c>
      <c r="C846" s="13" t="s">
        <v>125</v>
      </c>
      <c r="D846" s="13" t="s">
        <v>126</v>
      </c>
      <c r="E846">
        <v>445</v>
      </c>
      <c r="F846" s="13" t="s">
        <v>169</v>
      </c>
      <c r="G846" s="13" t="s">
        <v>128</v>
      </c>
      <c r="J846">
        <v>42075</v>
      </c>
      <c r="L846">
        <v>1</v>
      </c>
      <c r="M846">
        <v>40</v>
      </c>
      <c r="N846">
        <v>5</v>
      </c>
      <c r="O846">
        <v>290122</v>
      </c>
      <c r="P846" t="s">
        <v>2</v>
      </c>
      <c r="Q846" s="13" t="s">
        <v>54</v>
      </c>
      <c r="R846" s="13" t="s">
        <v>82</v>
      </c>
      <c r="S846" s="13" t="s">
        <v>237</v>
      </c>
      <c r="T846" t="b">
        <v>1</v>
      </c>
      <c r="U846" s="13" t="s">
        <v>8</v>
      </c>
      <c r="V846" s="13" t="s">
        <v>1995</v>
      </c>
      <c r="W846" t="s">
        <v>5</v>
      </c>
      <c r="X846" s="13" t="s">
        <v>45</v>
      </c>
      <c r="Y846" s="13" t="s">
        <v>229</v>
      </c>
      <c r="Z846">
        <v>1970</v>
      </c>
      <c r="AA846" s="13" t="s">
        <v>33</v>
      </c>
      <c r="AB846" s="13" t="s">
        <v>132</v>
      </c>
      <c r="AC846" s="13" t="s">
        <v>171</v>
      </c>
      <c r="AD846" s="13" t="s">
        <v>41</v>
      </c>
      <c r="AE846">
        <v>55</v>
      </c>
      <c r="AF846" t="s">
        <v>37</v>
      </c>
      <c r="AG846" t="s">
        <v>47</v>
      </c>
      <c r="AH846">
        <v>10</v>
      </c>
      <c r="AI846" t="s">
        <v>14</v>
      </c>
      <c r="AJ846" s="13" t="s">
        <v>154</v>
      </c>
      <c r="AK846" s="13" t="s">
        <v>135</v>
      </c>
      <c r="AL846" t="s">
        <v>136</v>
      </c>
      <c r="AM846" t="str">
        <f>EmployeeData[[#This Row],[EMPLOYEEID]]</f>
        <v>E174118</v>
      </c>
    </row>
    <row r="847" spans="1:39" ht="15" x14ac:dyDescent="0.25">
      <c r="A847" s="13" t="s">
        <v>1996</v>
      </c>
      <c r="B847" s="13" t="str">
        <f>EmployeeData[[#This Row],[FULLNAME]]</f>
        <v>Jan-Gerrit Wang</v>
      </c>
      <c r="C847" s="13" t="s">
        <v>125</v>
      </c>
      <c r="D847" s="13" t="s">
        <v>126</v>
      </c>
      <c r="E847">
        <v>444</v>
      </c>
      <c r="F847" s="13" t="s">
        <v>127</v>
      </c>
      <c r="G847" s="13" t="s">
        <v>128</v>
      </c>
      <c r="J847">
        <v>42075</v>
      </c>
      <c r="L847">
        <v>1</v>
      </c>
      <c r="M847">
        <v>40</v>
      </c>
      <c r="N847">
        <v>5</v>
      </c>
      <c r="O847">
        <v>258353</v>
      </c>
      <c r="P847" t="s">
        <v>2</v>
      </c>
      <c r="Q847" s="13" t="s">
        <v>54</v>
      </c>
      <c r="R847" s="13" t="s">
        <v>82</v>
      </c>
      <c r="S847" s="13" t="s">
        <v>190</v>
      </c>
      <c r="T847" t="b">
        <v>1</v>
      </c>
      <c r="U847" s="13" t="s">
        <v>8</v>
      </c>
      <c r="V847" s="13" t="s">
        <v>1997</v>
      </c>
      <c r="W847" t="s">
        <v>35</v>
      </c>
      <c r="X847" s="13" t="s">
        <v>10</v>
      </c>
      <c r="Y847" s="13" t="s">
        <v>229</v>
      </c>
      <c r="Z847">
        <v>1989</v>
      </c>
      <c r="AA847" s="13" t="s">
        <v>33</v>
      </c>
      <c r="AB847" s="13" t="s">
        <v>132</v>
      </c>
      <c r="AC847" s="13" t="s">
        <v>133</v>
      </c>
      <c r="AD847" s="13" t="s">
        <v>40</v>
      </c>
      <c r="AE847">
        <v>36</v>
      </c>
      <c r="AF847" t="s">
        <v>36</v>
      </c>
      <c r="AG847" t="s">
        <v>47</v>
      </c>
      <c r="AH847">
        <v>10</v>
      </c>
      <c r="AI847" t="s">
        <v>14</v>
      </c>
      <c r="AJ847" s="13" t="s">
        <v>154</v>
      </c>
      <c r="AK847" s="13" t="s">
        <v>135</v>
      </c>
      <c r="AL847" t="b">
        <v>1</v>
      </c>
      <c r="AM847" t="str">
        <f>EmployeeData[[#This Row],[EMPLOYEEID]]</f>
        <v>E174234</v>
      </c>
    </row>
    <row r="848" spans="1:39" ht="15" x14ac:dyDescent="0.25">
      <c r="A848" s="13" t="s">
        <v>1998</v>
      </c>
      <c r="B848" s="13" t="str">
        <f>EmployeeData[[#This Row],[FULLNAME]]</f>
        <v>Jan-Gerrit Wan</v>
      </c>
      <c r="C848" s="13" t="s">
        <v>1081</v>
      </c>
      <c r="D848" s="13" t="s">
        <v>126</v>
      </c>
      <c r="E848">
        <v>301</v>
      </c>
      <c r="F848" s="13" t="s">
        <v>221</v>
      </c>
      <c r="G848" s="13" t="s">
        <v>1387</v>
      </c>
      <c r="J848">
        <v>42075</v>
      </c>
      <c r="L848">
        <v>1</v>
      </c>
      <c r="M848">
        <v>40</v>
      </c>
      <c r="N848">
        <v>5</v>
      </c>
      <c r="O848">
        <v>68053</v>
      </c>
      <c r="P848" t="s">
        <v>2</v>
      </c>
      <c r="Q848" s="13" t="s">
        <v>60</v>
      </c>
      <c r="R848" s="13" t="s">
        <v>82</v>
      </c>
      <c r="S848" s="13" t="s">
        <v>410</v>
      </c>
      <c r="T848" t="b">
        <v>1</v>
      </c>
      <c r="U848" s="13" t="s">
        <v>8</v>
      </c>
      <c r="V848" s="13" t="s">
        <v>1999</v>
      </c>
      <c r="W848" t="s">
        <v>5</v>
      </c>
      <c r="X848" s="13" t="s">
        <v>10</v>
      </c>
      <c r="Y848" s="13" t="s">
        <v>146</v>
      </c>
      <c r="Z848">
        <v>1980</v>
      </c>
      <c r="AA848" s="13" t="s">
        <v>33</v>
      </c>
      <c r="AB848" s="13" t="s">
        <v>1388</v>
      </c>
      <c r="AC848" s="13" t="s">
        <v>1054</v>
      </c>
      <c r="AD848" s="13" t="s">
        <v>9</v>
      </c>
      <c r="AE848">
        <v>45</v>
      </c>
      <c r="AF848" t="s">
        <v>36</v>
      </c>
      <c r="AG848" t="s">
        <v>12</v>
      </c>
      <c r="AH848">
        <v>10</v>
      </c>
      <c r="AI848" t="s">
        <v>14</v>
      </c>
      <c r="AJ848" s="13" t="s">
        <v>167</v>
      </c>
      <c r="AK848" s="13" t="s">
        <v>135</v>
      </c>
      <c r="AL848" t="s">
        <v>136</v>
      </c>
      <c r="AM848" t="str">
        <f>EmployeeData[[#This Row],[EMPLOYEEID]]</f>
        <v>E174349</v>
      </c>
    </row>
    <row r="849" spans="1:39" ht="15" x14ac:dyDescent="0.25">
      <c r="A849" s="13" t="s">
        <v>2000</v>
      </c>
      <c r="B849" s="13" t="str">
        <f>EmployeeData[[#This Row],[FULLNAME]]</f>
        <v>Jason Vets</v>
      </c>
      <c r="C849" s="13" t="s">
        <v>156</v>
      </c>
      <c r="D849" s="13" t="s">
        <v>126</v>
      </c>
      <c r="E849">
        <v>291</v>
      </c>
      <c r="F849" s="13" t="s">
        <v>221</v>
      </c>
      <c r="G849" s="13" t="s">
        <v>158</v>
      </c>
      <c r="J849">
        <v>42075</v>
      </c>
      <c r="L849">
        <v>1</v>
      </c>
      <c r="M849">
        <v>40</v>
      </c>
      <c r="N849">
        <v>5</v>
      </c>
      <c r="O849">
        <v>137145</v>
      </c>
      <c r="P849" t="s">
        <v>2</v>
      </c>
      <c r="Q849" s="13" t="s">
        <v>56</v>
      </c>
      <c r="R849" s="13" t="s">
        <v>82</v>
      </c>
      <c r="S849" s="13" t="s">
        <v>190</v>
      </c>
      <c r="T849" t="b">
        <v>1</v>
      </c>
      <c r="U849" s="13" t="s">
        <v>8</v>
      </c>
      <c r="V849" s="13" t="s">
        <v>2001</v>
      </c>
      <c r="W849" t="s">
        <v>35</v>
      </c>
      <c r="X849" s="13" t="s">
        <v>10</v>
      </c>
      <c r="Y849" s="13" t="s">
        <v>229</v>
      </c>
      <c r="Z849">
        <v>1984</v>
      </c>
      <c r="AA849" s="13" t="s">
        <v>33</v>
      </c>
      <c r="AB849" s="13" t="s">
        <v>161</v>
      </c>
      <c r="AC849" s="13" t="s">
        <v>834</v>
      </c>
      <c r="AD849" s="13" t="s">
        <v>9</v>
      </c>
      <c r="AE849">
        <v>41</v>
      </c>
      <c r="AF849" t="s">
        <v>36</v>
      </c>
      <c r="AG849" t="s">
        <v>46</v>
      </c>
      <c r="AH849">
        <v>10</v>
      </c>
      <c r="AI849" t="s">
        <v>14</v>
      </c>
      <c r="AJ849" s="13" t="s">
        <v>154</v>
      </c>
      <c r="AK849" s="13" t="s">
        <v>135</v>
      </c>
      <c r="AL849" t="s">
        <v>136</v>
      </c>
      <c r="AM849" t="str">
        <f>EmployeeData[[#This Row],[EMPLOYEEID]]</f>
        <v>E174738</v>
      </c>
    </row>
    <row r="850" spans="1:39" ht="15" x14ac:dyDescent="0.25">
      <c r="A850" s="13" t="s">
        <v>2002</v>
      </c>
      <c r="B850" s="13" t="str">
        <f>EmployeeData[[#This Row],[FULLNAME]]</f>
        <v>Jason Trentim</v>
      </c>
      <c r="C850" s="13" t="s">
        <v>156</v>
      </c>
      <c r="D850" s="13" t="s">
        <v>126</v>
      </c>
      <c r="E850">
        <v>452</v>
      </c>
      <c r="F850" s="13" t="s">
        <v>157</v>
      </c>
      <c r="G850" s="13" t="s">
        <v>158</v>
      </c>
      <c r="J850">
        <v>42075</v>
      </c>
      <c r="L850">
        <v>1</v>
      </c>
      <c r="M850">
        <v>40</v>
      </c>
      <c r="N850">
        <v>5</v>
      </c>
      <c r="O850">
        <v>61477</v>
      </c>
      <c r="P850" t="s">
        <v>2</v>
      </c>
      <c r="Q850" s="13" t="s">
        <v>56</v>
      </c>
      <c r="R850" s="13" t="s">
        <v>82</v>
      </c>
      <c r="S850" s="13" t="s">
        <v>159</v>
      </c>
      <c r="T850" t="b">
        <v>1</v>
      </c>
      <c r="U850" s="13" t="s">
        <v>8</v>
      </c>
      <c r="V850" s="13" t="s">
        <v>2003</v>
      </c>
      <c r="W850" t="s">
        <v>35</v>
      </c>
      <c r="X850" s="13" t="s">
        <v>10</v>
      </c>
      <c r="Y850" s="13" t="s">
        <v>146</v>
      </c>
      <c r="Z850">
        <v>2002</v>
      </c>
      <c r="AA850" s="13" t="s">
        <v>51</v>
      </c>
      <c r="AB850" s="13" t="s">
        <v>161</v>
      </c>
      <c r="AC850" s="13" t="s">
        <v>199</v>
      </c>
      <c r="AD850" s="13" t="s">
        <v>43</v>
      </c>
      <c r="AE850">
        <v>23</v>
      </c>
      <c r="AF850" t="s">
        <v>63</v>
      </c>
      <c r="AG850" t="s">
        <v>12</v>
      </c>
      <c r="AH850">
        <v>10</v>
      </c>
      <c r="AI850" t="s">
        <v>14</v>
      </c>
      <c r="AJ850" s="13" t="s">
        <v>167</v>
      </c>
      <c r="AK850" s="13" t="s">
        <v>135</v>
      </c>
      <c r="AL850" t="s">
        <v>136</v>
      </c>
      <c r="AM850" t="str">
        <f>EmployeeData[[#This Row],[EMPLOYEEID]]</f>
        <v>E175474</v>
      </c>
    </row>
    <row r="851" spans="1:39" ht="15" x14ac:dyDescent="0.25">
      <c r="A851" s="13" t="s">
        <v>2004</v>
      </c>
      <c r="B851" s="13" t="str">
        <f>EmployeeData[[#This Row],[FULLNAME]]</f>
        <v>Jason Tomlinson</v>
      </c>
      <c r="C851" s="13" t="s">
        <v>203</v>
      </c>
      <c r="D851" s="13" t="s">
        <v>126</v>
      </c>
      <c r="E851">
        <v>453</v>
      </c>
      <c r="F851" s="13" t="s">
        <v>127</v>
      </c>
      <c r="G851" s="13" t="s">
        <v>204</v>
      </c>
      <c r="J851">
        <v>42075</v>
      </c>
      <c r="L851">
        <v>1</v>
      </c>
      <c r="M851">
        <v>40</v>
      </c>
      <c r="N851">
        <v>5</v>
      </c>
      <c r="O851">
        <v>32476</v>
      </c>
      <c r="P851" t="s">
        <v>2</v>
      </c>
      <c r="Q851" s="13" t="s">
        <v>55</v>
      </c>
      <c r="R851" s="13" t="s">
        <v>82</v>
      </c>
      <c r="S851" s="13" t="s">
        <v>140</v>
      </c>
      <c r="T851" t="b">
        <v>1</v>
      </c>
      <c r="U851" s="13" t="s">
        <v>8</v>
      </c>
      <c r="V851" s="13" t="s">
        <v>2005</v>
      </c>
      <c r="W851" t="s">
        <v>35</v>
      </c>
      <c r="X851" s="13" t="s">
        <v>45</v>
      </c>
      <c r="Y851" s="13" t="s">
        <v>153</v>
      </c>
      <c r="Z851">
        <v>1998</v>
      </c>
      <c r="AA851" s="13" t="s">
        <v>51</v>
      </c>
      <c r="AB851" s="13" t="s">
        <v>206</v>
      </c>
      <c r="AC851" s="13" t="s">
        <v>320</v>
      </c>
      <c r="AD851" s="13" t="s">
        <v>40</v>
      </c>
      <c r="AE851">
        <v>27</v>
      </c>
      <c r="AF851" t="s">
        <v>6</v>
      </c>
      <c r="AG851" t="s">
        <v>11</v>
      </c>
      <c r="AH851">
        <v>10</v>
      </c>
      <c r="AI851" t="s">
        <v>14</v>
      </c>
      <c r="AJ851" s="13" t="s">
        <v>167</v>
      </c>
      <c r="AK851" s="13" t="s">
        <v>135</v>
      </c>
      <c r="AL851" t="s">
        <v>136</v>
      </c>
      <c r="AM851" t="str">
        <f>EmployeeData[[#This Row],[EMPLOYEEID]]</f>
        <v>E175727</v>
      </c>
    </row>
    <row r="852" spans="1:39" ht="15" x14ac:dyDescent="0.25">
      <c r="A852" s="13" t="s">
        <v>2006</v>
      </c>
      <c r="B852" s="13" t="str">
        <f>EmployeeData[[#This Row],[FULLNAME]]</f>
        <v>Jason Tenholte</v>
      </c>
      <c r="C852" s="13" t="s">
        <v>203</v>
      </c>
      <c r="D852" s="13" t="s">
        <v>126</v>
      </c>
      <c r="E852">
        <v>452</v>
      </c>
      <c r="F852" s="13" t="s">
        <v>157</v>
      </c>
      <c r="G852" s="13" t="s">
        <v>204</v>
      </c>
      <c r="J852">
        <v>42075</v>
      </c>
      <c r="L852">
        <v>1</v>
      </c>
      <c r="M852">
        <v>40</v>
      </c>
      <c r="N852">
        <v>5</v>
      </c>
      <c r="O852">
        <v>223618</v>
      </c>
      <c r="P852" t="s">
        <v>2</v>
      </c>
      <c r="Q852" s="13" t="s">
        <v>55</v>
      </c>
      <c r="R852" s="13" t="s">
        <v>82</v>
      </c>
      <c r="S852" s="13" t="s">
        <v>129</v>
      </c>
      <c r="T852" t="b">
        <v>1</v>
      </c>
      <c r="U852" s="13" t="s">
        <v>38</v>
      </c>
      <c r="V852" s="13" t="s">
        <v>2007</v>
      </c>
      <c r="W852" t="s">
        <v>5</v>
      </c>
      <c r="X852" s="13" t="s">
        <v>10</v>
      </c>
      <c r="Y852" s="13" t="s">
        <v>131</v>
      </c>
      <c r="Z852">
        <v>1988</v>
      </c>
      <c r="AA852" s="13" t="s">
        <v>51</v>
      </c>
      <c r="AB852" s="13" t="s">
        <v>206</v>
      </c>
      <c r="AC852" s="13" t="s">
        <v>199</v>
      </c>
      <c r="AD852" s="13" t="s">
        <v>43</v>
      </c>
      <c r="AE852">
        <v>37</v>
      </c>
      <c r="AF852" t="s">
        <v>36</v>
      </c>
      <c r="AG852" t="s">
        <v>47</v>
      </c>
      <c r="AH852">
        <v>10</v>
      </c>
      <c r="AI852" t="s">
        <v>14</v>
      </c>
      <c r="AJ852" s="13" t="s">
        <v>154</v>
      </c>
      <c r="AK852" s="13" t="s">
        <v>135</v>
      </c>
      <c r="AL852" t="b">
        <v>0</v>
      </c>
      <c r="AM852" t="str">
        <f>EmployeeData[[#This Row],[EMPLOYEEID]]</f>
        <v>E175772</v>
      </c>
    </row>
    <row r="853" spans="1:39" ht="15" x14ac:dyDescent="0.25">
      <c r="A853" s="13" t="s">
        <v>2008</v>
      </c>
      <c r="B853" s="13" t="str">
        <f>EmployeeData[[#This Row],[FULLNAME]]</f>
        <v>Jason Tam</v>
      </c>
      <c r="C853" s="13" t="s">
        <v>203</v>
      </c>
      <c r="D853" s="13" t="s">
        <v>126</v>
      </c>
      <c r="E853">
        <v>445</v>
      </c>
      <c r="F853" s="13" t="s">
        <v>169</v>
      </c>
      <c r="G853" s="13" t="s">
        <v>204</v>
      </c>
      <c r="J853">
        <v>42075</v>
      </c>
      <c r="L853">
        <v>1</v>
      </c>
      <c r="M853">
        <v>40</v>
      </c>
      <c r="N853">
        <v>5</v>
      </c>
      <c r="O853">
        <v>30418</v>
      </c>
      <c r="P853" t="s">
        <v>2</v>
      </c>
      <c r="Q853" s="13" t="s">
        <v>55</v>
      </c>
      <c r="R853" s="13" t="s">
        <v>82</v>
      </c>
      <c r="S853" s="13" t="s">
        <v>159</v>
      </c>
      <c r="T853" t="b">
        <v>1</v>
      </c>
      <c r="U853" s="13" t="s">
        <v>8</v>
      </c>
      <c r="V853" s="13" t="s">
        <v>2009</v>
      </c>
      <c r="W853" t="s">
        <v>5</v>
      </c>
      <c r="X853" s="13" t="s">
        <v>45</v>
      </c>
      <c r="Y853" s="13" t="s">
        <v>146</v>
      </c>
      <c r="Z853">
        <v>1971</v>
      </c>
      <c r="AA853" s="13" t="s">
        <v>51</v>
      </c>
      <c r="AB853" s="13" t="s">
        <v>206</v>
      </c>
      <c r="AC853" s="13" t="s">
        <v>171</v>
      </c>
      <c r="AD853" s="13" t="s">
        <v>41</v>
      </c>
      <c r="AE853">
        <v>54</v>
      </c>
      <c r="AF853" t="s">
        <v>37</v>
      </c>
      <c r="AG853" t="s">
        <v>11</v>
      </c>
      <c r="AH853">
        <v>10</v>
      </c>
      <c r="AI853" t="s">
        <v>14</v>
      </c>
      <c r="AJ853" s="13" t="s">
        <v>154</v>
      </c>
      <c r="AK853" s="13" t="s">
        <v>135</v>
      </c>
      <c r="AL853" t="s">
        <v>136</v>
      </c>
      <c r="AM853" t="str">
        <f>EmployeeData[[#This Row],[EMPLOYEEID]]</f>
        <v>E175844</v>
      </c>
    </row>
    <row r="854" spans="1:39" ht="15" x14ac:dyDescent="0.25">
      <c r="A854" s="13" t="s">
        <v>2010</v>
      </c>
      <c r="B854" s="13" t="str">
        <f>EmployeeData[[#This Row],[FULLNAME]]</f>
        <v>Jason Spratley</v>
      </c>
      <c r="C854" s="13" t="s">
        <v>303</v>
      </c>
      <c r="D854" s="13" t="s">
        <v>126</v>
      </c>
      <c r="E854">
        <v>452</v>
      </c>
      <c r="F854" s="13" t="s">
        <v>157</v>
      </c>
      <c r="G854" s="13" t="s">
        <v>304</v>
      </c>
      <c r="J854">
        <v>42075</v>
      </c>
      <c r="L854">
        <v>1</v>
      </c>
      <c r="M854">
        <v>40</v>
      </c>
      <c r="N854">
        <v>5</v>
      </c>
      <c r="O854">
        <v>61264</v>
      </c>
      <c r="P854" t="s">
        <v>2</v>
      </c>
      <c r="Q854" s="13" t="s">
        <v>57</v>
      </c>
      <c r="R854" s="13" t="s">
        <v>82</v>
      </c>
      <c r="S854" s="13" t="s">
        <v>140</v>
      </c>
      <c r="T854" t="b">
        <v>1</v>
      </c>
      <c r="U854" s="13" t="s">
        <v>7</v>
      </c>
      <c r="V854" s="13" t="s">
        <v>2011</v>
      </c>
      <c r="W854" t="s">
        <v>35</v>
      </c>
      <c r="X854" s="13" t="s">
        <v>10</v>
      </c>
      <c r="Y854" s="13" t="s">
        <v>131</v>
      </c>
      <c r="Z854">
        <v>1999</v>
      </c>
      <c r="AA854" s="13" t="s">
        <v>51</v>
      </c>
      <c r="AB854" s="13" t="s">
        <v>306</v>
      </c>
      <c r="AC854" s="13" t="s">
        <v>199</v>
      </c>
      <c r="AD854" s="13" t="s">
        <v>43</v>
      </c>
      <c r="AE854">
        <v>26</v>
      </c>
      <c r="AF854" t="s">
        <v>6</v>
      </c>
      <c r="AG854" t="s">
        <v>12</v>
      </c>
      <c r="AH854">
        <v>10</v>
      </c>
      <c r="AI854" t="s">
        <v>14</v>
      </c>
      <c r="AJ854" s="13" t="s">
        <v>134</v>
      </c>
      <c r="AK854" s="13" t="s">
        <v>135</v>
      </c>
      <c r="AL854" t="s">
        <v>136</v>
      </c>
      <c r="AM854" t="str">
        <f>EmployeeData[[#This Row],[EMPLOYEEID]]</f>
        <v>E176402</v>
      </c>
    </row>
    <row r="855" spans="1:39" ht="15" x14ac:dyDescent="0.25">
      <c r="A855" s="13" t="s">
        <v>2012</v>
      </c>
      <c r="B855" s="13" t="str">
        <f>EmployeeData[[#This Row],[FULLNAME]]</f>
        <v>Jason Snowdon</v>
      </c>
      <c r="C855" s="13" t="s">
        <v>156</v>
      </c>
      <c r="D855" s="13" t="s">
        <v>126</v>
      </c>
      <c r="E855">
        <v>454</v>
      </c>
      <c r="F855" s="13" t="s">
        <v>169</v>
      </c>
      <c r="G855" s="13" t="s">
        <v>158</v>
      </c>
      <c r="J855">
        <v>42106</v>
      </c>
      <c r="L855">
        <v>1</v>
      </c>
      <c r="M855">
        <v>40</v>
      </c>
      <c r="N855">
        <v>5</v>
      </c>
      <c r="O855">
        <v>85578</v>
      </c>
      <c r="P855" t="s">
        <v>2</v>
      </c>
      <c r="Q855" s="13" t="s">
        <v>56</v>
      </c>
      <c r="R855" s="13" t="s">
        <v>82</v>
      </c>
      <c r="S855" s="13" t="s">
        <v>211</v>
      </c>
      <c r="T855" t="b">
        <v>1</v>
      </c>
      <c r="U855" s="13" t="s">
        <v>8</v>
      </c>
      <c r="V855" s="13" t="s">
        <v>2013</v>
      </c>
      <c r="W855" t="s">
        <v>35</v>
      </c>
      <c r="X855" s="13" t="s">
        <v>10</v>
      </c>
      <c r="Y855" s="13" t="s">
        <v>146</v>
      </c>
      <c r="Z855">
        <v>1974</v>
      </c>
      <c r="AA855" s="13" t="s">
        <v>51</v>
      </c>
      <c r="AB855" s="13" t="s">
        <v>161</v>
      </c>
      <c r="AC855" s="13" t="s">
        <v>293</v>
      </c>
      <c r="AD855" s="13" t="s">
        <v>41</v>
      </c>
      <c r="AE855">
        <v>51</v>
      </c>
      <c r="AF855" t="s">
        <v>37</v>
      </c>
      <c r="AG855" t="s">
        <v>12</v>
      </c>
      <c r="AH855">
        <v>10</v>
      </c>
      <c r="AI855" t="s">
        <v>14</v>
      </c>
      <c r="AJ855" s="13" t="s">
        <v>239</v>
      </c>
      <c r="AK855" s="13" t="s">
        <v>135</v>
      </c>
      <c r="AL855" t="s">
        <v>136</v>
      </c>
      <c r="AM855" t="str">
        <f>EmployeeData[[#This Row],[EMPLOYEEID]]</f>
        <v>E176434</v>
      </c>
    </row>
    <row r="856" spans="1:39" ht="15" x14ac:dyDescent="0.25">
      <c r="A856" s="13" t="s">
        <v>2014</v>
      </c>
      <c r="B856" s="13" t="str">
        <f>EmployeeData[[#This Row],[FULLNAME]]</f>
        <v>Jason Shi</v>
      </c>
      <c r="C856" s="13" t="s">
        <v>193</v>
      </c>
      <c r="D856" s="13" t="s">
        <v>126</v>
      </c>
      <c r="E856">
        <v>232</v>
      </c>
      <c r="F856" s="13" t="s">
        <v>157</v>
      </c>
      <c r="G856" s="13" t="s">
        <v>248</v>
      </c>
      <c r="J856">
        <v>42106</v>
      </c>
      <c r="L856">
        <v>1</v>
      </c>
      <c r="M856">
        <v>40</v>
      </c>
      <c r="N856">
        <v>5</v>
      </c>
      <c r="O856">
        <v>56461</v>
      </c>
      <c r="P856" t="s">
        <v>2</v>
      </c>
      <c r="Q856" s="13" t="s">
        <v>58</v>
      </c>
      <c r="R856" s="13" t="s">
        <v>82</v>
      </c>
      <c r="S856" s="13" t="s">
        <v>129</v>
      </c>
      <c r="T856" t="b">
        <v>1</v>
      </c>
      <c r="U856" s="13" t="s">
        <v>38</v>
      </c>
      <c r="V856" s="13" t="s">
        <v>2015</v>
      </c>
      <c r="W856" t="s">
        <v>35</v>
      </c>
      <c r="X856" s="13" t="s">
        <v>10</v>
      </c>
      <c r="Y856" s="13" t="s">
        <v>131</v>
      </c>
      <c r="Z856">
        <v>1970</v>
      </c>
      <c r="AA856" s="13" t="s">
        <v>51</v>
      </c>
      <c r="AB856" s="13" t="s">
        <v>250</v>
      </c>
      <c r="AC856" s="13" t="s">
        <v>468</v>
      </c>
      <c r="AD856" s="13" t="s">
        <v>43</v>
      </c>
      <c r="AE856">
        <v>55</v>
      </c>
      <c r="AF856" t="s">
        <v>37</v>
      </c>
      <c r="AG856" t="s">
        <v>12</v>
      </c>
      <c r="AH856">
        <v>10</v>
      </c>
      <c r="AI856" t="s">
        <v>14</v>
      </c>
      <c r="AJ856" s="13" t="s">
        <v>149</v>
      </c>
      <c r="AK856" s="13" t="s">
        <v>135</v>
      </c>
      <c r="AL856" t="b">
        <v>0</v>
      </c>
      <c r="AM856" t="str">
        <f>EmployeeData[[#This Row],[EMPLOYEEID]]</f>
        <v>E176595</v>
      </c>
    </row>
    <row r="857" spans="1:39" ht="15" x14ac:dyDescent="0.25">
      <c r="A857" s="13" t="s">
        <v>2016</v>
      </c>
      <c r="B857" s="13" t="str">
        <f>EmployeeData[[#This Row],[FULLNAME]]</f>
        <v>Jay Sehgal</v>
      </c>
      <c r="C857" s="13" t="s">
        <v>303</v>
      </c>
      <c r="D857" s="13" t="s">
        <v>126</v>
      </c>
      <c r="E857">
        <v>351</v>
      </c>
      <c r="F857" s="13" t="s">
        <v>221</v>
      </c>
      <c r="G857" s="13" t="s">
        <v>304</v>
      </c>
      <c r="J857">
        <v>42106</v>
      </c>
      <c r="L857">
        <v>1</v>
      </c>
      <c r="M857">
        <v>40</v>
      </c>
      <c r="N857">
        <v>5</v>
      </c>
      <c r="O857">
        <v>32168</v>
      </c>
      <c r="P857" t="s">
        <v>2</v>
      </c>
      <c r="Q857" s="13" t="s">
        <v>57</v>
      </c>
      <c r="R857" s="13" t="s">
        <v>82</v>
      </c>
      <c r="S857" s="13" t="s">
        <v>140</v>
      </c>
      <c r="T857" t="b">
        <v>1</v>
      </c>
      <c r="U857" s="13" t="s">
        <v>7</v>
      </c>
      <c r="V857" s="13" t="s">
        <v>2017</v>
      </c>
      <c r="W857" t="s">
        <v>35</v>
      </c>
      <c r="X857" s="13" t="s">
        <v>10</v>
      </c>
      <c r="Y857" s="13" t="s">
        <v>131</v>
      </c>
      <c r="Z857">
        <v>1967</v>
      </c>
      <c r="AA857" s="13" t="s">
        <v>51</v>
      </c>
      <c r="AB857" s="13" t="s">
        <v>306</v>
      </c>
      <c r="AC857" s="13" t="s">
        <v>800</v>
      </c>
      <c r="AD857" s="13" t="s">
        <v>9</v>
      </c>
      <c r="AE857">
        <v>58</v>
      </c>
      <c r="AF857" t="s">
        <v>37</v>
      </c>
      <c r="AG857" t="s">
        <v>11</v>
      </c>
      <c r="AH857">
        <v>10</v>
      </c>
      <c r="AI857" t="s">
        <v>14</v>
      </c>
      <c r="AJ857" s="13" t="s">
        <v>154</v>
      </c>
      <c r="AK857" s="13" t="s">
        <v>135</v>
      </c>
      <c r="AL857" t="s">
        <v>136</v>
      </c>
      <c r="AM857" t="str">
        <f>EmployeeData[[#This Row],[EMPLOYEEID]]</f>
        <v>E176656</v>
      </c>
    </row>
    <row r="858" spans="1:39" ht="15" x14ac:dyDescent="0.25">
      <c r="A858" s="13" t="s">
        <v>2018</v>
      </c>
      <c r="B858" s="13" t="str">
        <f>EmployeeData[[#This Row],[FULLNAME]]</f>
        <v>Jay Schmidt</v>
      </c>
      <c r="C858" s="13" t="s">
        <v>125</v>
      </c>
      <c r="D858" s="13" t="s">
        <v>126</v>
      </c>
      <c r="E858">
        <v>444</v>
      </c>
      <c r="F858" s="13" t="s">
        <v>127</v>
      </c>
      <c r="G858" s="13" t="s">
        <v>128</v>
      </c>
      <c r="J858">
        <v>42106</v>
      </c>
      <c r="L858">
        <v>1</v>
      </c>
      <c r="M858">
        <v>40</v>
      </c>
      <c r="N858">
        <v>5</v>
      </c>
      <c r="O858">
        <v>109926</v>
      </c>
      <c r="P858" t="s">
        <v>2</v>
      </c>
      <c r="Q858" s="13" t="s">
        <v>54</v>
      </c>
      <c r="R858" s="13" t="s">
        <v>82</v>
      </c>
      <c r="S858" s="13" t="s">
        <v>140</v>
      </c>
      <c r="T858" t="b">
        <v>1</v>
      </c>
      <c r="U858" s="13" t="s">
        <v>8</v>
      </c>
      <c r="V858" s="13" t="s">
        <v>2019</v>
      </c>
      <c r="W858" t="s">
        <v>35</v>
      </c>
      <c r="X858" s="13" t="s">
        <v>10</v>
      </c>
      <c r="Y858" s="13" t="s">
        <v>146</v>
      </c>
      <c r="Z858">
        <v>1986</v>
      </c>
      <c r="AA858" s="13" t="s">
        <v>51</v>
      </c>
      <c r="AB858" s="13" t="s">
        <v>132</v>
      </c>
      <c r="AC858" s="13" t="s">
        <v>133</v>
      </c>
      <c r="AD858" s="13" t="s">
        <v>40</v>
      </c>
      <c r="AE858">
        <v>39</v>
      </c>
      <c r="AF858" t="s">
        <v>36</v>
      </c>
      <c r="AG858" t="s">
        <v>46</v>
      </c>
      <c r="AH858">
        <v>10</v>
      </c>
      <c r="AI858" t="s">
        <v>14</v>
      </c>
      <c r="AJ858" s="13" t="s">
        <v>134</v>
      </c>
      <c r="AK858" s="13" t="s">
        <v>135</v>
      </c>
      <c r="AL858" t="s">
        <v>136</v>
      </c>
      <c r="AM858" t="str">
        <f>EmployeeData[[#This Row],[EMPLOYEEID]]</f>
        <v>E176950</v>
      </c>
    </row>
    <row r="859" spans="1:39" ht="15" x14ac:dyDescent="0.25">
      <c r="A859" s="13" t="s">
        <v>2020</v>
      </c>
      <c r="B859" s="13" t="str">
        <f>EmployeeData[[#This Row],[FULLNAME]]</f>
        <v>Jay S</v>
      </c>
      <c r="C859" s="13" t="s">
        <v>203</v>
      </c>
      <c r="D859" s="13" t="s">
        <v>126</v>
      </c>
      <c r="E859">
        <v>452</v>
      </c>
      <c r="F859" s="13" t="s">
        <v>157</v>
      </c>
      <c r="G859" s="13" t="s">
        <v>204</v>
      </c>
      <c r="J859">
        <v>42106</v>
      </c>
      <c r="L859">
        <v>1</v>
      </c>
      <c r="M859">
        <v>40</v>
      </c>
      <c r="N859">
        <v>5</v>
      </c>
      <c r="O859">
        <v>244745</v>
      </c>
      <c r="P859" t="s">
        <v>2</v>
      </c>
      <c r="Q859" s="13" t="s">
        <v>55</v>
      </c>
      <c r="R859" s="13" t="s">
        <v>82</v>
      </c>
      <c r="S859" s="13" t="s">
        <v>225</v>
      </c>
      <c r="T859" t="b">
        <v>1</v>
      </c>
      <c r="U859" s="13" t="s">
        <v>7</v>
      </c>
      <c r="V859" s="13" t="s">
        <v>2021</v>
      </c>
      <c r="W859" t="s">
        <v>5</v>
      </c>
      <c r="X859" s="13" t="s">
        <v>10</v>
      </c>
      <c r="Y859" s="13" t="s">
        <v>146</v>
      </c>
      <c r="Z859">
        <v>1997</v>
      </c>
      <c r="AA859" s="13" t="s">
        <v>51</v>
      </c>
      <c r="AB859" s="13" t="s">
        <v>206</v>
      </c>
      <c r="AC859" s="13" t="s">
        <v>199</v>
      </c>
      <c r="AD859" s="13" t="s">
        <v>43</v>
      </c>
      <c r="AE859">
        <v>28</v>
      </c>
      <c r="AF859" t="s">
        <v>6</v>
      </c>
      <c r="AG859" t="s">
        <v>47</v>
      </c>
      <c r="AH859">
        <v>10</v>
      </c>
      <c r="AI859" t="s">
        <v>14</v>
      </c>
      <c r="AJ859" s="13" t="s">
        <v>149</v>
      </c>
      <c r="AK859" s="13" t="s">
        <v>184</v>
      </c>
      <c r="AL859" t="s">
        <v>136</v>
      </c>
      <c r="AM859" t="str">
        <f>EmployeeData[[#This Row],[EMPLOYEEID]]</f>
        <v>E176967</v>
      </c>
    </row>
    <row r="860" spans="1:39" ht="15" x14ac:dyDescent="0.25">
      <c r="A860" s="13" t="s">
        <v>2022</v>
      </c>
      <c r="B860" s="13" t="str">
        <f>EmployeeData[[#This Row],[FULLNAME]]</f>
        <v>Jay Rojkov</v>
      </c>
      <c r="C860" s="13" t="s">
        <v>125</v>
      </c>
      <c r="D860" s="13" t="s">
        <v>126</v>
      </c>
      <c r="E860">
        <v>443</v>
      </c>
      <c r="F860" s="13" t="s">
        <v>157</v>
      </c>
      <c r="G860" s="13" t="s">
        <v>128</v>
      </c>
      <c r="J860">
        <v>42106</v>
      </c>
      <c r="L860">
        <v>1</v>
      </c>
      <c r="M860">
        <v>40</v>
      </c>
      <c r="N860">
        <v>5</v>
      </c>
      <c r="O860">
        <v>84789</v>
      </c>
      <c r="P860" t="s">
        <v>2</v>
      </c>
      <c r="Q860" s="13" t="s">
        <v>54</v>
      </c>
      <c r="R860" s="13" t="s">
        <v>82</v>
      </c>
      <c r="S860" s="13" t="s">
        <v>129</v>
      </c>
      <c r="T860" t="b">
        <v>1</v>
      </c>
      <c r="U860" s="13" t="s">
        <v>38</v>
      </c>
      <c r="V860" s="13" t="s">
        <v>2023</v>
      </c>
      <c r="W860" t="s">
        <v>5</v>
      </c>
      <c r="X860" s="13" t="s">
        <v>45</v>
      </c>
      <c r="Y860" s="13" t="s">
        <v>229</v>
      </c>
      <c r="Z860">
        <v>2002</v>
      </c>
      <c r="AA860" s="13" t="s">
        <v>51</v>
      </c>
      <c r="AB860" s="13" t="s">
        <v>132</v>
      </c>
      <c r="AC860" s="13" t="s">
        <v>162</v>
      </c>
      <c r="AD860" s="13" t="s">
        <v>43</v>
      </c>
      <c r="AE860">
        <v>23</v>
      </c>
      <c r="AF860" t="s">
        <v>63</v>
      </c>
      <c r="AG860" t="s">
        <v>12</v>
      </c>
      <c r="AH860">
        <v>10</v>
      </c>
      <c r="AI860" t="s">
        <v>14</v>
      </c>
      <c r="AJ860" s="13" t="s">
        <v>239</v>
      </c>
      <c r="AK860" s="13" t="s">
        <v>135</v>
      </c>
      <c r="AL860" t="s">
        <v>136</v>
      </c>
      <c r="AM860" t="str">
        <f>EmployeeData[[#This Row],[EMPLOYEEID]]</f>
        <v>E177087</v>
      </c>
    </row>
    <row r="861" spans="1:39" ht="15" x14ac:dyDescent="0.25">
      <c r="A861" s="13" t="s">
        <v>2024</v>
      </c>
      <c r="B861" s="13" t="str">
        <f>EmployeeData[[#This Row],[FULLNAME]]</f>
        <v>Jay Reddi</v>
      </c>
      <c r="C861" s="13" t="s">
        <v>125</v>
      </c>
      <c r="D861" s="13" t="s">
        <v>126</v>
      </c>
      <c r="E861">
        <v>452</v>
      </c>
      <c r="F861" s="13" t="s">
        <v>157</v>
      </c>
      <c r="G861" s="13" t="s">
        <v>128</v>
      </c>
      <c r="J861">
        <v>42106</v>
      </c>
      <c r="L861">
        <v>1</v>
      </c>
      <c r="M861">
        <v>40</v>
      </c>
      <c r="N861">
        <v>5</v>
      </c>
      <c r="O861">
        <v>253676</v>
      </c>
      <c r="P861" t="s">
        <v>2</v>
      </c>
      <c r="Q861" s="13" t="s">
        <v>54</v>
      </c>
      <c r="R861" s="13" t="s">
        <v>82</v>
      </c>
      <c r="S861" s="13" t="s">
        <v>159</v>
      </c>
      <c r="T861" t="b">
        <v>1</v>
      </c>
      <c r="U861" s="13" t="s">
        <v>8</v>
      </c>
      <c r="V861" s="13" t="s">
        <v>2025</v>
      </c>
      <c r="W861" t="s">
        <v>5</v>
      </c>
      <c r="X861" s="13" t="s">
        <v>10</v>
      </c>
      <c r="Y861" s="13" t="s">
        <v>146</v>
      </c>
      <c r="Z861">
        <v>1974</v>
      </c>
      <c r="AA861" s="13" t="s">
        <v>51</v>
      </c>
      <c r="AB861" s="13" t="s">
        <v>132</v>
      </c>
      <c r="AC861" s="13" t="s">
        <v>199</v>
      </c>
      <c r="AD861" s="13" t="s">
        <v>43</v>
      </c>
      <c r="AE861">
        <v>51</v>
      </c>
      <c r="AF861" t="s">
        <v>37</v>
      </c>
      <c r="AG861" t="s">
        <v>47</v>
      </c>
      <c r="AH861">
        <v>10</v>
      </c>
      <c r="AI861" t="s">
        <v>14</v>
      </c>
      <c r="AJ861" s="13" t="s">
        <v>154</v>
      </c>
      <c r="AK861" s="13" t="s">
        <v>135</v>
      </c>
      <c r="AL861" t="s">
        <v>136</v>
      </c>
      <c r="AM861" t="str">
        <f>EmployeeData[[#This Row],[EMPLOYEEID]]</f>
        <v>E177150</v>
      </c>
    </row>
    <row r="862" spans="1:39" ht="15" x14ac:dyDescent="0.25">
      <c r="A862" s="13" t="s">
        <v>2026</v>
      </c>
      <c r="B862" s="13" t="str">
        <f>EmployeeData[[#This Row],[FULLNAME]]</f>
        <v>Jay Ramu</v>
      </c>
      <c r="C862" s="13" t="s">
        <v>156</v>
      </c>
      <c r="D862" s="13" t="s">
        <v>126</v>
      </c>
      <c r="E862">
        <v>452</v>
      </c>
      <c r="F862" s="13" t="s">
        <v>157</v>
      </c>
      <c r="G862" s="13" t="s">
        <v>158</v>
      </c>
      <c r="J862">
        <v>42106</v>
      </c>
      <c r="L862">
        <v>1</v>
      </c>
      <c r="M862">
        <v>40</v>
      </c>
      <c r="N862">
        <v>5</v>
      </c>
      <c r="O862">
        <v>60770</v>
      </c>
      <c r="P862" t="s">
        <v>2</v>
      </c>
      <c r="Q862" s="13" t="s">
        <v>56</v>
      </c>
      <c r="R862" s="13" t="s">
        <v>82</v>
      </c>
      <c r="S862" s="13" t="s">
        <v>159</v>
      </c>
      <c r="T862" t="b">
        <v>1</v>
      </c>
      <c r="U862" s="13" t="s">
        <v>7</v>
      </c>
      <c r="V862" s="13" t="s">
        <v>2027</v>
      </c>
      <c r="W862" t="s">
        <v>35</v>
      </c>
      <c r="X862" s="13" t="s">
        <v>10</v>
      </c>
      <c r="Y862" s="13" t="s">
        <v>146</v>
      </c>
      <c r="Z862">
        <v>1978</v>
      </c>
      <c r="AA862" s="13" t="s">
        <v>51</v>
      </c>
      <c r="AB862" s="13" t="s">
        <v>161</v>
      </c>
      <c r="AC862" s="13" t="s">
        <v>199</v>
      </c>
      <c r="AD862" s="13" t="s">
        <v>43</v>
      </c>
      <c r="AE862">
        <v>47</v>
      </c>
      <c r="AF862" t="s">
        <v>37</v>
      </c>
      <c r="AG862" t="s">
        <v>12</v>
      </c>
      <c r="AH862">
        <v>10</v>
      </c>
      <c r="AI862" t="s">
        <v>14</v>
      </c>
      <c r="AJ862" s="13" t="s">
        <v>167</v>
      </c>
      <c r="AK862" s="13" t="s">
        <v>184</v>
      </c>
      <c r="AL862" t="b">
        <v>1</v>
      </c>
      <c r="AM862" t="str">
        <f>EmployeeData[[#This Row],[EMPLOYEEID]]</f>
        <v>E177407</v>
      </c>
    </row>
    <row r="863" spans="1:39" ht="15" x14ac:dyDescent="0.25">
      <c r="A863" s="13" t="s">
        <v>2028</v>
      </c>
      <c r="B863" s="13" t="str">
        <f>EmployeeData[[#This Row],[FULLNAME]]</f>
        <v>Jayant Pruner</v>
      </c>
      <c r="C863" s="13" t="s">
        <v>1081</v>
      </c>
      <c r="D863" s="13" t="s">
        <v>126</v>
      </c>
      <c r="E863">
        <v>443</v>
      </c>
      <c r="F863" s="13" t="s">
        <v>157</v>
      </c>
      <c r="G863" s="13" t="s">
        <v>1387</v>
      </c>
      <c r="J863">
        <v>42106</v>
      </c>
      <c r="L863">
        <v>1</v>
      </c>
      <c r="M863">
        <v>40</v>
      </c>
      <c r="N863">
        <v>5</v>
      </c>
      <c r="O863">
        <v>62489</v>
      </c>
      <c r="P863" t="s">
        <v>2</v>
      </c>
      <c r="Q863" s="13" t="s">
        <v>60</v>
      </c>
      <c r="R863" s="13" t="s">
        <v>82</v>
      </c>
      <c r="S863" s="13" t="s">
        <v>129</v>
      </c>
      <c r="T863" t="b">
        <v>1</v>
      </c>
      <c r="U863" s="13" t="s">
        <v>38</v>
      </c>
      <c r="V863" s="13" t="s">
        <v>2029</v>
      </c>
      <c r="W863" t="s">
        <v>35</v>
      </c>
      <c r="X863" s="13" t="s">
        <v>10</v>
      </c>
      <c r="Y863" s="13" t="s">
        <v>131</v>
      </c>
      <c r="Z863">
        <v>1978</v>
      </c>
      <c r="AA863" s="13" t="s">
        <v>51</v>
      </c>
      <c r="AB863" s="13" t="s">
        <v>1388</v>
      </c>
      <c r="AC863" s="13" t="s">
        <v>162</v>
      </c>
      <c r="AD863" s="13" t="s">
        <v>43</v>
      </c>
      <c r="AE863">
        <v>47</v>
      </c>
      <c r="AF863" t="s">
        <v>37</v>
      </c>
      <c r="AG863" t="s">
        <v>12</v>
      </c>
      <c r="AH863">
        <v>10</v>
      </c>
      <c r="AI863" t="s">
        <v>14</v>
      </c>
      <c r="AJ863" s="13" t="s">
        <v>134</v>
      </c>
      <c r="AK863" s="13" t="s">
        <v>135</v>
      </c>
      <c r="AL863" t="b">
        <v>0</v>
      </c>
      <c r="AM863" t="str">
        <f>EmployeeData[[#This Row],[EMPLOYEEID]]</f>
        <v>E177417</v>
      </c>
    </row>
    <row r="864" spans="1:39" ht="15" x14ac:dyDescent="0.25">
      <c r="A864" s="13" t="s">
        <v>2030</v>
      </c>
      <c r="B864" s="13" t="str">
        <f>EmployeeData[[#This Row],[FULLNAME]]</f>
        <v>Jayant Perdigeon</v>
      </c>
      <c r="C864" s="13" t="s">
        <v>203</v>
      </c>
      <c r="D864" s="13" t="s">
        <v>126</v>
      </c>
      <c r="E864">
        <v>452</v>
      </c>
      <c r="F864" s="13" t="s">
        <v>157</v>
      </c>
      <c r="G864" s="13" t="s">
        <v>204</v>
      </c>
      <c r="J864">
        <v>42396</v>
      </c>
      <c r="L864">
        <v>1</v>
      </c>
      <c r="M864">
        <v>40</v>
      </c>
      <c r="N864">
        <v>5</v>
      </c>
      <c r="O864">
        <v>90524</v>
      </c>
      <c r="P864" t="s">
        <v>2</v>
      </c>
      <c r="Q864" s="13" t="s">
        <v>55</v>
      </c>
      <c r="R864" s="13" t="s">
        <v>82</v>
      </c>
      <c r="S864" s="13" t="s">
        <v>159</v>
      </c>
      <c r="T864" t="b">
        <v>1</v>
      </c>
      <c r="U864" s="13" t="s">
        <v>7</v>
      </c>
      <c r="V864" s="13" t="s">
        <v>2031</v>
      </c>
      <c r="W864" t="s">
        <v>35</v>
      </c>
      <c r="X864" s="13" t="s">
        <v>10</v>
      </c>
      <c r="Y864" s="13" t="s">
        <v>233</v>
      </c>
      <c r="Z864">
        <v>1968</v>
      </c>
      <c r="AA864" s="13" t="s">
        <v>51</v>
      </c>
      <c r="AB864" s="13" t="s">
        <v>206</v>
      </c>
      <c r="AC864" s="13" t="s">
        <v>199</v>
      </c>
      <c r="AD864" s="13" t="s">
        <v>43</v>
      </c>
      <c r="AE864">
        <v>57</v>
      </c>
      <c r="AF864" t="s">
        <v>37</v>
      </c>
      <c r="AG864" t="s">
        <v>12</v>
      </c>
      <c r="AH864">
        <v>9</v>
      </c>
      <c r="AI864" t="s">
        <v>14</v>
      </c>
      <c r="AJ864" s="13" t="s">
        <v>154</v>
      </c>
      <c r="AK864" s="13" t="s">
        <v>135</v>
      </c>
      <c r="AL864" t="b">
        <v>1</v>
      </c>
      <c r="AM864" t="str">
        <f>EmployeeData[[#This Row],[EMPLOYEEID]]</f>
        <v>E178093</v>
      </c>
    </row>
    <row r="865" spans="1:39" ht="15" x14ac:dyDescent="0.25">
      <c r="A865" s="13" t="s">
        <v>2032</v>
      </c>
      <c r="B865" s="13" t="str">
        <f>EmployeeData[[#This Row],[FULLNAME]]</f>
        <v>Jayanta Parker</v>
      </c>
      <c r="C865" s="13" t="s">
        <v>125</v>
      </c>
      <c r="D865" s="13" t="s">
        <v>126</v>
      </c>
      <c r="E865">
        <v>443</v>
      </c>
      <c r="F865" s="13" t="s">
        <v>157</v>
      </c>
      <c r="G865" s="13" t="s">
        <v>128</v>
      </c>
      <c r="J865">
        <v>42396</v>
      </c>
      <c r="L865">
        <v>1</v>
      </c>
      <c r="M865">
        <v>40</v>
      </c>
      <c r="N865">
        <v>5</v>
      </c>
      <c r="O865">
        <v>97463</v>
      </c>
      <c r="P865" t="s">
        <v>2</v>
      </c>
      <c r="Q865" s="13" t="s">
        <v>54</v>
      </c>
      <c r="R865" s="13" t="s">
        <v>82</v>
      </c>
      <c r="S865" s="13" t="s">
        <v>211</v>
      </c>
      <c r="T865" t="b">
        <v>1</v>
      </c>
      <c r="U865" s="13" t="s">
        <v>38</v>
      </c>
      <c r="V865" s="13" t="s">
        <v>2033</v>
      </c>
      <c r="W865" t="s">
        <v>35</v>
      </c>
      <c r="X865" s="13" t="s">
        <v>10</v>
      </c>
      <c r="Y865" s="13" t="s">
        <v>146</v>
      </c>
      <c r="Z865">
        <v>1978</v>
      </c>
      <c r="AA865" s="13" t="s">
        <v>51</v>
      </c>
      <c r="AB865" s="13" t="s">
        <v>132</v>
      </c>
      <c r="AC865" s="13" t="s">
        <v>162</v>
      </c>
      <c r="AD865" s="13" t="s">
        <v>43</v>
      </c>
      <c r="AE865">
        <v>47</v>
      </c>
      <c r="AF865" t="s">
        <v>37</v>
      </c>
      <c r="AG865" t="s">
        <v>12</v>
      </c>
      <c r="AH865">
        <v>9</v>
      </c>
      <c r="AI865" t="s">
        <v>14</v>
      </c>
      <c r="AJ865" s="13" t="s">
        <v>149</v>
      </c>
      <c r="AK865" s="13" t="s">
        <v>135</v>
      </c>
      <c r="AL865" t="b">
        <v>1</v>
      </c>
      <c r="AM865" t="str">
        <f>EmployeeData[[#This Row],[EMPLOYEEID]]</f>
        <v>E178419</v>
      </c>
    </row>
    <row r="866" spans="1:39" ht="15" x14ac:dyDescent="0.25">
      <c r="A866" s="13" t="s">
        <v>2034</v>
      </c>
      <c r="B866" s="13" t="str">
        <f>EmployeeData[[#This Row],[FULLNAME]]</f>
        <v>Jayanta Nigam</v>
      </c>
      <c r="C866" s="13" t="s">
        <v>125</v>
      </c>
      <c r="D866" s="13" t="s">
        <v>126</v>
      </c>
      <c r="E866">
        <v>452</v>
      </c>
      <c r="F866" s="13" t="s">
        <v>157</v>
      </c>
      <c r="G866" s="13" t="s">
        <v>128</v>
      </c>
      <c r="J866">
        <v>42396</v>
      </c>
      <c r="L866">
        <v>1</v>
      </c>
      <c r="M866">
        <v>40</v>
      </c>
      <c r="N866">
        <v>5</v>
      </c>
      <c r="O866">
        <v>79124</v>
      </c>
      <c r="P866" t="s">
        <v>2</v>
      </c>
      <c r="Q866" s="13" t="s">
        <v>54</v>
      </c>
      <c r="R866" s="13" t="s">
        <v>82</v>
      </c>
      <c r="S866" s="13" t="s">
        <v>159</v>
      </c>
      <c r="T866" t="b">
        <v>1</v>
      </c>
      <c r="U866" s="13" t="s">
        <v>7</v>
      </c>
      <c r="V866" s="13" t="s">
        <v>2035</v>
      </c>
      <c r="W866" t="s">
        <v>5</v>
      </c>
      <c r="X866" s="13" t="s">
        <v>45</v>
      </c>
      <c r="Y866" s="13" t="s">
        <v>146</v>
      </c>
      <c r="Z866">
        <v>1979</v>
      </c>
      <c r="AA866" s="13" t="s">
        <v>32</v>
      </c>
      <c r="AB866" s="13" t="s">
        <v>132</v>
      </c>
      <c r="AC866" s="13" t="s">
        <v>199</v>
      </c>
      <c r="AD866" s="13" t="s">
        <v>43</v>
      </c>
      <c r="AE866">
        <v>46</v>
      </c>
      <c r="AF866" t="s">
        <v>37</v>
      </c>
      <c r="AG866" t="s">
        <v>12</v>
      </c>
      <c r="AH866">
        <v>9</v>
      </c>
      <c r="AI866" t="s">
        <v>14</v>
      </c>
      <c r="AJ866" s="13" t="s">
        <v>149</v>
      </c>
      <c r="AK866" s="13" t="s">
        <v>135</v>
      </c>
      <c r="AL866" t="b">
        <v>1</v>
      </c>
      <c r="AM866" t="str">
        <f>EmployeeData[[#This Row],[EMPLOYEEID]]</f>
        <v>E179068</v>
      </c>
    </row>
    <row r="867" spans="1:39" ht="15" x14ac:dyDescent="0.25">
      <c r="A867" s="13" t="s">
        <v>2036</v>
      </c>
      <c r="B867" s="13" t="str">
        <f>EmployeeData[[#This Row],[FULLNAME]]</f>
        <v>Jayanth Naujoks</v>
      </c>
      <c r="C867" s="13" t="s">
        <v>203</v>
      </c>
      <c r="D867" s="13" t="s">
        <v>126</v>
      </c>
      <c r="E867">
        <v>253</v>
      </c>
      <c r="F867" s="13" t="s">
        <v>157</v>
      </c>
      <c r="G867" s="13" t="s">
        <v>204</v>
      </c>
      <c r="J867">
        <v>42396</v>
      </c>
      <c r="L867">
        <v>1</v>
      </c>
      <c r="M867">
        <v>40</v>
      </c>
      <c r="N867">
        <v>5</v>
      </c>
      <c r="O867">
        <v>73053</v>
      </c>
      <c r="P867" t="s">
        <v>2</v>
      </c>
      <c r="Q867" s="13" t="s">
        <v>55</v>
      </c>
      <c r="R867" s="13" t="s">
        <v>82</v>
      </c>
      <c r="S867" s="13" t="s">
        <v>129</v>
      </c>
      <c r="T867" t="b">
        <v>1</v>
      </c>
      <c r="U867" s="13" t="s">
        <v>38</v>
      </c>
      <c r="V867" s="13" t="s">
        <v>2037</v>
      </c>
      <c r="W867" t="s">
        <v>35</v>
      </c>
      <c r="X867" s="13" t="s">
        <v>45</v>
      </c>
      <c r="Y867" s="13" t="s">
        <v>146</v>
      </c>
      <c r="Z867">
        <v>1964</v>
      </c>
      <c r="AA867" s="13" t="s">
        <v>32</v>
      </c>
      <c r="AB867" s="13" t="s">
        <v>206</v>
      </c>
      <c r="AC867" s="13" t="s">
        <v>399</v>
      </c>
      <c r="AD867" s="13" t="s">
        <v>43</v>
      </c>
      <c r="AE867">
        <v>61</v>
      </c>
      <c r="AF867" t="s">
        <v>37</v>
      </c>
      <c r="AG867" t="s">
        <v>12</v>
      </c>
      <c r="AH867">
        <v>9</v>
      </c>
      <c r="AI867" t="s">
        <v>14</v>
      </c>
      <c r="AJ867" s="13" t="s">
        <v>154</v>
      </c>
      <c r="AK867" s="13" t="s">
        <v>135</v>
      </c>
      <c r="AL867" t="s">
        <v>136</v>
      </c>
      <c r="AM867" t="str">
        <f>EmployeeData[[#This Row],[EMPLOYEEID]]</f>
        <v>E179247</v>
      </c>
    </row>
    <row r="868" spans="1:39" ht="15" x14ac:dyDescent="0.25">
      <c r="A868" s="13" t="s">
        <v>2038</v>
      </c>
      <c r="B868" s="13" t="str">
        <f>EmployeeData[[#This Row],[FULLNAME]]</f>
        <v>Jayanth Na</v>
      </c>
      <c r="C868" s="13" t="s">
        <v>203</v>
      </c>
      <c r="D868" s="13" t="s">
        <v>126</v>
      </c>
      <c r="E868">
        <v>445</v>
      </c>
      <c r="F868" s="13" t="s">
        <v>169</v>
      </c>
      <c r="G868" s="13" t="s">
        <v>204</v>
      </c>
      <c r="J868">
        <v>42396</v>
      </c>
      <c r="L868">
        <v>1</v>
      </c>
      <c r="M868">
        <v>40</v>
      </c>
      <c r="N868">
        <v>5</v>
      </c>
      <c r="O868">
        <v>55440</v>
      </c>
      <c r="P868" t="s">
        <v>2</v>
      </c>
      <c r="Q868" s="13" t="s">
        <v>55</v>
      </c>
      <c r="R868" s="13" t="s">
        <v>82</v>
      </c>
      <c r="S868" s="13" t="s">
        <v>237</v>
      </c>
      <c r="T868" t="b">
        <v>1</v>
      </c>
      <c r="U868" s="13" t="s">
        <v>38</v>
      </c>
      <c r="V868" s="13" t="s">
        <v>2039</v>
      </c>
      <c r="W868" t="s">
        <v>5</v>
      </c>
      <c r="X868" s="13" t="s">
        <v>10</v>
      </c>
      <c r="Y868" s="13" t="s">
        <v>146</v>
      </c>
      <c r="Z868">
        <v>1962</v>
      </c>
      <c r="AA868" s="13" t="s">
        <v>32</v>
      </c>
      <c r="AB868" s="13" t="s">
        <v>206</v>
      </c>
      <c r="AC868" s="13" t="s">
        <v>171</v>
      </c>
      <c r="AD868" s="13" t="s">
        <v>41</v>
      </c>
      <c r="AE868">
        <v>63</v>
      </c>
      <c r="AF868" t="s">
        <v>37</v>
      </c>
      <c r="AG868" t="s">
        <v>12</v>
      </c>
      <c r="AH868">
        <v>9</v>
      </c>
      <c r="AI868" t="s">
        <v>14</v>
      </c>
      <c r="AJ868" s="13" t="s">
        <v>134</v>
      </c>
      <c r="AK868" s="13" t="s">
        <v>135</v>
      </c>
      <c r="AL868" t="b">
        <v>0</v>
      </c>
      <c r="AM868" t="str">
        <f>EmployeeData[[#This Row],[EMPLOYEEID]]</f>
        <v>E179474</v>
      </c>
    </row>
    <row r="869" spans="1:39" ht="15" x14ac:dyDescent="0.25">
      <c r="A869" s="13" t="s">
        <v>2040</v>
      </c>
      <c r="B869" s="13" t="str">
        <f>EmployeeData[[#This Row],[FULLNAME]]</f>
        <v>Jayne Mishra</v>
      </c>
      <c r="C869" s="13" t="s">
        <v>203</v>
      </c>
      <c r="D869" s="13" t="s">
        <v>126</v>
      </c>
      <c r="E869">
        <v>301</v>
      </c>
      <c r="F869" s="13" t="s">
        <v>221</v>
      </c>
      <c r="G869" s="13" t="s">
        <v>204</v>
      </c>
      <c r="J869">
        <v>42396</v>
      </c>
      <c r="L869">
        <v>1</v>
      </c>
      <c r="M869">
        <v>40</v>
      </c>
      <c r="N869">
        <v>5</v>
      </c>
      <c r="O869">
        <v>77090</v>
      </c>
      <c r="P869" t="s">
        <v>2</v>
      </c>
      <c r="Q869" s="13" t="s">
        <v>55</v>
      </c>
      <c r="R869" s="13" t="s">
        <v>82</v>
      </c>
      <c r="S869" s="13" t="s">
        <v>129</v>
      </c>
      <c r="T869" t="b">
        <v>1</v>
      </c>
      <c r="U869" s="13" t="s">
        <v>38</v>
      </c>
      <c r="V869" s="13" t="s">
        <v>2041</v>
      </c>
      <c r="W869" t="s">
        <v>5</v>
      </c>
      <c r="X869" s="13" t="s">
        <v>10</v>
      </c>
      <c r="Y869" s="13" t="s">
        <v>131</v>
      </c>
      <c r="Z869">
        <v>1962</v>
      </c>
      <c r="AA869" s="13" t="s">
        <v>32</v>
      </c>
      <c r="AB869" s="13" t="s">
        <v>206</v>
      </c>
      <c r="AC869" s="13" t="s">
        <v>1054</v>
      </c>
      <c r="AD869" s="13" t="s">
        <v>9</v>
      </c>
      <c r="AE869">
        <v>63</v>
      </c>
      <c r="AF869" t="s">
        <v>37</v>
      </c>
      <c r="AG869" t="s">
        <v>12</v>
      </c>
      <c r="AH869">
        <v>9</v>
      </c>
      <c r="AI869" t="s">
        <v>14</v>
      </c>
      <c r="AJ869" s="13" t="s">
        <v>176</v>
      </c>
      <c r="AK869" s="13" t="s">
        <v>135</v>
      </c>
      <c r="AL869" t="b">
        <v>0</v>
      </c>
      <c r="AM869" t="str">
        <f>EmployeeData[[#This Row],[EMPLOYEEID]]</f>
        <v>E179716</v>
      </c>
    </row>
    <row r="870" spans="1:39" ht="15" x14ac:dyDescent="0.25">
      <c r="A870" s="13" t="s">
        <v>2042</v>
      </c>
      <c r="B870" s="13" t="str">
        <f>EmployeeData[[#This Row],[FULLNAME]]</f>
        <v>Jayne McGregor</v>
      </c>
      <c r="C870" s="13" t="s">
        <v>203</v>
      </c>
      <c r="D870" s="13" t="s">
        <v>126</v>
      </c>
      <c r="E870">
        <v>452</v>
      </c>
      <c r="F870" s="13" t="s">
        <v>157</v>
      </c>
      <c r="G870" s="13" t="s">
        <v>204</v>
      </c>
      <c r="J870">
        <v>42396</v>
      </c>
      <c r="L870">
        <v>1</v>
      </c>
      <c r="M870">
        <v>40</v>
      </c>
      <c r="N870">
        <v>5</v>
      </c>
      <c r="O870">
        <v>226369</v>
      </c>
      <c r="P870" t="s">
        <v>2</v>
      </c>
      <c r="Q870" s="13" t="s">
        <v>55</v>
      </c>
      <c r="R870" s="13" t="s">
        <v>82</v>
      </c>
      <c r="S870" s="13" t="s">
        <v>140</v>
      </c>
      <c r="T870" t="b">
        <v>1</v>
      </c>
      <c r="U870" s="13" t="s">
        <v>7</v>
      </c>
      <c r="V870" s="13" t="s">
        <v>2043</v>
      </c>
      <c r="W870" t="s">
        <v>35</v>
      </c>
      <c r="X870" s="13" t="s">
        <v>10</v>
      </c>
      <c r="Y870" s="13" t="s">
        <v>131</v>
      </c>
      <c r="Z870">
        <v>1971</v>
      </c>
      <c r="AA870" s="13" t="s">
        <v>32</v>
      </c>
      <c r="AB870" s="13" t="s">
        <v>206</v>
      </c>
      <c r="AC870" s="13" t="s">
        <v>199</v>
      </c>
      <c r="AD870" s="13" t="s">
        <v>43</v>
      </c>
      <c r="AE870">
        <v>54</v>
      </c>
      <c r="AF870" t="s">
        <v>37</v>
      </c>
      <c r="AG870" t="s">
        <v>47</v>
      </c>
      <c r="AH870">
        <v>9</v>
      </c>
      <c r="AI870" t="s">
        <v>14</v>
      </c>
      <c r="AJ870" s="13" t="s">
        <v>239</v>
      </c>
      <c r="AK870" s="13" t="s">
        <v>135</v>
      </c>
      <c r="AL870" t="s">
        <v>136</v>
      </c>
      <c r="AM870" t="str">
        <f>EmployeeData[[#This Row],[EMPLOYEEID]]</f>
        <v>E179794</v>
      </c>
    </row>
    <row r="871" spans="1:39" ht="15" x14ac:dyDescent="0.25">
      <c r="A871" s="13" t="s">
        <v>2044</v>
      </c>
      <c r="B871" s="13" t="str">
        <f>EmployeeData[[#This Row],[FULLNAME]]</f>
        <v>Jean Mantuano</v>
      </c>
      <c r="C871" s="13" t="s">
        <v>125</v>
      </c>
      <c r="D871" s="13" t="s">
        <v>126</v>
      </c>
      <c r="E871">
        <v>442</v>
      </c>
      <c r="F871" s="13" t="s">
        <v>143</v>
      </c>
      <c r="G871" s="13" t="s">
        <v>128</v>
      </c>
      <c r="J871">
        <v>42396</v>
      </c>
      <c r="L871">
        <v>1</v>
      </c>
      <c r="M871">
        <v>40</v>
      </c>
      <c r="N871">
        <v>5</v>
      </c>
      <c r="O871">
        <v>236736</v>
      </c>
      <c r="P871" t="s">
        <v>2</v>
      </c>
      <c r="Q871" s="13" t="s">
        <v>54</v>
      </c>
      <c r="R871" s="13" t="s">
        <v>82</v>
      </c>
      <c r="S871" s="13" t="s">
        <v>159</v>
      </c>
      <c r="T871" t="b">
        <v>1</v>
      </c>
      <c r="U871" s="13" t="s">
        <v>7</v>
      </c>
      <c r="V871" s="13" t="s">
        <v>2045</v>
      </c>
      <c r="W871" t="s">
        <v>35</v>
      </c>
      <c r="X871" s="13" t="s">
        <v>10</v>
      </c>
      <c r="Y871" s="13" t="s">
        <v>146</v>
      </c>
      <c r="Z871">
        <v>1989</v>
      </c>
      <c r="AA871" s="13" t="s">
        <v>33</v>
      </c>
      <c r="AB871" s="13" t="s">
        <v>132</v>
      </c>
      <c r="AC871" s="13" t="s">
        <v>179</v>
      </c>
      <c r="AD871" s="13" t="s">
        <v>44</v>
      </c>
      <c r="AE871">
        <v>36</v>
      </c>
      <c r="AF871" t="s">
        <v>36</v>
      </c>
      <c r="AG871" t="s">
        <v>47</v>
      </c>
      <c r="AH871">
        <v>9</v>
      </c>
      <c r="AI871" t="s">
        <v>14</v>
      </c>
      <c r="AJ871" s="13" t="s">
        <v>176</v>
      </c>
      <c r="AK871" s="13" t="s">
        <v>135</v>
      </c>
      <c r="AL871" t="b">
        <v>1</v>
      </c>
      <c r="AM871" t="str">
        <f>EmployeeData[[#This Row],[EMPLOYEEID]]</f>
        <v>E181089</v>
      </c>
    </row>
    <row r="872" spans="1:39" ht="15" x14ac:dyDescent="0.25">
      <c r="A872" s="13" t="s">
        <v>2046</v>
      </c>
      <c r="B872" s="13" t="str">
        <f>EmployeeData[[#This Row],[FULLNAME]]</f>
        <v>Jean MacAulay</v>
      </c>
      <c r="C872" s="13" t="s">
        <v>203</v>
      </c>
      <c r="D872" s="13" t="s">
        <v>126</v>
      </c>
      <c r="E872">
        <v>442</v>
      </c>
      <c r="F872" s="13" t="s">
        <v>143</v>
      </c>
      <c r="G872" s="13" t="s">
        <v>204</v>
      </c>
      <c r="J872">
        <v>42396</v>
      </c>
      <c r="L872">
        <v>1</v>
      </c>
      <c r="M872">
        <v>40</v>
      </c>
      <c r="N872">
        <v>5</v>
      </c>
      <c r="O872">
        <v>270747</v>
      </c>
      <c r="P872" t="s">
        <v>2</v>
      </c>
      <c r="Q872" s="13" t="s">
        <v>55</v>
      </c>
      <c r="R872" s="13" t="s">
        <v>82</v>
      </c>
      <c r="S872" s="13" t="s">
        <v>211</v>
      </c>
      <c r="T872" t="b">
        <v>1</v>
      </c>
      <c r="U872" s="13" t="s">
        <v>8</v>
      </c>
      <c r="V872" s="13" t="s">
        <v>2047</v>
      </c>
      <c r="W872" t="s">
        <v>5</v>
      </c>
      <c r="X872" s="13" t="s">
        <v>10</v>
      </c>
      <c r="Y872" s="13" t="s">
        <v>146</v>
      </c>
      <c r="Z872">
        <v>1970</v>
      </c>
      <c r="AA872" s="13" t="s">
        <v>33</v>
      </c>
      <c r="AB872" s="13" t="s">
        <v>206</v>
      </c>
      <c r="AC872" s="13" t="s">
        <v>179</v>
      </c>
      <c r="AD872" s="13" t="s">
        <v>44</v>
      </c>
      <c r="AE872">
        <v>55</v>
      </c>
      <c r="AF872" t="s">
        <v>37</v>
      </c>
      <c r="AG872" t="s">
        <v>47</v>
      </c>
      <c r="AH872">
        <v>9</v>
      </c>
      <c r="AI872" t="s">
        <v>14</v>
      </c>
      <c r="AJ872" s="13" t="s">
        <v>176</v>
      </c>
      <c r="AK872" s="13" t="s">
        <v>135</v>
      </c>
      <c r="AL872" t="b">
        <v>1</v>
      </c>
      <c r="AM872" t="str">
        <f>EmployeeData[[#This Row],[EMPLOYEEID]]</f>
        <v>E181587</v>
      </c>
    </row>
    <row r="873" spans="1:39" ht="15" x14ac:dyDescent="0.25">
      <c r="A873" s="13" t="s">
        <v>2048</v>
      </c>
      <c r="B873" s="13" t="str">
        <f>EmployeeData[[#This Row],[FULLNAME]]</f>
        <v>Jean Liu</v>
      </c>
      <c r="C873" s="13" t="s">
        <v>125</v>
      </c>
      <c r="D873" s="13" t="s">
        <v>126</v>
      </c>
      <c r="E873">
        <v>452</v>
      </c>
      <c r="F873" s="13" t="s">
        <v>157</v>
      </c>
      <c r="G873" s="13" t="s">
        <v>128</v>
      </c>
      <c r="J873">
        <v>42396</v>
      </c>
      <c r="L873">
        <v>1</v>
      </c>
      <c r="M873">
        <v>40</v>
      </c>
      <c r="N873">
        <v>5</v>
      </c>
      <c r="O873">
        <v>55107</v>
      </c>
      <c r="P873" t="s">
        <v>2</v>
      </c>
      <c r="Q873" s="13" t="s">
        <v>54</v>
      </c>
      <c r="R873" s="13" t="s">
        <v>82</v>
      </c>
      <c r="S873" s="13" t="s">
        <v>129</v>
      </c>
      <c r="T873" t="b">
        <v>1</v>
      </c>
      <c r="U873" s="13" t="s">
        <v>38</v>
      </c>
      <c r="V873" s="13" t="s">
        <v>2049</v>
      </c>
      <c r="W873" t="s">
        <v>35</v>
      </c>
      <c r="X873" s="13" t="s">
        <v>10</v>
      </c>
      <c r="Y873" s="13" t="s">
        <v>131</v>
      </c>
      <c r="Z873">
        <v>1972</v>
      </c>
      <c r="AA873" s="13" t="s">
        <v>33</v>
      </c>
      <c r="AB873" s="13" t="s">
        <v>132</v>
      </c>
      <c r="AC873" s="13" t="s">
        <v>199</v>
      </c>
      <c r="AD873" s="13" t="s">
        <v>43</v>
      </c>
      <c r="AE873">
        <v>53</v>
      </c>
      <c r="AF873" t="s">
        <v>37</v>
      </c>
      <c r="AG873" t="s">
        <v>12</v>
      </c>
      <c r="AH873">
        <v>9</v>
      </c>
      <c r="AI873" t="s">
        <v>14</v>
      </c>
      <c r="AJ873" s="13" t="s">
        <v>149</v>
      </c>
      <c r="AK873" s="13" t="s">
        <v>135</v>
      </c>
      <c r="AL873" t="b">
        <v>0</v>
      </c>
      <c r="AM873" t="str">
        <f>EmployeeData[[#This Row],[EMPLOYEEID]]</f>
        <v>E181730</v>
      </c>
    </row>
    <row r="874" spans="1:39" ht="15" x14ac:dyDescent="0.25">
      <c r="A874" s="13" t="s">
        <v>2050</v>
      </c>
      <c r="B874" s="13" t="str">
        <f>EmployeeData[[#This Row],[FULLNAME]]</f>
        <v>Jean Lin</v>
      </c>
      <c r="C874" s="13" t="s">
        <v>203</v>
      </c>
      <c r="D874" s="13" t="s">
        <v>126</v>
      </c>
      <c r="E874">
        <v>291</v>
      </c>
      <c r="F874" s="13" t="s">
        <v>221</v>
      </c>
      <c r="G874" s="13" t="s">
        <v>204</v>
      </c>
      <c r="J874">
        <v>42441</v>
      </c>
      <c r="L874">
        <v>1</v>
      </c>
      <c r="M874">
        <v>40</v>
      </c>
      <c r="N874">
        <v>5</v>
      </c>
      <c r="O874">
        <v>257462</v>
      </c>
      <c r="P874" t="s">
        <v>2</v>
      </c>
      <c r="Q874" s="13" t="s">
        <v>55</v>
      </c>
      <c r="R874" s="13" t="s">
        <v>82</v>
      </c>
      <c r="S874" s="13" t="s">
        <v>129</v>
      </c>
      <c r="T874" t="b">
        <v>1</v>
      </c>
      <c r="U874" s="13" t="s">
        <v>38</v>
      </c>
      <c r="V874" s="13" t="s">
        <v>2051</v>
      </c>
      <c r="W874" t="s">
        <v>5</v>
      </c>
      <c r="X874" s="13" t="s">
        <v>45</v>
      </c>
      <c r="Y874" s="13" t="s">
        <v>275</v>
      </c>
      <c r="Z874">
        <v>1968</v>
      </c>
      <c r="AA874" s="13" t="s">
        <v>33</v>
      </c>
      <c r="AB874" s="13" t="s">
        <v>206</v>
      </c>
      <c r="AC874" s="13" t="s">
        <v>834</v>
      </c>
      <c r="AD874" s="13" t="s">
        <v>9</v>
      </c>
      <c r="AE874">
        <v>57</v>
      </c>
      <c r="AF874" t="s">
        <v>37</v>
      </c>
      <c r="AG874" t="s">
        <v>47</v>
      </c>
      <c r="AH874">
        <v>9</v>
      </c>
      <c r="AI874" t="s">
        <v>14</v>
      </c>
      <c r="AJ874" s="13" t="s">
        <v>134</v>
      </c>
      <c r="AK874" s="13" t="s">
        <v>135</v>
      </c>
      <c r="AL874" t="s">
        <v>136</v>
      </c>
      <c r="AM874" t="str">
        <f>EmployeeData[[#This Row],[EMPLOYEEID]]</f>
        <v>E181750</v>
      </c>
    </row>
    <row r="875" spans="1:39" ht="15" x14ac:dyDescent="0.25">
      <c r="A875" s="13" t="s">
        <v>2052</v>
      </c>
      <c r="B875" s="13" t="str">
        <f>EmployeeData[[#This Row],[FULLNAME]]</f>
        <v>Jean Liao</v>
      </c>
      <c r="C875" s="13" t="s">
        <v>125</v>
      </c>
      <c r="D875" s="13" t="s">
        <v>126</v>
      </c>
      <c r="E875">
        <v>461</v>
      </c>
      <c r="F875" s="13" t="s">
        <v>221</v>
      </c>
      <c r="G875" s="13" t="s">
        <v>128</v>
      </c>
      <c r="J875">
        <v>42441</v>
      </c>
      <c r="L875">
        <v>1</v>
      </c>
      <c r="M875">
        <v>40</v>
      </c>
      <c r="N875">
        <v>5</v>
      </c>
      <c r="O875">
        <v>87920</v>
      </c>
      <c r="P875" t="s">
        <v>2</v>
      </c>
      <c r="Q875" s="13" t="s">
        <v>54</v>
      </c>
      <c r="R875" s="13" t="s">
        <v>82</v>
      </c>
      <c r="S875" s="13" t="s">
        <v>410</v>
      </c>
      <c r="T875" t="b">
        <v>1</v>
      </c>
      <c r="U875" s="13" t="s">
        <v>7</v>
      </c>
      <c r="V875" s="13" t="s">
        <v>2053</v>
      </c>
      <c r="W875" t="s">
        <v>35</v>
      </c>
      <c r="X875" s="13" t="s">
        <v>45</v>
      </c>
      <c r="Y875" s="13" t="s">
        <v>146</v>
      </c>
      <c r="Z875">
        <v>2002</v>
      </c>
      <c r="AA875" s="13" t="s">
        <v>33</v>
      </c>
      <c r="AB875" s="13" t="s">
        <v>132</v>
      </c>
      <c r="AC875" s="13" t="s">
        <v>223</v>
      </c>
      <c r="AD875" s="13" t="s">
        <v>9</v>
      </c>
      <c r="AE875">
        <v>23</v>
      </c>
      <c r="AF875" t="s">
        <v>63</v>
      </c>
      <c r="AG875" t="s">
        <v>12</v>
      </c>
      <c r="AH875">
        <v>9</v>
      </c>
      <c r="AI875" t="s">
        <v>14</v>
      </c>
      <c r="AJ875" s="13" t="s">
        <v>154</v>
      </c>
      <c r="AK875" s="13" t="s">
        <v>184</v>
      </c>
      <c r="AL875" t="b">
        <v>1</v>
      </c>
      <c r="AM875" t="str">
        <f>EmployeeData[[#This Row],[EMPLOYEEID]]</f>
        <v>E181819</v>
      </c>
    </row>
    <row r="876" spans="1:39" ht="15" x14ac:dyDescent="0.25">
      <c r="A876" s="13" t="s">
        <v>2054</v>
      </c>
      <c r="B876" s="13" t="str">
        <f>EmployeeData[[#This Row],[FULLNAME]]</f>
        <v>Jean Li</v>
      </c>
      <c r="C876" s="13" t="s">
        <v>203</v>
      </c>
      <c r="D876" s="13" t="s">
        <v>126</v>
      </c>
      <c r="E876">
        <v>281</v>
      </c>
      <c r="F876" s="13" t="s">
        <v>221</v>
      </c>
      <c r="G876" s="13" t="s">
        <v>204</v>
      </c>
      <c r="J876">
        <v>42441</v>
      </c>
      <c r="L876">
        <v>1</v>
      </c>
      <c r="M876">
        <v>40</v>
      </c>
      <c r="N876">
        <v>5</v>
      </c>
      <c r="O876">
        <v>266537</v>
      </c>
      <c r="P876" t="s">
        <v>2</v>
      </c>
      <c r="Q876" s="13" t="s">
        <v>55</v>
      </c>
      <c r="R876" s="13" t="s">
        <v>82</v>
      </c>
      <c r="S876" s="13" t="s">
        <v>225</v>
      </c>
      <c r="T876" t="b">
        <v>1</v>
      </c>
      <c r="U876" s="13" t="s">
        <v>7</v>
      </c>
      <c r="V876" s="13" t="s">
        <v>2055</v>
      </c>
      <c r="W876" t="s">
        <v>5</v>
      </c>
      <c r="X876" s="13" t="s">
        <v>10</v>
      </c>
      <c r="Y876" s="13" t="s">
        <v>146</v>
      </c>
      <c r="Z876">
        <v>1988</v>
      </c>
      <c r="AA876" s="13" t="s">
        <v>33</v>
      </c>
      <c r="AB876" s="13" t="s">
        <v>206</v>
      </c>
      <c r="AC876" s="13" t="s">
        <v>633</v>
      </c>
      <c r="AD876" s="13" t="s">
        <v>9</v>
      </c>
      <c r="AE876">
        <v>37</v>
      </c>
      <c r="AF876" t="s">
        <v>36</v>
      </c>
      <c r="AG876" t="s">
        <v>47</v>
      </c>
      <c r="AH876">
        <v>9</v>
      </c>
      <c r="AI876" t="s">
        <v>14</v>
      </c>
      <c r="AJ876" s="13" t="s">
        <v>239</v>
      </c>
      <c r="AK876" s="13" t="s">
        <v>184</v>
      </c>
      <c r="AL876" t="s">
        <v>136</v>
      </c>
      <c r="AM876" t="str">
        <f>EmployeeData[[#This Row],[EMPLOYEEID]]</f>
        <v>E182143</v>
      </c>
    </row>
    <row r="877" spans="1:39" ht="15" x14ac:dyDescent="0.25">
      <c r="A877" s="13" t="s">
        <v>2056</v>
      </c>
      <c r="B877" s="13" t="str">
        <f>EmployeeData[[#This Row],[FULLNAME]]</f>
        <v>Hyo Stark</v>
      </c>
      <c r="C877" s="13" t="s">
        <v>125</v>
      </c>
      <c r="D877" s="13" t="s">
        <v>126</v>
      </c>
      <c r="E877">
        <v>452</v>
      </c>
      <c r="F877" s="13" t="s">
        <v>157</v>
      </c>
      <c r="G877" s="13" t="s">
        <v>128</v>
      </c>
      <c r="J877">
        <v>42441</v>
      </c>
      <c r="L877">
        <v>1</v>
      </c>
      <c r="M877">
        <v>40</v>
      </c>
      <c r="N877">
        <v>5</v>
      </c>
      <c r="O877">
        <v>108482</v>
      </c>
      <c r="P877" t="s">
        <v>2</v>
      </c>
      <c r="Q877" s="13" t="s">
        <v>54</v>
      </c>
      <c r="R877" s="13" t="s">
        <v>82</v>
      </c>
      <c r="S877" s="13" t="s">
        <v>140</v>
      </c>
      <c r="T877" t="b">
        <v>1</v>
      </c>
      <c r="U877" s="13" t="s">
        <v>8</v>
      </c>
      <c r="V877" s="13" t="s">
        <v>2057</v>
      </c>
      <c r="W877" t="s">
        <v>5</v>
      </c>
      <c r="X877" s="13" t="s">
        <v>45</v>
      </c>
      <c r="Y877" s="13" t="s">
        <v>153</v>
      </c>
      <c r="Z877">
        <v>1984</v>
      </c>
      <c r="AA877" s="13" t="s">
        <v>34</v>
      </c>
      <c r="AB877" s="13" t="s">
        <v>132</v>
      </c>
      <c r="AC877" s="13" t="s">
        <v>199</v>
      </c>
      <c r="AD877" s="13" t="s">
        <v>43</v>
      </c>
      <c r="AE877">
        <v>41</v>
      </c>
      <c r="AF877" t="s">
        <v>36</v>
      </c>
      <c r="AG877" t="s">
        <v>46</v>
      </c>
      <c r="AH877">
        <v>9</v>
      </c>
      <c r="AI877" t="s">
        <v>14</v>
      </c>
      <c r="AJ877" s="13" t="s">
        <v>167</v>
      </c>
      <c r="AK877" s="13" t="s">
        <v>135</v>
      </c>
      <c r="AL877" t="s">
        <v>136</v>
      </c>
      <c r="AM877" t="str">
        <f>EmployeeData[[#This Row],[EMPLOYEEID]]</f>
        <v>E154352</v>
      </c>
    </row>
    <row r="878" spans="1:39" ht="15" x14ac:dyDescent="0.25">
      <c r="A878" s="13" t="s">
        <v>2058</v>
      </c>
      <c r="B878" s="13" t="str">
        <f>EmployeeData[[#This Row],[FULLNAME]]</f>
        <v>Jeanne Kumar</v>
      </c>
      <c r="C878" s="13" t="s">
        <v>203</v>
      </c>
      <c r="D878" s="13" t="s">
        <v>126</v>
      </c>
      <c r="E878">
        <v>232</v>
      </c>
      <c r="F878" s="13" t="s">
        <v>157</v>
      </c>
      <c r="G878" s="13" t="s">
        <v>204</v>
      </c>
      <c r="J878">
        <v>42441</v>
      </c>
      <c r="L878">
        <v>1</v>
      </c>
      <c r="M878">
        <v>40</v>
      </c>
      <c r="N878">
        <v>5</v>
      </c>
      <c r="O878">
        <v>42180</v>
      </c>
      <c r="P878" t="s">
        <v>2</v>
      </c>
      <c r="Q878" s="13" t="s">
        <v>55</v>
      </c>
      <c r="R878" s="13" t="s">
        <v>82</v>
      </c>
      <c r="S878" s="13" t="s">
        <v>140</v>
      </c>
      <c r="T878" t="b">
        <v>1</v>
      </c>
      <c r="U878" s="13" t="s">
        <v>7</v>
      </c>
      <c r="V878" s="13" t="s">
        <v>2059</v>
      </c>
      <c r="W878" t="s">
        <v>35</v>
      </c>
      <c r="X878" s="13" t="s">
        <v>10</v>
      </c>
      <c r="Y878" s="13" t="s">
        <v>131</v>
      </c>
      <c r="Z878">
        <v>1980</v>
      </c>
      <c r="AA878" s="13" t="s">
        <v>33</v>
      </c>
      <c r="AB878" s="13" t="s">
        <v>206</v>
      </c>
      <c r="AC878" s="13" t="s">
        <v>468</v>
      </c>
      <c r="AD878" s="13" t="s">
        <v>43</v>
      </c>
      <c r="AE878">
        <v>45</v>
      </c>
      <c r="AF878" t="s">
        <v>36</v>
      </c>
      <c r="AG878" t="s">
        <v>11</v>
      </c>
      <c r="AH878">
        <v>9</v>
      </c>
      <c r="AI878" t="s">
        <v>14</v>
      </c>
      <c r="AJ878" s="13" t="s">
        <v>154</v>
      </c>
      <c r="AK878" s="13" t="s">
        <v>135</v>
      </c>
      <c r="AL878" t="s">
        <v>136</v>
      </c>
      <c r="AM878" t="str">
        <f>EmployeeData[[#This Row],[EMPLOYEEID]]</f>
        <v>E183409</v>
      </c>
    </row>
    <row r="879" spans="1:39" ht="15" x14ac:dyDescent="0.25">
      <c r="A879" s="13" t="s">
        <v>2060</v>
      </c>
      <c r="B879" s="13" t="str">
        <f>EmployeeData[[#This Row],[FULLNAME]]</f>
        <v>Jeanne Kotte</v>
      </c>
      <c r="C879" s="13" t="s">
        <v>156</v>
      </c>
      <c r="D879" s="13" t="s">
        <v>126</v>
      </c>
      <c r="E879">
        <v>452</v>
      </c>
      <c r="F879" s="13" t="s">
        <v>157</v>
      </c>
      <c r="G879" s="13" t="s">
        <v>158</v>
      </c>
      <c r="J879">
        <v>42441</v>
      </c>
      <c r="L879">
        <v>1</v>
      </c>
      <c r="M879">
        <v>40</v>
      </c>
      <c r="N879">
        <v>5</v>
      </c>
      <c r="O879">
        <v>52388</v>
      </c>
      <c r="P879" t="s">
        <v>2</v>
      </c>
      <c r="Q879" s="13" t="s">
        <v>56</v>
      </c>
      <c r="R879" s="13" t="s">
        <v>82</v>
      </c>
      <c r="S879" s="13" t="s">
        <v>159</v>
      </c>
      <c r="T879" t="b">
        <v>1</v>
      </c>
      <c r="U879" s="13" t="s">
        <v>38</v>
      </c>
      <c r="V879" s="13" t="s">
        <v>2061</v>
      </c>
      <c r="W879" t="s">
        <v>5</v>
      </c>
      <c r="X879" s="13" t="s">
        <v>10</v>
      </c>
      <c r="Y879" s="13" t="s">
        <v>229</v>
      </c>
      <c r="Z879">
        <v>1997</v>
      </c>
      <c r="AA879" s="13" t="s">
        <v>33</v>
      </c>
      <c r="AB879" s="13" t="s">
        <v>161</v>
      </c>
      <c r="AC879" s="13" t="s">
        <v>199</v>
      </c>
      <c r="AD879" s="13" t="s">
        <v>43</v>
      </c>
      <c r="AE879">
        <v>28</v>
      </c>
      <c r="AF879" t="s">
        <v>6</v>
      </c>
      <c r="AG879" t="s">
        <v>12</v>
      </c>
      <c r="AH879">
        <v>9</v>
      </c>
      <c r="AI879" t="s">
        <v>14</v>
      </c>
      <c r="AJ879" s="13" t="s">
        <v>167</v>
      </c>
      <c r="AK879" s="13" t="s">
        <v>135</v>
      </c>
      <c r="AL879" t="b">
        <v>0</v>
      </c>
      <c r="AM879" t="str">
        <f>EmployeeData[[#This Row],[EMPLOYEEID]]</f>
        <v>E183432</v>
      </c>
    </row>
    <row r="880" spans="1:39" ht="15" x14ac:dyDescent="0.25">
      <c r="A880" s="13" t="s">
        <v>2062</v>
      </c>
      <c r="B880" s="13" t="str">
        <f>EmployeeData[[#This Row],[FULLNAME]]</f>
        <v>Jeanne KN</v>
      </c>
      <c r="C880" s="13" t="s">
        <v>203</v>
      </c>
      <c r="D880" s="13" t="s">
        <v>126</v>
      </c>
      <c r="E880">
        <v>442</v>
      </c>
      <c r="F880" s="13" t="s">
        <v>143</v>
      </c>
      <c r="G880" s="13" t="s">
        <v>204</v>
      </c>
      <c r="J880">
        <v>42441</v>
      </c>
      <c r="L880">
        <v>1</v>
      </c>
      <c r="M880">
        <v>40</v>
      </c>
      <c r="N880">
        <v>5</v>
      </c>
      <c r="O880">
        <v>65718</v>
      </c>
      <c r="P880" t="s">
        <v>2</v>
      </c>
      <c r="Q880" s="13" t="s">
        <v>55</v>
      </c>
      <c r="R880" s="13" t="s">
        <v>82</v>
      </c>
      <c r="S880" s="13" t="s">
        <v>159</v>
      </c>
      <c r="T880" t="b">
        <v>1</v>
      </c>
      <c r="U880" s="13" t="s">
        <v>7</v>
      </c>
      <c r="V880" s="13" t="s">
        <v>2063</v>
      </c>
      <c r="W880" t="s">
        <v>35</v>
      </c>
      <c r="X880" s="13" t="s">
        <v>10</v>
      </c>
      <c r="Y880" s="13" t="s">
        <v>146</v>
      </c>
      <c r="Z880">
        <v>1992</v>
      </c>
      <c r="AA880" s="13" t="s">
        <v>33</v>
      </c>
      <c r="AB880" s="13" t="s">
        <v>206</v>
      </c>
      <c r="AC880" s="13" t="s">
        <v>179</v>
      </c>
      <c r="AD880" s="13" t="s">
        <v>44</v>
      </c>
      <c r="AE880">
        <v>33</v>
      </c>
      <c r="AF880" t="s">
        <v>36</v>
      </c>
      <c r="AG880" t="s">
        <v>12</v>
      </c>
      <c r="AH880">
        <v>9</v>
      </c>
      <c r="AI880" t="s">
        <v>14</v>
      </c>
      <c r="AJ880" s="13" t="s">
        <v>176</v>
      </c>
      <c r="AK880" s="13" t="s">
        <v>135</v>
      </c>
      <c r="AL880" t="b">
        <v>1</v>
      </c>
      <c r="AM880" t="str">
        <f>EmployeeData[[#This Row],[EMPLOYEEID]]</f>
        <v>E183578</v>
      </c>
    </row>
    <row r="881" spans="1:39" ht="15" x14ac:dyDescent="0.25">
      <c r="A881" s="13" t="s">
        <v>2064</v>
      </c>
      <c r="B881" s="13" t="str">
        <f>EmployeeData[[#This Row],[FULLNAME]]</f>
        <v>Jeff Kim</v>
      </c>
      <c r="C881" s="13" t="s">
        <v>125</v>
      </c>
      <c r="D881" s="13" t="s">
        <v>126</v>
      </c>
      <c r="E881">
        <v>453</v>
      </c>
      <c r="F881" s="13" t="s">
        <v>127</v>
      </c>
      <c r="G881" s="13" t="s">
        <v>128</v>
      </c>
      <c r="J881">
        <v>42441</v>
      </c>
      <c r="L881">
        <v>1</v>
      </c>
      <c r="M881">
        <v>40</v>
      </c>
      <c r="N881">
        <v>5</v>
      </c>
      <c r="O881">
        <v>103851</v>
      </c>
      <c r="P881" t="s">
        <v>2</v>
      </c>
      <c r="Q881" s="13" t="s">
        <v>54</v>
      </c>
      <c r="R881" s="13" t="s">
        <v>82</v>
      </c>
      <c r="S881" s="13" t="s">
        <v>344</v>
      </c>
      <c r="T881" t="b">
        <v>1</v>
      </c>
      <c r="U881" s="13" t="s">
        <v>7</v>
      </c>
      <c r="V881" s="13" t="s">
        <v>2065</v>
      </c>
      <c r="W881" t="s">
        <v>5</v>
      </c>
      <c r="X881" s="13" t="s">
        <v>10</v>
      </c>
      <c r="Y881" s="13" t="s">
        <v>146</v>
      </c>
      <c r="Z881">
        <v>1964</v>
      </c>
      <c r="AA881" s="13" t="s">
        <v>33</v>
      </c>
      <c r="AB881" s="13" t="s">
        <v>132</v>
      </c>
      <c r="AC881" s="13" t="s">
        <v>320</v>
      </c>
      <c r="AD881" s="13" t="s">
        <v>40</v>
      </c>
      <c r="AE881">
        <v>61</v>
      </c>
      <c r="AF881" t="s">
        <v>37</v>
      </c>
      <c r="AG881" t="s">
        <v>46</v>
      </c>
      <c r="AH881">
        <v>9</v>
      </c>
      <c r="AI881" t="s">
        <v>14</v>
      </c>
      <c r="AJ881" s="13" t="s">
        <v>154</v>
      </c>
      <c r="AK881" s="13" t="s">
        <v>150</v>
      </c>
      <c r="AL881" t="s">
        <v>136</v>
      </c>
      <c r="AM881" t="str">
        <f>EmployeeData[[#This Row],[EMPLOYEEID]]</f>
        <v>E183769</v>
      </c>
    </row>
    <row r="882" spans="1:39" ht="15" x14ac:dyDescent="0.25">
      <c r="A882" s="13" t="s">
        <v>2066</v>
      </c>
      <c r="B882" s="13" t="str">
        <f>EmployeeData[[#This Row],[FULLNAME]]</f>
        <v>Jeff Kazmaier</v>
      </c>
      <c r="C882" s="13" t="s">
        <v>125</v>
      </c>
      <c r="D882" s="13" t="s">
        <v>126</v>
      </c>
      <c r="E882">
        <v>452</v>
      </c>
      <c r="F882" s="13" t="s">
        <v>157</v>
      </c>
      <c r="G882" s="13" t="s">
        <v>128</v>
      </c>
      <c r="J882">
        <v>42441</v>
      </c>
      <c r="L882">
        <v>1</v>
      </c>
      <c r="M882">
        <v>40</v>
      </c>
      <c r="N882">
        <v>5</v>
      </c>
      <c r="O882">
        <v>126428</v>
      </c>
      <c r="P882" t="s">
        <v>2</v>
      </c>
      <c r="Q882" s="13" t="s">
        <v>54</v>
      </c>
      <c r="R882" s="13" t="s">
        <v>82</v>
      </c>
      <c r="S882" s="13" t="s">
        <v>159</v>
      </c>
      <c r="T882" t="b">
        <v>1</v>
      </c>
      <c r="U882" s="13" t="s">
        <v>7</v>
      </c>
      <c r="V882" s="13" t="s">
        <v>2067</v>
      </c>
      <c r="W882" t="s">
        <v>5</v>
      </c>
      <c r="X882" s="13" t="s">
        <v>45</v>
      </c>
      <c r="Y882" s="13" t="s">
        <v>153</v>
      </c>
      <c r="Z882">
        <v>1989</v>
      </c>
      <c r="AA882" s="13" t="s">
        <v>33</v>
      </c>
      <c r="AB882" s="13" t="s">
        <v>132</v>
      </c>
      <c r="AC882" s="13" t="s">
        <v>199</v>
      </c>
      <c r="AD882" s="13" t="s">
        <v>43</v>
      </c>
      <c r="AE882">
        <v>36</v>
      </c>
      <c r="AF882" t="s">
        <v>36</v>
      </c>
      <c r="AG882" t="s">
        <v>46</v>
      </c>
      <c r="AH882">
        <v>9</v>
      </c>
      <c r="AI882" t="s">
        <v>14</v>
      </c>
      <c r="AJ882" s="13" t="s">
        <v>154</v>
      </c>
      <c r="AK882" s="13" t="s">
        <v>135</v>
      </c>
      <c r="AL882" t="b">
        <v>1</v>
      </c>
      <c r="AM882" t="str">
        <f>EmployeeData[[#This Row],[EMPLOYEEID]]</f>
        <v>E183834</v>
      </c>
    </row>
    <row r="883" spans="1:39" ht="15" x14ac:dyDescent="0.25">
      <c r="A883" s="13" t="s">
        <v>2068</v>
      </c>
      <c r="B883" s="13" t="str">
        <f>EmployeeData[[#This Row],[FULLNAME]]</f>
        <v>Jeff Kang</v>
      </c>
      <c r="C883" s="13" t="s">
        <v>303</v>
      </c>
      <c r="D883" s="13" t="s">
        <v>126</v>
      </c>
      <c r="E883">
        <v>401</v>
      </c>
      <c r="F883" s="13" t="s">
        <v>221</v>
      </c>
      <c r="G883" s="13" t="s">
        <v>304</v>
      </c>
      <c r="J883">
        <v>42441</v>
      </c>
      <c r="L883">
        <v>1</v>
      </c>
      <c r="M883">
        <v>40</v>
      </c>
      <c r="N883">
        <v>5</v>
      </c>
      <c r="O883">
        <v>49617</v>
      </c>
      <c r="P883" t="s">
        <v>2</v>
      </c>
      <c r="Q883" s="13" t="s">
        <v>57</v>
      </c>
      <c r="R883" s="13" t="s">
        <v>82</v>
      </c>
      <c r="S883" s="13" t="s">
        <v>159</v>
      </c>
      <c r="T883" t="b">
        <v>1</v>
      </c>
      <c r="U883" s="13" t="s">
        <v>7</v>
      </c>
      <c r="V883" s="13" t="s">
        <v>2069</v>
      </c>
      <c r="W883" t="s">
        <v>5</v>
      </c>
      <c r="X883" s="13" t="s">
        <v>10</v>
      </c>
      <c r="Y883" s="13" t="s">
        <v>146</v>
      </c>
      <c r="Z883">
        <v>1999</v>
      </c>
      <c r="AA883" s="13" t="s">
        <v>33</v>
      </c>
      <c r="AB883" s="13" t="s">
        <v>306</v>
      </c>
      <c r="AC883" s="13" t="s">
        <v>381</v>
      </c>
      <c r="AD883" s="13" t="s">
        <v>9</v>
      </c>
      <c r="AE883">
        <v>26</v>
      </c>
      <c r="AF883" t="s">
        <v>6</v>
      </c>
      <c r="AG883" t="s">
        <v>12</v>
      </c>
      <c r="AH883">
        <v>9</v>
      </c>
      <c r="AI883" t="s">
        <v>14</v>
      </c>
      <c r="AJ883" s="13" t="s">
        <v>134</v>
      </c>
      <c r="AK883" s="13" t="s">
        <v>184</v>
      </c>
      <c r="AL883" t="b">
        <v>1</v>
      </c>
      <c r="AM883" t="str">
        <f>EmployeeData[[#This Row],[EMPLOYEEID]]</f>
        <v>E184224</v>
      </c>
    </row>
    <row r="884" spans="1:39" ht="15" x14ac:dyDescent="0.25">
      <c r="A884" s="13" t="s">
        <v>2070</v>
      </c>
      <c r="B884" s="13" t="str">
        <f>EmployeeData[[#This Row],[FULLNAME]]</f>
        <v>Jeff Juristovski</v>
      </c>
      <c r="C884" s="13" t="s">
        <v>125</v>
      </c>
      <c r="D884" s="13" t="s">
        <v>126</v>
      </c>
      <c r="E884">
        <v>443</v>
      </c>
      <c r="F884" s="13" t="s">
        <v>157</v>
      </c>
      <c r="G884" s="13" t="s">
        <v>128</v>
      </c>
      <c r="J884">
        <v>42441</v>
      </c>
      <c r="L884">
        <v>1</v>
      </c>
      <c r="M884">
        <v>40</v>
      </c>
      <c r="N884">
        <v>5</v>
      </c>
      <c r="O884">
        <v>91187</v>
      </c>
      <c r="P884" t="s">
        <v>2</v>
      </c>
      <c r="Q884" s="13" t="s">
        <v>54</v>
      </c>
      <c r="R884" s="13" t="s">
        <v>82</v>
      </c>
      <c r="S884" s="13" t="s">
        <v>159</v>
      </c>
      <c r="T884" t="b">
        <v>1</v>
      </c>
      <c r="U884" s="13" t="s">
        <v>38</v>
      </c>
      <c r="V884" s="13" t="s">
        <v>2071</v>
      </c>
      <c r="W884" t="s">
        <v>5</v>
      </c>
      <c r="X884" s="13" t="s">
        <v>10</v>
      </c>
      <c r="Y884" s="13" t="s">
        <v>146</v>
      </c>
      <c r="Z884">
        <v>1998</v>
      </c>
      <c r="AA884" s="13" t="s">
        <v>33</v>
      </c>
      <c r="AB884" s="13" t="s">
        <v>132</v>
      </c>
      <c r="AC884" s="13" t="s">
        <v>162</v>
      </c>
      <c r="AD884" s="13" t="s">
        <v>43</v>
      </c>
      <c r="AE884">
        <v>27</v>
      </c>
      <c r="AF884" t="s">
        <v>6</v>
      </c>
      <c r="AG884" t="s">
        <v>12</v>
      </c>
      <c r="AH884">
        <v>9</v>
      </c>
      <c r="AI884" t="s">
        <v>14</v>
      </c>
      <c r="AJ884" s="13" t="s">
        <v>176</v>
      </c>
      <c r="AK884" s="13" t="s">
        <v>135</v>
      </c>
      <c r="AL884" t="b">
        <v>0</v>
      </c>
      <c r="AM884" t="str">
        <f>EmployeeData[[#This Row],[EMPLOYEEID]]</f>
        <v>E184393</v>
      </c>
    </row>
    <row r="885" spans="1:39" ht="15" x14ac:dyDescent="0.25">
      <c r="A885" s="13" t="s">
        <v>2072</v>
      </c>
      <c r="B885" s="13" t="str">
        <f>EmployeeData[[#This Row],[FULLNAME]]</f>
        <v>Jeff Jang</v>
      </c>
      <c r="C885" s="13" t="s">
        <v>203</v>
      </c>
      <c r="D885" s="13" t="s">
        <v>126</v>
      </c>
      <c r="E885">
        <v>281</v>
      </c>
      <c r="F885" s="13" t="s">
        <v>221</v>
      </c>
      <c r="G885" s="13" t="s">
        <v>204</v>
      </c>
      <c r="J885">
        <v>42441</v>
      </c>
      <c r="L885">
        <v>1</v>
      </c>
      <c r="M885">
        <v>40</v>
      </c>
      <c r="N885">
        <v>5</v>
      </c>
      <c r="O885">
        <v>109104</v>
      </c>
      <c r="P885" t="s">
        <v>2</v>
      </c>
      <c r="Q885" s="13" t="s">
        <v>55</v>
      </c>
      <c r="R885" s="13" t="s">
        <v>82</v>
      </c>
      <c r="S885" s="13" t="s">
        <v>159</v>
      </c>
      <c r="T885" t="b">
        <v>1</v>
      </c>
      <c r="U885" s="13" t="s">
        <v>8</v>
      </c>
      <c r="V885" s="13" t="s">
        <v>2073</v>
      </c>
      <c r="W885" t="s">
        <v>5</v>
      </c>
      <c r="X885" s="13" t="s">
        <v>10</v>
      </c>
      <c r="Y885" s="13" t="s">
        <v>146</v>
      </c>
      <c r="Z885">
        <v>1998</v>
      </c>
      <c r="AA885" s="13" t="s">
        <v>33</v>
      </c>
      <c r="AB885" s="13" t="s">
        <v>206</v>
      </c>
      <c r="AC885" s="13" t="s">
        <v>633</v>
      </c>
      <c r="AD885" s="13" t="s">
        <v>9</v>
      </c>
      <c r="AE885">
        <v>27</v>
      </c>
      <c r="AF885" t="s">
        <v>6</v>
      </c>
      <c r="AG885" t="s">
        <v>46</v>
      </c>
      <c r="AH885">
        <v>9</v>
      </c>
      <c r="AI885" t="s">
        <v>14</v>
      </c>
      <c r="AJ885" s="13" t="s">
        <v>149</v>
      </c>
      <c r="AK885" s="13" t="s">
        <v>135</v>
      </c>
      <c r="AL885" t="s">
        <v>136</v>
      </c>
      <c r="AM885" t="str">
        <f>EmployeeData[[#This Row],[EMPLOYEEID]]</f>
        <v>E185479</v>
      </c>
    </row>
    <row r="886" spans="1:39" ht="15" x14ac:dyDescent="0.25">
      <c r="A886" s="13" t="s">
        <v>2074</v>
      </c>
      <c r="B886" s="13" t="str">
        <f>EmployeeData[[#This Row],[FULLNAME]]</f>
        <v>Jeffry Irvin</v>
      </c>
      <c r="C886" s="13" t="s">
        <v>125</v>
      </c>
      <c r="D886" s="13" t="s">
        <v>126</v>
      </c>
      <c r="E886">
        <v>301</v>
      </c>
      <c r="F886" s="13" t="s">
        <v>221</v>
      </c>
      <c r="G886" s="13" t="s">
        <v>128</v>
      </c>
      <c r="J886">
        <v>42441</v>
      </c>
      <c r="L886">
        <v>1</v>
      </c>
      <c r="M886">
        <v>40</v>
      </c>
      <c r="N886">
        <v>5</v>
      </c>
      <c r="O886">
        <v>87395</v>
      </c>
      <c r="P886" t="s">
        <v>2</v>
      </c>
      <c r="Q886" s="13" t="s">
        <v>54</v>
      </c>
      <c r="R886" s="13" t="s">
        <v>82</v>
      </c>
      <c r="S886" s="13" t="s">
        <v>159</v>
      </c>
      <c r="T886" t="b">
        <v>1</v>
      </c>
      <c r="U886" s="13" t="s">
        <v>7</v>
      </c>
      <c r="V886" s="13" t="s">
        <v>2075</v>
      </c>
      <c r="W886" t="s">
        <v>5</v>
      </c>
      <c r="X886" s="13" t="s">
        <v>45</v>
      </c>
      <c r="Y886" s="13" t="s">
        <v>153</v>
      </c>
      <c r="Z886">
        <v>1971</v>
      </c>
      <c r="AA886" s="13" t="s">
        <v>33</v>
      </c>
      <c r="AB886" s="13" t="s">
        <v>132</v>
      </c>
      <c r="AC886" s="13" t="s">
        <v>1054</v>
      </c>
      <c r="AD886" s="13" t="s">
        <v>9</v>
      </c>
      <c r="AE886">
        <v>54</v>
      </c>
      <c r="AF886" t="s">
        <v>37</v>
      </c>
      <c r="AG886" t="s">
        <v>12</v>
      </c>
      <c r="AH886">
        <v>9</v>
      </c>
      <c r="AI886" t="s">
        <v>14</v>
      </c>
      <c r="AJ886" s="13" t="s">
        <v>176</v>
      </c>
      <c r="AK886" s="13" t="s">
        <v>184</v>
      </c>
      <c r="AL886" t="b">
        <v>1</v>
      </c>
      <c r="AM886" t="str">
        <f>EmployeeData[[#This Row],[EMPLOYEEID]]</f>
        <v>E185592</v>
      </c>
    </row>
    <row r="887" spans="1:39" ht="15" x14ac:dyDescent="0.25">
      <c r="A887" s="13" t="s">
        <v>2076</v>
      </c>
      <c r="B887" s="13" t="str">
        <f>EmployeeData[[#This Row],[FULLNAME]]</f>
        <v>Jenny Hoac</v>
      </c>
      <c r="C887" s="13" t="s">
        <v>203</v>
      </c>
      <c r="D887" s="13" t="s">
        <v>126</v>
      </c>
      <c r="E887">
        <v>291</v>
      </c>
      <c r="F887" s="13" t="s">
        <v>221</v>
      </c>
      <c r="G887" s="13" t="s">
        <v>204</v>
      </c>
      <c r="J887">
        <v>42441</v>
      </c>
      <c r="L887">
        <v>1</v>
      </c>
      <c r="M887">
        <v>40</v>
      </c>
      <c r="N887">
        <v>5</v>
      </c>
      <c r="O887">
        <v>16233</v>
      </c>
      <c r="P887" t="s">
        <v>2</v>
      </c>
      <c r="Q887" s="13" t="s">
        <v>55</v>
      </c>
      <c r="R887" s="13" t="s">
        <v>82</v>
      </c>
      <c r="S887" s="13" t="s">
        <v>225</v>
      </c>
      <c r="T887" t="b">
        <v>1</v>
      </c>
      <c r="U887" s="13" t="s">
        <v>8</v>
      </c>
      <c r="V887" s="13" t="s">
        <v>2077</v>
      </c>
      <c r="W887" t="s">
        <v>35</v>
      </c>
      <c r="X887" s="13" t="s">
        <v>10</v>
      </c>
      <c r="Y887" s="13" t="s">
        <v>146</v>
      </c>
      <c r="Z887">
        <v>1973</v>
      </c>
      <c r="AA887" s="13" t="s">
        <v>33</v>
      </c>
      <c r="AB887" s="13" t="s">
        <v>206</v>
      </c>
      <c r="AC887" s="13" t="s">
        <v>834</v>
      </c>
      <c r="AD887" s="13" t="s">
        <v>9</v>
      </c>
      <c r="AE887">
        <v>52</v>
      </c>
      <c r="AF887" t="s">
        <v>37</v>
      </c>
      <c r="AG887" t="s">
        <v>11</v>
      </c>
      <c r="AH887">
        <v>9</v>
      </c>
      <c r="AI887" t="s">
        <v>14</v>
      </c>
      <c r="AJ887" s="13" t="s">
        <v>149</v>
      </c>
      <c r="AK887" s="13" t="s">
        <v>135</v>
      </c>
      <c r="AL887" t="s">
        <v>136</v>
      </c>
      <c r="AM887" t="str">
        <f>EmployeeData[[#This Row],[EMPLOYEEID]]</f>
        <v>E186062</v>
      </c>
    </row>
    <row r="888" spans="1:39" ht="15" x14ac:dyDescent="0.25">
      <c r="A888" s="13" t="s">
        <v>2078</v>
      </c>
      <c r="B888" s="13" t="str">
        <f>EmployeeData[[#This Row],[FULLNAME]]</f>
        <v>Jenny Hernandez</v>
      </c>
      <c r="C888" s="13" t="s">
        <v>203</v>
      </c>
      <c r="D888" s="13" t="s">
        <v>126</v>
      </c>
      <c r="E888">
        <v>452</v>
      </c>
      <c r="F888" s="13" t="s">
        <v>157</v>
      </c>
      <c r="G888" s="13" t="s">
        <v>204</v>
      </c>
      <c r="J888">
        <v>42441</v>
      </c>
      <c r="L888">
        <v>1</v>
      </c>
      <c r="M888">
        <v>40</v>
      </c>
      <c r="N888">
        <v>5</v>
      </c>
      <c r="O888">
        <v>104301</v>
      </c>
      <c r="P888" t="s">
        <v>2</v>
      </c>
      <c r="Q888" s="13" t="s">
        <v>55</v>
      </c>
      <c r="R888" s="13" t="s">
        <v>82</v>
      </c>
      <c r="S888" s="13" t="s">
        <v>140</v>
      </c>
      <c r="T888" t="b">
        <v>1</v>
      </c>
      <c r="U888" s="13" t="s">
        <v>8</v>
      </c>
      <c r="V888" s="13" t="s">
        <v>2079</v>
      </c>
      <c r="W888" t="s">
        <v>5</v>
      </c>
      <c r="X888" s="13" t="s">
        <v>10</v>
      </c>
      <c r="Y888" s="13" t="s">
        <v>153</v>
      </c>
      <c r="Z888">
        <v>1997</v>
      </c>
      <c r="AA888" s="13" t="s">
        <v>33</v>
      </c>
      <c r="AB888" s="13" t="s">
        <v>206</v>
      </c>
      <c r="AC888" s="13" t="s">
        <v>199</v>
      </c>
      <c r="AD888" s="13" t="s">
        <v>43</v>
      </c>
      <c r="AE888">
        <v>28</v>
      </c>
      <c r="AF888" t="s">
        <v>6</v>
      </c>
      <c r="AG888" t="s">
        <v>46</v>
      </c>
      <c r="AH888">
        <v>9</v>
      </c>
      <c r="AI888" t="s">
        <v>14</v>
      </c>
      <c r="AJ888" s="13" t="s">
        <v>176</v>
      </c>
      <c r="AK888" s="13" t="s">
        <v>135</v>
      </c>
      <c r="AL888" t="s">
        <v>136</v>
      </c>
      <c r="AM888" t="str">
        <f>EmployeeData[[#This Row],[EMPLOYEEID]]</f>
        <v>E186328</v>
      </c>
    </row>
    <row r="889" spans="1:39" ht="15" x14ac:dyDescent="0.25">
      <c r="A889" s="13" t="s">
        <v>2080</v>
      </c>
      <c r="B889" s="13" t="str">
        <f>EmployeeData[[#This Row],[FULLNAME]]</f>
        <v>Jeremy Han</v>
      </c>
      <c r="C889" s="13" t="s">
        <v>303</v>
      </c>
      <c r="D889" s="13" t="s">
        <v>126</v>
      </c>
      <c r="E889">
        <v>461</v>
      </c>
      <c r="F889" s="13" t="s">
        <v>221</v>
      </c>
      <c r="G889" s="13" t="s">
        <v>304</v>
      </c>
      <c r="J889">
        <v>42441</v>
      </c>
      <c r="L889">
        <v>1</v>
      </c>
      <c r="M889">
        <v>40</v>
      </c>
      <c r="N889">
        <v>5</v>
      </c>
      <c r="O889">
        <v>52336</v>
      </c>
      <c r="P889" t="s">
        <v>2</v>
      </c>
      <c r="Q889" s="13" t="s">
        <v>57</v>
      </c>
      <c r="R889" s="13" t="s">
        <v>82</v>
      </c>
      <c r="S889" s="13" t="s">
        <v>140</v>
      </c>
      <c r="T889" t="b">
        <v>1</v>
      </c>
      <c r="U889" s="13" t="s">
        <v>8</v>
      </c>
      <c r="V889" s="13" t="s">
        <v>2081</v>
      </c>
      <c r="W889" t="s">
        <v>35</v>
      </c>
      <c r="X889" s="13" t="s">
        <v>45</v>
      </c>
      <c r="Y889" s="13" t="s">
        <v>153</v>
      </c>
      <c r="Z889">
        <v>1986</v>
      </c>
      <c r="AA889" s="13" t="s">
        <v>15</v>
      </c>
      <c r="AB889" s="13" t="s">
        <v>306</v>
      </c>
      <c r="AC889" s="13" t="s">
        <v>223</v>
      </c>
      <c r="AD889" s="13" t="s">
        <v>9</v>
      </c>
      <c r="AE889">
        <v>39</v>
      </c>
      <c r="AF889" t="s">
        <v>36</v>
      </c>
      <c r="AG889" t="s">
        <v>12</v>
      </c>
      <c r="AH889">
        <v>9</v>
      </c>
      <c r="AI889" t="s">
        <v>14</v>
      </c>
      <c r="AJ889" s="13" t="s">
        <v>134</v>
      </c>
      <c r="AK889" s="13" t="s">
        <v>135</v>
      </c>
      <c r="AL889" t="s">
        <v>136</v>
      </c>
      <c r="AM889" t="str">
        <f>EmployeeData[[#This Row],[EMPLOYEEID]]</f>
        <v>E186723</v>
      </c>
    </row>
    <row r="890" spans="1:39" ht="15" x14ac:dyDescent="0.25">
      <c r="A890" s="13" t="s">
        <v>2082</v>
      </c>
      <c r="B890" s="13" t="str">
        <f>EmployeeData[[#This Row],[FULLNAME]]</f>
        <v>Jason Sezer</v>
      </c>
      <c r="C890" s="13" t="s">
        <v>125</v>
      </c>
      <c r="D890" s="13" t="s">
        <v>126</v>
      </c>
      <c r="E890">
        <v>322</v>
      </c>
      <c r="F890" s="13" t="s">
        <v>157</v>
      </c>
      <c r="G890" s="13" t="s">
        <v>128</v>
      </c>
      <c r="J890">
        <v>42441</v>
      </c>
      <c r="L890">
        <v>1</v>
      </c>
      <c r="M890">
        <v>40</v>
      </c>
      <c r="N890">
        <v>5</v>
      </c>
      <c r="O890">
        <v>60344</v>
      </c>
      <c r="P890" t="s">
        <v>2</v>
      </c>
      <c r="Q890" s="13" t="s">
        <v>54</v>
      </c>
      <c r="R890" s="13" t="s">
        <v>82</v>
      </c>
      <c r="S890" s="13" t="s">
        <v>159</v>
      </c>
      <c r="T890" t="b">
        <v>1</v>
      </c>
      <c r="U890" s="13" t="s">
        <v>7</v>
      </c>
      <c r="V890" s="13" t="s">
        <v>2083</v>
      </c>
      <c r="W890" t="s">
        <v>35</v>
      </c>
      <c r="X890" s="13" t="s">
        <v>10</v>
      </c>
      <c r="Y890" s="13" t="s">
        <v>146</v>
      </c>
      <c r="Z890">
        <v>1973</v>
      </c>
      <c r="AA890" s="13" t="s">
        <v>51</v>
      </c>
      <c r="AB890" s="13" t="s">
        <v>132</v>
      </c>
      <c r="AC890" s="13" t="s">
        <v>264</v>
      </c>
      <c r="AD890" s="13" t="s">
        <v>43</v>
      </c>
      <c r="AE890">
        <v>52</v>
      </c>
      <c r="AF890" t="s">
        <v>37</v>
      </c>
      <c r="AG890" t="s">
        <v>12</v>
      </c>
      <c r="AH890">
        <v>9</v>
      </c>
      <c r="AI890" t="s">
        <v>14</v>
      </c>
      <c r="AJ890" s="13" t="s">
        <v>134</v>
      </c>
      <c r="AK890" s="13" t="s">
        <v>135</v>
      </c>
      <c r="AL890" t="b">
        <v>1</v>
      </c>
      <c r="AM890" t="str">
        <f>EmployeeData[[#This Row],[EMPLOYEEID]]</f>
        <v>E176619</v>
      </c>
    </row>
    <row r="891" spans="1:39" ht="15" x14ac:dyDescent="0.25">
      <c r="A891" s="13" t="s">
        <v>2084</v>
      </c>
      <c r="B891" s="13" t="str">
        <f>EmployeeData[[#This Row],[FULLNAME]]</f>
        <v>Jeremy Gray</v>
      </c>
      <c r="C891" s="13" t="s">
        <v>203</v>
      </c>
      <c r="D891" s="13" t="s">
        <v>126</v>
      </c>
      <c r="E891">
        <v>445</v>
      </c>
      <c r="F891" s="13" t="s">
        <v>169</v>
      </c>
      <c r="G891" s="13" t="s">
        <v>204</v>
      </c>
      <c r="J891">
        <v>42742</v>
      </c>
      <c r="L891">
        <v>1</v>
      </c>
      <c r="M891">
        <v>40</v>
      </c>
      <c r="N891">
        <v>5</v>
      </c>
      <c r="O891">
        <v>125487</v>
      </c>
      <c r="P891" t="s">
        <v>2</v>
      </c>
      <c r="Q891" s="13" t="s">
        <v>55</v>
      </c>
      <c r="R891" s="13" t="s">
        <v>82</v>
      </c>
      <c r="S891" s="13" t="s">
        <v>344</v>
      </c>
      <c r="T891" t="b">
        <v>1</v>
      </c>
      <c r="U891" s="13" t="s">
        <v>7</v>
      </c>
      <c r="V891" s="13" t="s">
        <v>2085</v>
      </c>
      <c r="W891" t="s">
        <v>5</v>
      </c>
      <c r="X891" s="13" t="s">
        <v>10</v>
      </c>
      <c r="Y891" s="13" t="s">
        <v>146</v>
      </c>
      <c r="Z891">
        <v>1978</v>
      </c>
      <c r="AA891" s="13" t="s">
        <v>15</v>
      </c>
      <c r="AB891" s="13" t="s">
        <v>206</v>
      </c>
      <c r="AC891" s="13" t="s">
        <v>171</v>
      </c>
      <c r="AD891" s="13" t="s">
        <v>41</v>
      </c>
      <c r="AE891">
        <v>47</v>
      </c>
      <c r="AF891" t="s">
        <v>37</v>
      </c>
      <c r="AG891" t="s">
        <v>46</v>
      </c>
      <c r="AH891">
        <v>8</v>
      </c>
      <c r="AI891" t="s">
        <v>13</v>
      </c>
      <c r="AJ891" s="13" t="s">
        <v>149</v>
      </c>
      <c r="AK891" s="13" t="s">
        <v>150</v>
      </c>
      <c r="AL891" t="s">
        <v>136</v>
      </c>
      <c r="AM891" t="str">
        <f>EmployeeData[[#This Row],[EMPLOYEEID]]</f>
        <v>E187657</v>
      </c>
    </row>
    <row r="892" spans="1:39" ht="15" x14ac:dyDescent="0.25">
      <c r="A892" s="13" t="s">
        <v>2086</v>
      </c>
      <c r="B892" s="13" t="str">
        <f>EmployeeData[[#This Row],[FULLNAME]]</f>
        <v>Jerome Gonzalez</v>
      </c>
      <c r="C892" s="13" t="s">
        <v>125</v>
      </c>
      <c r="D892" s="13" t="s">
        <v>126</v>
      </c>
      <c r="E892">
        <v>252</v>
      </c>
      <c r="F892" s="13" t="s">
        <v>143</v>
      </c>
      <c r="G892" s="13" t="s">
        <v>128</v>
      </c>
      <c r="J892">
        <v>42742</v>
      </c>
      <c r="L892">
        <v>1</v>
      </c>
      <c r="M892">
        <v>40</v>
      </c>
      <c r="N892">
        <v>5</v>
      </c>
      <c r="O892">
        <v>57610</v>
      </c>
      <c r="P892" t="s">
        <v>2</v>
      </c>
      <c r="Q892" s="13" t="s">
        <v>54</v>
      </c>
      <c r="R892" s="13" t="s">
        <v>82</v>
      </c>
      <c r="S892" s="13" t="s">
        <v>344</v>
      </c>
      <c r="T892" t="b">
        <v>1</v>
      </c>
      <c r="U892" s="13" t="s">
        <v>7</v>
      </c>
      <c r="V892" s="13" t="s">
        <v>2087</v>
      </c>
      <c r="W892" t="s">
        <v>35</v>
      </c>
      <c r="X892" s="13" t="s">
        <v>10</v>
      </c>
      <c r="Y892" s="13" t="s">
        <v>146</v>
      </c>
      <c r="Z892">
        <v>1978</v>
      </c>
      <c r="AA892" s="13" t="s">
        <v>15</v>
      </c>
      <c r="AB892" s="13" t="s">
        <v>132</v>
      </c>
      <c r="AC892" s="13" t="s">
        <v>148</v>
      </c>
      <c r="AD892" s="13" t="s">
        <v>44</v>
      </c>
      <c r="AE892">
        <v>47</v>
      </c>
      <c r="AF892" t="s">
        <v>37</v>
      </c>
      <c r="AG892" t="s">
        <v>12</v>
      </c>
      <c r="AH892">
        <v>8</v>
      </c>
      <c r="AI892" t="s">
        <v>13</v>
      </c>
      <c r="AJ892" s="13" t="s">
        <v>176</v>
      </c>
      <c r="AK892" s="13" t="s">
        <v>150</v>
      </c>
      <c r="AL892" t="s">
        <v>136</v>
      </c>
      <c r="AM892" t="str">
        <f>EmployeeData[[#This Row],[EMPLOYEEID]]</f>
        <v>E187850</v>
      </c>
    </row>
    <row r="893" spans="1:39" ht="15" x14ac:dyDescent="0.25">
      <c r="A893" s="13" t="s">
        <v>2088</v>
      </c>
      <c r="B893" s="13" t="str">
        <f>EmployeeData[[#This Row],[FULLNAME]]</f>
        <v>Jiasen Ebrahimipour</v>
      </c>
      <c r="C893" s="13" t="s">
        <v>203</v>
      </c>
      <c r="D893" s="13" t="s">
        <v>126</v>
      </c>
      <c r="E893">
        <v>351</v>
      </c>
      <c r="F893" s="13" t="s">
        <v>221</v>
      </c>
      <c r="G893" s="13" t="s">
        <v>204</v>
      </c>
      <c r="J893">
        <v>42742</v>
      </c>
      <c r="L893">
        <v>1</v>
      </c>
      <c r="M893">
        <v>40</v>
      </c>
      <c r="N893">
        <v>5</v>
      </c>
      <c r="O893">
        <v>90911</v>
      </c>
      <c r="P893" t="s">
        <v>2</v>
      </c>
      <c r="Q893" s="13" t="s">
        <v>55</v>
      </c>
      <c r="R893" s="13" t="s">
        <v>82</v>
      </c>
      <c r="S893" s="13" t="s">
        <v>159</v>
      </c>
      <c r="T893" t="b">
        <v>1</v>
      </c>
      <c r="U893" s="13" t="s">
        <v>7</v>
      </c>
      <c r="V893" s="13" t="s">
        <v>2089</v>
      </c>
      <c r="W893" t="s">
        <v>5</v>
      </c>
      <c r="X893" s="13" t="s">
        <v>10</v>
      </c>
      <c r="Y893" s="13" t="s">
        <v>153</v>
      </c>
      <c r="Z893">
        <v>1964</v>
      </c>
      <c r="AA893" s="13" t="s">
        <v>33</v>
      </c>
      <c r="AB893" s="13" t="s">
        <v>206</v>
      </c>
      <c r="AC893" s="13" t="s">
        <v>800</v>
      </c>
      <c r="AD893" s="13" t="s">
        <v>9</v>
      </c>
      <c r="AE893">
        <v>61</v>
      </c>
      <c r="AF893" t="s">
        <v>37</v>
      </c>
      <c r="AG893" t="s">
        <v>12</v>
      </c>
      <c r="AH893">
        <v>8</v>
      </c>
      <c r="AI893" t="s">
        <v>13</v>
      </c>
      <c r="AJ893" s="13" t="s">
        <v>134</v>
      </c>
      <c r="AK893" s="13" t="s">
        <v>135</v>
      </c>
      <c r="AL893" t="b">
        <v>1</v>
      </c>
      <c r="AM893" t="str">
        <f>EmployeeData[[#This Row],[EMPLOYEEID]]</f>
        <v>E189392</v>
      </c>
    </row>
    <row r="894" spans="1:39" ht="15" x14ac:dyDescent="0.25">
      <c r="A894" s="13" t="s">
        <v>2090</v>
      </c>
      <c r="B894" s="13" t="str">
        <f>EmployeeData[[#This Row],[FULLNAME]]</f>
        <v>Jean-Marie Lee</v>
      </c>
      <c r="C894" s="13" t="s">
        <v>125</v>
      </c>
      <c r="D894" s="13" t="s">
        <v>126</v>
      </c>
      <c r="E894">
        <v>453</v>
      </c>
      <c r="F894" s="13" t="s">
        <v>127</v>
      </c>
      <c r="G894" s="13" t="s">
        <v>128</v>
      </c>
      <c r="J894">
        <v>42742</v>
      </c>
      <c r="L894">
        <v>1</v>
      </c>
      <c r="M894">
        <v>40</v>
      </c>
      <c r="N894">
        <v>5</v>
      </c>
      <c r="O894">
        <v>34477</v>
      </c>
      <c r="P894" t="s">
        <v>2</v>
      </c>
      <c r="Q894" s="13" t="s">
        <v>54</v>
      </c>
      <c r="R894" s="13" t="s">
        <v>82</v>
      </c>
      <c r="S894" s="13" t="s">
        <v>344</v>
      </c>
      <c r="T894" t="b">
        <v>1</v>
      </c>
      <c r="U894" s="13" t="s">
        <v>7</v>
      </c>
      <c r="V894" s="13" t="s">
        <v>2091</v>
      </c>
      <c r="W894" t="s">
        <v>35</v>
      </c>
      <c r="X894" s="13" t="s">
        <v>10</v>
      </c>
      <c r="Y894" s="13" t="s">
        <v>146</v>
      </c>
      <c r="Z894">
        <v>1974</v>
      </c>
      <c r="AA894" s="13" t="s">
        <v>33</v>
      </c>
      <c r="AB894" s="13" t="s">
        <v>132</v>
      </c>
      <c r="AC894" s="13" t="s">
        <v>320</v>
      </c>
      <c r="AD894" s="13" t="s">
        <v>40</v>
      </c>
      <c r="AE894">
        <v>51</v>
      </c>
      <c r="AF894" t="s">
        <v>37</v>
      </c>
      <c r="AG894" t="s">
        <v>11</v>
      </c>
      <c r="AH894">
        <v>8</v>
      </c>
      <c r="AI894" t="s">
        <v>13</v>
      </c>
      <c r="AJ894" s="13" t="s">
        <v>176</v>
      </c>
      <c r="AK894" s="13" t="s">
        <v>150</v>
      </c>
      <c r="AL894" t="s">
        <v>136</v>
      </c>
      <c r="AM894" t="str">
        <f>EmployeeData[[#This Row],[EMPLOYEEID]]</f>
        <v>E182152</v>
      </c>
    </row>
    <row r="895" spans="1:39" ht="15" x14ac:dyDescent="0.25">
      <c r="A895" s="13" t="s">
        <v>2092</v>
      </c>
      <c r="B895" s="13" t="str">
        <f>EmployeeData[[#This Row],[FULLNAME]]</f>
        <v>Jie Deng</v>
      </c>
      <c r="C895" s="13" t="s">
        <v>156</v>
      </c>
      <c r="D895" s="13" t="s">
        <v>126</v>
      </c>
      <c r="E895">
        <v>433</v>
      </c>
      <c r="F895" s="13" t="s">
        <v>157</v>
      </c>
      <c r="G895" s="13" t="s">
        <v>158</v>
      </c>
      <c r="J895">
        <v>42742</v>
      </c>
      <c r="L895">
        <v>1</v>
      </c>
      <c r="M895">
        <v>40</v>
      </c>
      <c r="N895">
        <v>5</v>
      </c>
      <c r="O895">
        <v>56286</v>
      </c>
      <c r="P895" t="s">
        <v>2</v>
      </c>
      <c r="Q895" s="13" t="s">
        <v>56</v>
      </c>
      <c r="R895" s="13" t="s">
        <v>82</v>
      </c>
      <c r="S895" s="13" t="s">
        <v>159</v>
      </c>
      <c r="T895" t="b">
        <v>1</v>
      </c>
      <c r="U895" s="13" t="s">
        <v>38</v>
      </c>
      <c r="V895" s="13" t="s">
        <v>2093</v>
      </c>
      <c r="W895" t="s">
        <v>35</v>
      </c>
      <c r="X895" s="13" t="s">
        <v>10</v>
      </c>
      <c r="Y895" s="13" t="s">
        <v>146</v>
      </c>
      <c r="Z895">
        <v>1971</v>
      </c>
      <c r="AA895" s="13" t="s">
        <v>33</v>
      </c>
      <c r="AB895" s="13" t="s">
        <v>161</v>
      </c>
      <c r="AC895" s="13" t="s">
        <v>957</v>
      </c>
      <c r="AD895" s="13" t="s">
        <v>43</v>
      </c>
      <c r="AE895">
        <v>54</v>
      </c>
      <c r="AF895" t="s">
        <v>37</v>
      </c>
      <c r="AG895" t="s">
        <v>12</v>
      </c>
      <c r="AH895">
        <v>8</v>
      </c>
      <c r="AI895" t="s">
        <v>13</v>
      </c>
      <c r="AJ895" s="13" t="s">
        <v>149</v>
      </c>
      <c r="AK895" s="13" t="s">
        <v>135</v>
      </c>
      <c r="AL895" t="s">
        <v>136</v>
      </c>
      <c r="AM895" t="str">
        <f>EmployeeData[[#This Row],[EMPLOYEEID]]</f>
        <v>E190397</v>
      </c>
    </row>
    <row r="896" spans="1:39" ht="15" x14ac:dyDescent="0.25">
      <c r="A896" s="13" t="s">
        <v>2094</v>
      </c>
      <c r="B896" s="13" t="str">
        <f>EmployeeData[[#This Row],[FULLNAME]]</f>
        <v>Jie Chou</v>
      </c>
      <c r="C896" s="13" t="s">
        <v>125</v>
      </c>
      <c r="D896" s="13" t="s">
        <v>126</v>
      </c>
      <c r="E896">
        <v>443</v>
      </c>
      <c r="F896" s="13" t="s">
        <v>157</v>
      </c>
      <c r="G896" s="13" t="s">
        <v>128</v>
      </c>
      <c r="J896">
        <v>42742</v>
      </c>
      <c r="L896">
        <v>1</v>
      </c>
      <c r="M896">
        <v>40</v>
      </c>
      <c r="N896">
        <v>5</v>
      </c>
      <c r="O896">
        <v>265478</v>
      </c>
      <c r="P896" t="s">
        <v>2</v>
      </c>
      <c r="Q896" s="13" t="s">
        <v>54</v>
      </c>
      <c r="R896" s="13" t="s">
        <v>82</v>
      </c>
      <c r="S896" s="13" t="s">
        <v>159</v>
      </c>
      <c r="T896" t="b">
        <v>1</v>
      </c>
      <c r="U896" s="13" t="s">
        <v>7</v>
      </c>
      <c r="V896" s="13" t="s">
        <v>2095</v>
      </c>
      <c r="W896" t="s">
        <v>35</v>
      </c>
      <c r="X896" s="13" t="s">
        <v>10</v>
      </c>
      <c r="Y896" s="13" t="s">
        <v>131</v>
      </c>
      <c r="Z896">
        <v>1989</v>
      </c>
      <c r="AA896" s="13" t="s">
        <v>51</v>
      </c>
      <c r="AB896" s="13" t="s">
        <v>132</v>
      </c>
      <c r="AC896" s="13" t="s">
        <v>162</v>
      </c>
      <c r="AD896" s="13" t="s">
        <v>43</v>
      </c>
      <c r="AE896">
        <v>36</v>
      </c>
      <c r="AF896" t="s">
        <v>36</v>
      </c>
      <c r="AG896" t="s">
        <v>47</v>
      </c>
      <c r="AH896">
        <v>8</v>
      </c>
      <c r="AI896" t="s">
        <v>13</v>
      </c>
      <c r="AJ896" s="13" t="s">
        <v>149</v>
      </c>
      <c r="AK896" s="13" t="s">
        <v>135</v>
      </c>
      <c r="AL896" t="b">
        <v>1</v>
      </c>
      <c r="AM896" t="str">
        <f>EmployeeData[[#This Row],[EMPLOYEEID]]</f>
        <v>E190859</v>
      </c>
    </row>
    <row r="897" spans="1:39" ht="15" x14ac:dyDescent="0.25">
      <c r="A897" s="13" t="s">
        <v>2096</v>
      </c>
      <c r="B897" s="13" t="str">
        <f>EmployeeData[[#This Row],[FULLNAME]]</f>
        <v>Jie Chisholm</v>
      </c>
      <c r="C897" s="13" t="s">
        <v>125</v>
      </c>
      <c r="D897" s="13" t="s">
        <v>126</v>
      </c>
      <c r="E897">
        <v>443</v>
      </c>
      <c r="F897" s="13" t="s">
        <v>157</v>
      </c>
      <c r="G897" s="13" t="s">
        <v>128</v>
      </c>
      <c r="J897">
        <v>42742</v>
      </c>
      <c r="L897">
        <v>1</v>
      </c>
      <c r="M897">
        <v>40</v>
      </c>
      <c r="N897">
        <v>5</v>
      </c>
      <c r="O897">
        <v>62714</v>
      </c>
      <c r="P897" t="s">
        <v>2</v>
      </c>
      <c r="Q897" s="13" t="s">
        <v>54</v>
      </c>
      <c r="R897" s="13" t="s">
        <v>82</v>
      </c>
      <c r="S897" s="13" t="s">
        <v>190</v>
      </c>
      <c r="T897" t="b">
        <v>1</v>
      </c>
      <c r="U897" s="13" t="s">
        <v>38</v>
      </c>
      <c r="V897" s="13" t="s">
        <v>2097</v>
      </c>
      <c r="W897" t="s">
        <v>35</v>
      </c>
      <c r="X897" s="13" t="s">
        <v>10</v>
      </c>
      <c r="Y897" s="13" t="s">
        <v>146</v>
      </c>
      <c r="Z897">
        <v>1967</v>
      </c>
      <c r="AA897" s="13" t="s">
        <v>51</v>
      </c>
      <c r="AB897" s="13" t="s">
        <v>132</v>
      </c>
      <c r="AC897" s="13" t="s">
        <v>162</v>
      </c>
      <c r="AD897" s="13" t="s">
        <v>43</v>
      </c>
      <c r="AE897">
        <v>58</v>
      </c>
      <c r="AF897" t="s">
        <v>37</v>
      </c>
      <c r="AG897" t="s">
        <v>12</v>
      </c>
      <c r="AH897">
        <v>8</v>
      </c>
      <c r="AI897" t="s">
        <v>13</v>
      </c>
      <c r="AJ897" s="13" t="s">
        <v>149</v>
      </c>
      <c r="AK897" s="13" t="s">
        <v>135</v>
      </c>
      <c r="AL897" t="b">
        <v>1</v>
      </c>
      <c r="AM897" t="str">
        <f>EmployeeData[[#This Row],[EMPLOYEEID]]</f>
        <v>E191451</v>
      </c>
    </row>
    <row r="898" spans="1:39" ht="15" x14ac:dyDescent="0.25">
      <c r="A898" s="13" t="s">
        <v>2098</v>
      </c>
      <c r="B898" s="13" t="str">
        <f>EmployeeData[[#This Row],[FULLNAME]]</f>
        <v>Jim Chen</v>
      </c>
      <c r="C898" s="13" t="s">
        <v>203</v>
      </c>
      <c r="D898" s="13" t="s">
        <v>126</v>
      </c>
      <c r="E898">
        <v>461</v>
      </c>
      <c r="F898" s="13" t="s">
        <v>221</v>
      </c>
      <c r="G898" s="13" t="s">
        <v>204</v>
      </c>
      <c r="J898">
        <v>42742</v>
      </c>
      <c r="L898">
        <v>1</v>
      </c>
      <c r="M898">
        <v>40</v>
      </c>
      <c r="N898">
        <v>5</v>
      </c>
      <c r="O898">
        <v>82518</v>
      </c>
      <c r="P898" t="s">
        <v>2</v>
      </c>
      <c r="Q898" s="13" t="s">
        <v>55</v>
      </c>
      <c r="R898" s="13" t="s">
        <v>82</v>
      </c>
      <c r="S898" s="13" t="s">
        <v>159</v>
      </c>
      <c r="T898" t="b">
        <v>1</v>
      </c>
      <c r="U898" s="13" t="s">
        <v>8</v>
      </c>
      <c r="V898" s="13" t="s">
        <v>2099</v>
      </c>
      <c r="W898" t="s">
        <v>5</v>
      </c>
      <c r="X898" s="13" t="s">
        <v>10</v>
      </c>
      <c r="Y898" s="13" t="s">
        <v>146</v>
      </c>
      <c r="Z898">
        <v>1964</v>
      </c>
      <c r="AA898" s="13" t="s">
        <v>51</v>
      </c>
      <c r="AB898" s="13" t="s">
        <v>206</v>
      </c>
      <c r="AC898" s="13" t="s">
        <v>223</v>
      </c>
      <c r="AD898" s="13" t="s">
        <v>9</v>
      </c>
      <c r="AE898">
        <v>61</v>
      </c>
      <c r="AF898" t="s">
        <v>37</v>
      </c>
      <c r="AG898" t="s">
        <v>12</v>
      </c>
      <c r="AH898">
        <v>8</v>
      </c>
      <c r="AI898" t="s">
        <v>13</v>
      </c>
      <c r="AJ898" s="13" t="s">
        <v>154</v>
      </c>
      <c r="AK898" s="13" t="s">
        <v>135</v>
      </c>
      <c r="AL898" t="b">
        <v>0</v>
      </c>
      <c r="AM898" t="str">
        <f>EmployeeData[[#This Row],[EMPLOYEEID]]</f>
        <v>E191550</v>
      </c>
    </row>
    <row r="899" spans="1:39" ht="15" x14ac:dyDescent="0.25">
      <c r="A899" s="13" t="s">
        <v>2100</v>
      </c>
      <c r="B899" s="13" t="str">
        <f>EmployeeData[[#This Row],[FULLNAME]]</f>
        <v>Jim Che</v>
      </c>
      <c r="C899" s="13" t="s">
        <v>156</v>
      </c>
      <c r="D899" s="13" t="s">
        <v>126</v>
      </c>
      <c r="E899">
        <v>453</v>
      </c>
      <c r="F899" s="13" t="s">
        <v>127</v>
      </c>
      <c r="G899" s="13" t="s">
        <v>158</v>
      </c>
      <c r="J899">
        <v>42742</v>
      </c>
      <c r="L899">
        <v>1</v>
      </c>
      <c r="M899">
        <v>40</v>
      </c>
      <c r="N899">
        <v>5</v>
      </c>
      <c r="O899">
        <v>33366</v>
      </c>
      <c r="P899" t="s">
        <v>2</v>
      </c>
      <c r="Q899" s="13" t="s">
        <v>56</v>
      </c>
      <c r="R899" s="13" t="s">
        <v>82</v>
      </c>
      <c r="S899" s="13" t="s">
        <v>159</v>
      </c>
      <c r="T899" t="b">
        <v>1</v>
      </c>
      <c r="U899" s="13" t="s">
        <v>7</v>
      </c>
      <c r="V899" s="13" t="s">
        <v>2101</v>
      </c>
      <c r="W899" t="s">
        <v>35</v>
      </c>
      <c r="X899" s="13" t="s">
        <v>10</v>
      </c>
      <c r="Y899" s="13" t="s">
        <v>153</v>
      </c>
      <c r="Z899">
        <v>1963</v>
      </c>
      <c r="AA899" s="13" t="s">
        <v>51</v>
      </c>
      <c r="AB899" s="13" t="s">
        <v>161</v>
      </c>
      <c r="AC899" s="13" t="s">
        <v>320</v>
      </c>
      <c r="AD899" s="13" t="s">
        <v>40</v>
      </c>
      <c r="AE899">
        <v>62</v>
      </c>
      <c r="AF899" t="s">
        <v>37</v>
      </c>
      <c r="AG899" t="s">
        <v>11</v>
      </c>
      <c r="AH899">
        <v>8</v>
      </c>
      <c r="AI899" t="s">
        <v>13</v>
      </c>
      <c r="AJ899" s="13" t="s">
        <v>134</v>
      </c>
      <c r="AK899" s="13" t="s">
        <v>135</v>
      </c>
      <c r="AL899" t="b">
        <v>1</v>
      </c>
      <c r="AM899" t="str">
        <f>EmployeeData[[#This Row],[EMPLOYEEID]]</f>
        <v>E192061</v>
      </c>
    </row>
    <row r="900" spans="1:39" ht="15" x14ac:dyDescent="0.25">
      <c r="A900" s="13" t="s">
        <v>2102</v>
      </c>
      <c r="B900" s="13" t="str">
        <f>EmployeeData[[#This Row],[FULLNAME]]</f>
        <v>Jim Chan</v>
      </c>
      <c r="C900" s="13" t="s">
        <v>203</v>
      </c>
      <c r="D900" s="13" t="s">
        <v>126</v>
      </c>
      <c r="E900">
        <v>452</v>
      </c>
      <c r="F900" s="13" t="s">
        <v>157</v>
      </c>
      <c r="G900" s="13" t="s">
        <v>204</v>
      </c>
      <c r="J900">
        <v>42742</v>
      </c>
      <c r="L900">
        <v>1</v>
      </c>
      <c r="M900">
        <v>40</v>
      </c>
      <c r="N900">
        <v>5</v>
      </c>
      <c r="O900">
        <v>87704</v>
      </c>
      <c r="P900" t="s">
        <v>2</v>
      </c>
      <c r="Q900" s="13" t="s">
        <v>55</v>
      </c>
      <c r="R900" s="13" t="s">
        <v>82</v>
      </c>
      <c r="S900" s="13" t="s">
        <v>159</v>
      </c>
      <c r="T900" t="b">
        <v>1</v>
      </c>
      <c r="U900" s="13" t="s">
        <v>8</v>
      </c>
      <c r="V900" s="13" t="s">
        <v>2103</v>
      </c>
      <c r="W900" t="s">
        <v>35</v>
      </c>
      <c r="X900" s="13" t="s">
        <v>10</v>
      </c>
      <c r="Y900" s="13" t="s">
        <v>146</v>
      </c>
      <c r="Z900">
        <v>1974</v>
      </c>
      <c r="AA900" s="13" t="s">
        <v>51</v>
      </c>
      <c r="AB900" s="13" t="s">
        <v>206</v>
      </c>
      <c r="AC900" s="13" t="s">
        <v>199</v>
      </c>
      <c r="AD900" s="13" t="s">
        <v>43</v>
      </c>
      <c r="AE900">
        <v>51</v>
      </c>
      <c r="AF900" t="s">
        <v>37</v>
      </c>
      <c r="AG900" t="s">
        <v>12</v>
      </c>
      <c r="AH900">
        <v>8</v>
      </c>
      <c r="AI900" t="s">
        <v>13</v>
      </c>
      <c r="AJ900" s="13" t="s">
        <v>176</v>
      </c>
      <c r="AK900" s="13" t="s">
        <v>135</v>
      </c>
      <c r="AL900" t="b">
        <v>1</v>
      </c>
      <c r="AM900" t="str">
        <f>EmployeeData[[#This Row],[EMPLOYEEID]]</f>
        <v>E192143</v>
      </c>
    </row>
    <row r="901" spans="1:39" ht="15" x14ac:dyDescent="0.25">
      <c r="A901" s="13" t="s">
        <v>2104</v>
      </c>
      <c r="B901" s="13" t="str">
        <f>EmployeeData[[#This Row],[FULLNAME]]</f>
        <v>Jim Carsley</v>
      </c>
      <c r="C901" s="13" t="s">
        <v>156</v>
      </c>
      <c r="D901" s="13" t="s">
        <v>126</v>
      </c>
      <c r="E901">
        <v>402</v>
      </c>
      <c r="F901" s="13" t="s">
        <v>143</v>
      </c>
      <c r="G901" s="13" t="s">
        <v>158</v>
      </c>
      <c r="J901">
        <v>42742</v>
      </c>
      <c r="L901">
        <v>1</v>
      </c>
      <c r="M901">
        <v>40</v>
      </c>
      <c r="N901">
        <v>5</v>
      </c>
      <c r="O901">
        <v>30429</v>
      </c>
      <c r="P901" t="s">
        <v>2</v>
      </c>
      <c r="Q901" s="13" t="s">
        <v>56</v>
      </c>
      <c r="R901" s="13" t="s">
        <v>82</v>
      </c>
      <c r="S901" s="13" t="s">
        <v>129</v>
      </c>
      <c r="T901" t="b">
        <v>1</v>
      </c>
      <c r="U901" s="13" t="s">
        <v>38</v>
      </c>
      <c r="V901" s="13" t="s">
        <v>2105</v>
      </c>
      <c r="W901" t="s">
        <v>35</v>
      </c>
      <c r="X901" s="13" t="s">
        <v>10</v>
      </c>
      <c r="Y901" s="13" t="s">
        <v>131</v>
      </c>
      <c r="Z901">
        <v>2002</v>
      </c>
      <c r="AA901" s="13" t="s">
        <v>51</v>
      </c>
      <c r="AB901" s="13" t="s">
        <v>161</v>
      </c>
      <c r="AC901" s="13" t="s">
        <v>230</v>
      </c>
      <c r="AD901" s="13" t="s">
        <v>44</v>
      </c>
      <c r="AE901">
        <v>23</v>
      </c>
      <c r="AF901" t="s">
        <v>63</v>
      </c>
      <c r="AG901" t="s">
        <v>11</v>
      </c>
      <c r="AH901">
        <v>8</v>
      </c>
      <c r="AI901" t="s">
        <v>13</v>
      </c>
      <c r="AJ901" s="13" t="s">
        <v>154</v>
      </c>
      <c r="AK901" s="13" t="s">
        <v>135</v>
      </c>
      <c r="AL901" t="b">
        <v>0</v>
      </c>
      <c r="AM901" t="str">
        <f>EmployeeData[[#This Row],[EMPLOYEEID]]</f>
        <v>E192365</v>
      </c>
    </row>
    <row r="902" spans="1:39" ht="15" x14ac:dyDescent="0.25">
      <c r="A902" s="13" t="s">
        <v>2106</v>
      </c>
      <c r="B902" s="13" t="str">
        <f>EmployeeData[[#This Row],[FULLNAME]]</f>
        <v>Jinsung Bolognese</v>
      </c>
      <c r="C902" s="13" t="s">
        <v>203</v>
      </c>
      <c r="D902" s="13" t="s">
        <v>126</v>
      </c>
      <c r="E902">
        <v>402</v>
      </c>
      <c r="F902" s="13" t="s">
        <v>143</v>
      </c>
      <c r="G902" s="13" t="s">
        <v>204</v>
      </c>
      <c r="J902">
        <v>42742</v>
      </c>
      <c r="L902">
        <v>1</v>
      </c>
      <c r="M902">
        <v>40</v>
      </c>
      <c r="N902">
        <v>5</v>
      </c>
      <c r="O902">
        <v>99827</v>
      </c>
      <c r="P902" t="s">
        <v>2</v>
      </c>
      <c r="Q902" s="13" t="s">
        <v>55</v>
      </c>
      <c r="R902" s="13" t="s">
        <v>82</v>
      </c>
      <c r="S902" s="13" t="s">
        <v>159</v>
      </c>
      <c r="T902" t="b">
        <v>1</v>
      </c>
      <c r="U902" s="13" t="s">
        <v>7</v>
      </c>
      <c r="V902" s="13" t="s">
        <v>2107</v>
      </c>
      <c r="W902" t="s">
        <v>5</v>
      </c>
      <c r="X902" s="13" t="s">
        <v>10</v>
      </c>
      <c r="Y902" s="13" t="s">
        <v>146</v>
      </c>
      <c r="Z902">
        <v>1999</v>
      </c>
      <c r="AA902" s="13" t="s">
        <v>15</v>
      </c>
      <c r="AB902" s="13" t="s">
        <v>206</v>
      </c>
      <c r="AC902" s="13" t="s">
        <v>230</v>
      </c>
      <c r="AD902" s="13" t="s">
        <v>44</v>
      </c>
      <c r="AE902">
        <v>26</v>
      </c>
      <c r="AF902" t="s">
        <v>6</v>
      </c>
      <c r="AG902" t="s">
        <v>46</v>
      </c>
      <c r="AH902">
        <v>8</v>
      </c>
      <c r="AI902" t="s">
        <v>13</v>
      </c>
      <c r="AJ902" s="13" t="s">
        <v>176</v>
      </c>
      <c r="AK902" s="13" t="s">
        <v>135</v>
      </c>
      <c r="AL902" t="b">
        <v>1</v>
      </c>
      <c r="AM902" t="str">
        <f>EmployeeData[[#This Row],[EMPLOYEEID]]</f>
        <v>E192810</v>
      </c>
    </row>
    <row r="903" spans="1:39" ht="15" x14ac:dyDescent="0.25">
      <c r="A903" s="13" t="s">
        <v>2108</v>
      </c>
      <c r="B903" s="13" t="str">
        <f>EmployeeData[[#This Row],[FULLNAME]]</f>
        <v>Joachim Anderson</v>
      </c>
      <c r="C903" s="13" t="s">
        <v>125</v>
      </c>
      <c r="D903" s="13" t="s">
        <v>126</v>
      </c>
      <c r="E903">
        <v>452</v>
      </c>
      <c r="F903" s="13" t="s">
        <v>157</v>
      </c>
      <c r="G903" s="13" t="s">
        <v>128</v>
      </c>
      <c r="J903">
        <v>42742</v>
      </c>
      <c r="L903">
        <v>1</v>
      </c>
      <c r="M903">
        <v>40</v>
      </c>
      <c r="N903">
        <v>5</v>
      </c>
      <c r="O903">
        <v>98705</v>
      </c>
      <c r="P903" t="s">
        <v>2</v>
      </c>
      <c r="Q903" s="13" t="s">
        <v>54</v>
      </c>
      <c r="R903" s="13" t="s">
        <v>82</v>
      </c>
      <c r="S903" s="13" t="s">
        <v>140</v>
      </c>
      <c r="T903" t="b">
        <v>1</v>
      </c>
      <c r="U903" s="13" t="s">
        <v>8</v>
      </c>
      <c r="V903" s="13" t="s">
        <v>2109</v>
      </c>
      <c r="W903" t="s">
        <v>35</v>
      </c>
      <c r="X903" s="13" t="s">
        <v>10</v>
      </c>
      <c r="Y903" s="13" t="s">
        <v>146</v>
      </c>
      <c r="Z903">
        <v>1992</v>
      </c>
      <c r="AA903" s="13" t="s">
        <v>32</v>
      </c>
      <c r="AB903" s="13" t="s">
        <v>132</v>
      </c>
      <c r="AC903" s="13" t="s">
        <v>199</v>
      </c>
      <c r="AD903" s="13" t="s">
        <v>43</v>
      </c>
      <c r="AE903">
        <v>33</v>
      </c>
      <c r="AF903" t="s">
        <v>36</v>
      </c>
      <c r="AG903" t="s">
        <v>12</v>
      </c>
      <c r="AH903">
        <v>8</v>
      </c>
      <c r="AI903" t="s">
        <v>13</v>
      </c>
      <c r="AJ903" s="13" t="s">
        <v>176</v>
      </c>
      <c r="AK903" s="13" t="s">
        <v>135</v>
      </c>
      <c r="AL903" t="s">
        <v>136</v>
      </c>
      <c r="AM903" t="str">
        <f>EmployeeData[[#This Row],[EMPLOYEEID]]</f>
        <v>E194393</v>
      </c>
    </row>
    <row r="904" spans="1:39" ht="15" x14ac:dyDescent="0.25">
      <c r="A904" s="13" t="s">
        <v>2110</v>
      </c>
      <c r="B904" s="13" t="str">
        <f>EmployeeData[[#This Row],[FULLNAME]]</f>
        <v>Joanna Zhu</v>
      </c>
      <c r="C904" s="13" t="s">
        <v>203</v>
      </c>
      <c r="D904" s="13" t="s">
        <v>126</v>
      </c>
      <c r="E904">
        <v>444</v>
      </c>
      <c r="F904" s="13" t="s">
        <v>127</v>
      </c>
      <c r="G904" s="13" t="s">
        <v>204</v>
      </c>
      <c r="J904">
        <v>42742</v>
      </c>
      <c r="L904">
        <v>1</v>
      </c>
      <c r="M904">
        <v>40</v>
      </c>
      <c r="N904">
        <v>5</v>
      </c>
      <c r="O904">
        <v>33724</v>
      </c>
      <c r="P904" t="s">
        <v>2</v>
      </c>
      <c r="Q904" s="13" t="s">
        <v>55</v>
      </c>
      <c r="R904" s="13" t="s">
        <v>82</v>
      </c>
      <c r="S904" s="13" t="s">
        <v>159</v>
      </c>
      <c r="T904" t="b">
        <v>1</v>
      </c>
      <c r="U904" s="13" t="s">
        <v>7</v>
      </c>
      <c r="V904" s="13" t="s">
        <v>2111</v>
      </c>
      <c r="W904" t="s">
        <v>5</v>
      </c>
      <c r="X904" s="13" t="s">
        <v>10</v>
      </c>
      <c r="Y904" s="13" t="s">
        <v>146</v>
      </c>
      <c r="Z904">
        <v>1999</v>
      </c>
      <c r="AA904" s="13" t="s">
        <v>32</v>
      </c>
      <c r="AB904" s="13" t="s">
        <v>206</v>
      </c>
      <c r="AC904" s="13" t="s">
        <v>133</v>
      </c>
      <c r="AD904" s="13" t="s">
        <v>40</v>
      </c>
      <c r="AE904">
        <v>26</v>
      </c>
      <c r="AF904" t="s">
        <v>6</v>
      </c>
      <c r="AG904" t="s">
        <v>11</v>
      </c>
      <c r="AH904">
        <v>8</v>
      </c>
      <c r="AI904" t="s">
        <v>13</v>
      </c>
      <c r="AJ904" s="13" t="s">
        <v>149</v>
      </c>
      <c r="AK904" s="13" t="s">
        <v>135</v>
      </c>
      <c r="AL904" t="b">
        <v>1</v>
      </c>
      <c r="AM904" t="str">
        <f>EmployeeData[[#This Row],[EMPLOYEEID]]</f>
        <v>E195425</v>
      </c>
    </row>
    <row r="905" spans="1:39" ht="15" x14ac:dyDescent="0.25">
      <c r="A905" s="13" t="s">
        <v>2112</v>
      </c>
      <c r="B905" s="13" t="str">
        <f>EmployeeData[[#This Row],[FULLNAME]]</f>
        <v>Joanna Zhao</v>
      </c>
      <c r="C905" s="13" t="s">
        <v>449</v>
      </c>
      <c r="D905" s="13" t="s">
        <v>126</v>
      </c>
      <c r="E905">
        <v>444</v>
      </c>
      <c r="F905" s="13" t="s">
        <v>127</v>
      </c>
      <c r="G905" s="13" t="s">
        <v>736</v>
      </c>
      <c r="J905">
        <v>42742</v>
      </c>
      <c r="L905">
        <v>1</v>
      </c>
      <c r="M905">
        <v>40</v>
      </c>
      <c r="N905">
        <v>5</v>
      </c>
      <c r="O905">
        <v>46240</v>
      </c>
      <c r="P905" t="s">
        <v>2</v>
      </c>
      <c r="Q905" s="13" t="s">
        <v>59</v>
      </c>
      <c r="R905" s="13" t="s">
        <v>82</v>
      </c>
      <c r="S905" s="13" t="s">
        <v>159</v>
      </c>
      <c r="T905" t="b">
        <v>1</v>
      </c>
      <c r="U905" s="13" t="s">
        <v>8</v>
      </c>
      <c r="V905" s="13" t="s">
        <v>2113</v>
      </c>
      <c r="W905" t="s">
        <v>35</v>
      </c>
      <c r="X905" s="13" t="s">
        <v>10</v>
      </c>
      <c r="Y905" s="13" t="s">
        <v>233</v>
      </c>
      <c r="Z905">
        <v>1998</v>
      </c>
      <c r="AA905" s="13" t="s">
        <v>32</v>
      </c>
      <c r="AB905" s="13" t="s">
        <v>738</v>
      </c>
      <c r="AC905" s="13" t="s">
        <v>133</v>
      </c>
      <c r="AD905" s="13" t="s">
        <v>40</v>
      </c>
      <c r="AE905">
        <v>27</v>
      </c>
      <c r="AF905" t="s">
        <v>6</v>
      </c>
      <c r="AG905" t="s">
        <v>11</v>
      </c>
      <c r="AH905">
        <v>8</v>
      </c>
      <c r="AI905" t="s">
        <v>13</v>
      </c>
      <c r="AJ905" s="13" t="s">
        <v>239</v>
      </c>
      <c r="AK905" s="13" t="s">
        <v>135</v>
      </c>
      <c r="AL905" t="s">
        <v>136</v>
      </c>
      <c r="AM905" t="str">
        <f>EmployeeData[[#This Row],[EMPLOYEEID]]</f>
        <v>E196145</v>
      </c>
    </row>
    <row r="906" spans="1:39" ht="15" x14ac:dyDescent="0.25">
      <c r="A906" s="13" t="s">
        <v>2114</v>
      </c>
      <c r="B906" s="13" t="str">
        <f>EmployeeData[[#This Row],[FULLNAME]]</f>
        <v>Joanne Zhang</v>
      </c>
      <c r="C906" s="13" t="s">
        <v>203</v>
      </c>
      <c r="D906" s="13" t="s">
        <v>126</v>
      </c>
      <c r="E906">
        <v>454</v>
      </c>
      <c r="F906" s="13" t="s">
        <v>169</v>
      </c>
      <c r="G906" s="13" t="s">
        <v>204</v>
      </c>
      <c r="J906">
        <v>42742</v>
      </c>
      <c r="L906">
        <v>1</v>
      </c>
      <c r="M906">
        <v>40</v>
      </c>
      <c r="N906">
        <v>5</v>
      </c>
      <c r="O906">
        <v>35308</v>
      </c>
      <c r="P906" t="s">
        <v>2</v>
      </c>
      <c r="Q906" s="13" t="s">
        <v>55</v>
      </c>
      <c r="R906" s="13" t="s">
        <v>82</v>
      </c>
      <c r="S906" s="13" t="s">
        <v>129</v>
      </c>
      <c r="T906" t="b">
        <v>1</v>
      </c>
      <c r="U906" s="13" t="s">
        <v>38</v>
      </c>
      <c r="V906" s="13" t="s">
        <v>2115</v>
      </c>
      <c r="W906" t="s">
        <v>5</v>
      </c>
      <c r="X906" s="13" t="s">
        <v>10</v>
      </c>
      <c r="Y906" s="13" t="s">
        <v>131</v>
      </c>
      <c r="Z906">
        <v>1971</v>
      </c>
      <c r="AA906" s="13" t="s">
        <v>32</v>
      </c>
      <c r="AB906" s="13" t="s">
        <v>206</v>
      </c>
      <c r="AC906" s="13" t="s">
        <v>293</v>
      </c>
      <c r="AD906" s="13" t="s">
        <v>41</v>
      </c>
      <c r="AE906">
        <v>54</v>
      </c>
      <c r="AF906" t="s">
        <v>37</v>
      </c>
      <c r="AG906" t="s">
        <v>11</v>
      </c>
      <c r="AH906">
        <v>8</v>
      </c>
      <c r="AI906" t="s">
        <v>13</v>
      </c>
      <c r="AJ906" s="13" t="s">
        <v>176</v>
      </c>
      <c r="AK906" s="13" t="s">
        <v>135</v>
      </c>
      <c r="AL906" t="s">
        <v>136</v>
      </c>
      <c r="AM906" t="str">
        <f>EmployeeData[[#This Row],[EMPLOYEEID]]</f>
        <v>E196160</v>
      </c>
    </row>
    <row r="907" spans="1:39" ht="15" x14ac:dyDescent="0.25">
      <c r="A907" s="13" t="s">
        <v>2116</v>
      </c>
      <c r="B907" s="13" t="str">
        <f>EmployeeData[[#This Row],[FULLNAME]]</f>
        <v>Jochen Yang</v>
      </c>
      <c r="C907" s="13" t="s">
        <v>203</v>
      </c>
      <c r="D907" s="13" t="s">
        <v>126</v>
      </c>
      <c r="E907">
        <v>442</v>
      </c>
      <c r="F907" s="13" t="s">
        <v>143</v>
      </c>
      <c r="G907" s="13" t="s">
        <v>204</v>
      </c>
      <c r="J907">
        <v>42742</v>
      </c>
      <c r="L907">
        <v>1</v>
      </c>
      <c r="M907">
        <v>40</v>
      </c>
      <c r="N907">
        <v>5</v>
      </c>
      <c r="O907">
        <v>70847</v>
      </c>
      <c r="P907" t="s">
        <v>2</v>
      </c>
      <c r="Q907" s="13" t="s">
        <v>55</v>
      </c>
      <c r="R907" s="13" t="s">
        <v>82</v>
      </c>
      <c r="S907" s="13" t="s">
        <v>386</v>
      </c>
      <c r="T907" t="b">
        <v>1</v>
      </c>
      <c r="U907" s="13" t="s">
        <v>7</v>
      </c>
      <c r="V907" s="13" t="s">
        <v>2117</v>
      </c>
      <c r="W907" t="s">
        <v>5</v>
      </c>
      <c r="X907" s="13" t="s">
        <v>10</v>
      </c>
      <c r="Y907" s="13" t="s">
        <v>146</v>
      </c>
      <c r="Z907">
        <v>1997</v>
      </c>
      <c r="AA907" s="13" t="s">
        <v>32</v>
      </c>
      <c r="AB907" s="13" t="s">
        <v>206</v>
      </c>
      <c r="AC907" s="13" t="s">
        <v>179</v>
      </c>
      <c r="AD907" s="13" t="s">
        <v>44</v>
      </c>
      <c r="AE907">
        <v>28</v>
      </c>
      <c r="AF907" t="s">
        <v>6</v>
      </c>
      <c r="AG907" t="s">
        <v>12</v>
      </c>
      <c r="AH907">
        <v>8</v>
      </c>
      <c r="AI907" t="s">
        <v>13</v>
      </c>
      <c r="AJ907" s="13" t="s">
        <v>154</v>
      </c>
      <c r="AK907" s="13" t="s">
        <v>184</v>
      </c>
      <c r="AL907" t="s">
        <v>136</v>
      </c>
      <c r="AM907" t="str">
        <f>EmployeeData[[#This Row],[EMPLOYEEID]]</f>
        <v>E197667</v>
      </c>
    </row>
    <row r="908" spans="1:39" ht="15" x14ac:dyDescent="0.25">
      <c r="A908" s="13" t="s">
        <v>2118</v>
      </c>
      <c r="B908" s="13" t="str">
        <f>EmployeeData[[#This Row],[FULLNAME]]</f>
        <v>Jochen Xu</v>
      </c>
      <c r="C908" s="13" t="s">
        <v>125</v>
      </c>
      <c r="D908" s="13" t="s">
        <v>126</v>
      </c>
      <c r="E908">
        <v>452</v>
      </c>
      <c r="F908" s="13" t="s">
        <v>157</v>
      </c>
      <c r="G908" s="13" t="s">
        <v>128</v>
      </c>
      <c r="J908">
        <v>42742</v>
      </c>
      <c r="L908">
        <v>1</v>
      </c>
      <c r="M908">
        <v>40</v>
      </c>
      <c r="N908">
        <v>5</v>
      </c>
      <c r="O908">
        <v>89149</v>
      </c>
      <c r="P908" t="s">
        <v>2</v>
      </c>
      <c r="Q908" s="13" t="s">
        <v>54</v>
      </c>
      <c r="R908" s="13" t="s">
        <v>82</v>
      </c>
      <c r="S908" s="13" t="s">
        <v>159</v>
      </c>
      <c r="T908" t="b">
        <v>1</v>
      </c>
      <c r="U908" s="13" t="s">
        <v>7</v>
      </c>
      <c r="V908" s="13" t="s">
        <v>2119</v>
      </c>
      <c r="W908" t="s">
        <v>35</v>
      </c>
      <c r="X908" s="13" t="s">
        <v>45</v>
      </c>
      <c r="Y908" s="13" t="s">
        <v>146</v>
      </c>
      <c r="Z908">
        <v>2002</v>
      </c>
      <c r="AA908" s="13" t="s">
        <v>32</v>
      </c>
      <c r="AB908" s="13" t="s">
        <v>132</v>
      </c>
      <c r="AC908" s="13" t="s">
        <v>199</v>
      </c>
      <c r="AD908" s="13" t="s">
        <v>43</v>
      </c>
      <c r="AE908">
        <v>23</v>
      </c>
      <c r="AF908" t="s">
        <v>63</v>
      </c>
      <c r="AG908" t="s">
        <v>12</v>
      </c>
      <c r="AH908">
        <v>8</v>
      </c>
      <c r="AI908" t="s">
        <v>13</v>
      </c>
      <c r="AJ908" s="13" t="s">
        <v>149</v>
      </c>
      <c r="AK908" s="13" t="s">
        <v>135</v>
      </c>
      <c r="AL908" t="b">
        <v>1</v>
      </c>
      <c r="AM908" t="str">
        <f>EmployeeData[[#This Row],[EMPLOYEEID]]</f>
        <v>E198163</v>
      </c>
    </row>
    <row r="909" spans="1:39" ht="15" x14ac:dyDescent="0.25">
      <c r="A909" s="13" t="s">
        <v>2120</v>
      </c>
      <c r="B909" s="13" t="str">
        <f>EmployeeData[[#This Row],[FULLNAME]]</f>
        <v>Joel Wang</v>
      </c>
      <c r="C909" s="13" t="s">
        <v>203</v>
      </c>
      <c r="D909" s="13" t="s">
        <v>126</v>
      </c>
      <c r="E909">
        <v>453</v>
      </c>
      <c r="F909" s="13" t="s">
        <v>127</v>
      </c>
      <c r="G909" s="13" t="s">
        <v>204</v>
      </c>
      <c r="J909">
        <v>42742</v>
      </c>
      <c r="L909">
        <v>1</v>
      </c>
      <c r="M909">
        <v>40</v>
      </c>
      <c r="N909">
        <v>5</v>
      </c>
      <c r="O909">
        <v>60264</v>
      </c>
      <c r="P909" t="s">
        <v>2</v>
      </c>
      <c r="Q909" s="13" t="s">
        <v>55</v>
      </c>
      <c r="R909" s="13" t="s">
        <v>82</v>
      </c>
      <c r="S909" s="13" t="s">
        <v>140</v>
      </c>
      <c r="T909" t="b">
        <v>1</v>
      </c>
      <c r="U909" s="13" t="s">
        <v>7</v>
      </c>
      <c r="V909" s="13" t="s">
        <v>2121</v>
      </c>
      <c r="W909" t="s">
        <v>35</v>
      </c>
      <c r="X909" s="13" t="s">
        <v>10</v>
      </c>
      <c r="Y909" s="13" t="s">
        <v>146</v>
      </c>
      <c r="Z909">
        <v>1968</v>
      </c>
      <c r="AA909" s="13" t="s">
        <v>32</v>
      </c>
      <c r="AB909" s="13" t="s">
        <v>206</v>
      </c>
      <c r="AC909" s="13" t="s">
        <v>320</v>
      </c>
      <c r="AD909" s="13" t="s">
        <v>40</v>
      </c>
      <c r="AE909">
        <v>57</v>
      </c>
      <c r="AF909" t="s">
        <v>37</v>
      </c>
      <c r="AG909" t="s">
        <v>12</v>
      </c>
      <c r="AH909">
        <v>8</v>
      </c>
      <c r="AI909" t="s">
        <v>13</v>
      </c>
      <c r="AJ909" s="13" t="s">
        <v>239</v>
      </c>
      <c r="AK909" s="13" t="s">
        <v>135</v>
      </c>
      <c r="AL909" t="s">
        <v>136</v>
      </c>
      <c r="AM909" t="str">
        <f>EmployeeData[[#This Row],[EMPLOYEEID]]</f>
        <v>E199069</v>
      </c>
    </row>
    <row r="910" spans="1:39" ht="15" x14ac:dyDescent="0.25">
      <c r="A910" s="13" t="s">
        <v>2122</v>
      </c>
      <c r="B910" s="13" t="str">
        <f>EmployeeData[[#This Row],[FULLNAME]]</f>
        <v>Joel Wan</v>
      </c>
      <c r="C910" s="13" t="s">
        <v>203</v>
      </c>
      <c r="D910" s="13" t="s">
        <v>126</v>
      </c>
      <c r="E910">
        <v>452</v>
      </c>
      <c r="F910" s="13" t="s">
        <v>157</v>
      </c>
      <c r="G910" s="13" t="s">
        <v>204</v>
      </c>
      <c r="J910">
        <v>42742</v>
      </c>
      <c r="L910">
        <v>1</v>
      </c>
      <c r="M910">
        <v>40</v>
      </c>
      <c r="N910">
        <v>5</v>
      </c>
      <c r="O910">
        <v>114596</v>
      </c>
      <c r="P910" t="s">
        <v>2</v>
      </c>
      <c r="Q910" s="13" t="s">
        <v>55</v>
      </c>
      <c r="R910" s="13" t="s">
        <v>82</v>
      </c>
      <c r="S910" s="13" t="s">
        <v>129</v>
      </c>
      <c r="T910" t="b">
        <v>1</v>
      </c>
      <c r="U910" s="13" t="s">
        <v>38</v>
      </c>
      <c r="V910" s="13" t="s">
        <v>2123</v>
      </c>
      <c r="W910" t="s">
        <v>5</v>
      </c>
      <c r="X910" s="13" t="s">
        <v>45</v>
      </c>
      <c r="Y910" s="13" t="s">
        <v>131</v>
      </c>
      <c r="Z910">
        <v>1978</v>
      </c>
      <c r="AA910" s="13" t="s">
        <v>32</v>
      </c>
      <c r="AB910" s="13" t="s">
        <v>206</v>
      </c>
      <c r="AC910" s="13" t="s">
        <v>199</v>
      </c>
      <c r="AD910" s="13" t="s">
        <v>43</v>
      </c>
      <c r="AE910">
        <v>47</v>
      </c>
      <c r="AF910" t="s">
        <v>37</v>
      </c>
      <c r="AG910" t="s">
        <v>46</v>
      </c>
      <c r="AH910">
        <v>8</v>
      </c>
      <c r="AI910" t="s">
        <v>13</v>
      </c>
      <c r="AJ910" s="13" t="s">
        <v>134</v>
      </c>
      <c r="AK910" s="13" t="s">
        <v>135</v>
      </c>
      <c r="AL910" t="s">
        <v>136</v>
      </c>
      <c r="AM910" t="str">
        <f>EmployeeData[[#This Row],[EMPLOYEEID]]</f>
        <v>E199253</v>
      </c>
    </row>
    <row r="911" spans="1:39" ht="15" x14ac:dyDescent="0.25">
      <c r="A911" s="13" t="s">
        <v>2124</v>
      </c>
      <c r="B911" s="13" t="str">
        <f>EmployeeData[[#This Row],[FULLNAME]]</f>
        <v>Joelle Vets</v>
      </c>
      <c r="C911" s="13" t="s">
        <v>203</v>
      </c>
      <c r="D911" s="13" t="s">
        <v>126</v>
      </c>
      <c r="E911">
        <v>453</v>
      </c>
      <c r="F911" s="13" t="s">
        <v>127</v>
      </c>
      <c r="G911" s="13" t="s">
        <v>204</v>
      </c>
      <c r="J911">
        <v>42742</v>
      </c>
      <c r="L911">
        <v>1</v>
      </c>
      <c r="M911">
        <v>40</v>
      </c>
      <c r="N911">
        <v>5</v>
      </c>
      <c r="O911">
        <v>70914</v>
      </c>
      <c r="P911" t="s">
        <v>2</v>
      </c>
      <c r="Q911" s="13" t="s">
        <v>55</v>
      </c>
      <c r="R911" s="13" t="s">
        <v>82</v>
      </c>
      <c r="S911" s="13" t="s">
        <v>159</v>
      </c>
      <c r="T911" t="b">
        <v>1</v>
      </c>
      <c r="U911" s="13" t="s">
        <v>38</v>
      </c>
      <c r="V911" s="13" t="s">
        <v>2125</v>
      </c>
      <c r="W911" t="s">
        <v>5</v>
      </c>
      <c r="X911" s="13" t="s">
        <v>10</v>
      </c>
      <c r="Y911" s="13" t="s">
        <v>146</v>
      </c>
      <c r="Z911">
        <v>1978</v>
      </c>
      <c r="AA911" s="13" t="s">
        <v>32</v>
      </c>
      <c r="AB911" s="13" t="s">
        <v>206</v>
      </c>
      <c r="AC911" s="13" t="s">
        <v>320</v>
      </c>
      <c r="AD911" s="13" t="s">
        <v>40</v>
      </c>
      <c r="AE911">
        <v>47</v>
      </c>
      <c r="AF911" t="s">
        <v>37</v>
      </c>
      <c r="AG911" t="s">
        <v>12</v>
      </c>
      <c r="AH911">
        <v>8</v>
      </c>
      <c r="AI911" t="s">
        <v>13</v>
      </c>
      <c r="AJ911" s="13" t="s">
        <v>154</v>
      </c>
      <c r="AK911" s="13" t="s">
        <v>135</v>
      </c>
      <c r="AL911" t="b">
        <v>0</v>
      </c>
      <c r="AM911" t="str">
        <f>EmployeeData[[#This Row],[EMPLOYEEID]]</f>
        <v>E199278</v>
      </c>
    </row>
    <row r="912" spans="1:39" ht="15" x14ac:dyDescent="0.25">
      <c r="A912" s="13" t="s">
        <v>2126</v>
      </c>
      <c r="B912" s="13" t="str">
        <f>EmployeeData[[#This Row],[FULLNAME]]</f>
        <v>Joelle Uhlmann</v>
      </c>
      <c r="C912" s="13" t="s">
        <v>203</v>
      </c>
      <c r="D912" s="13" t="s">
        <v>126</v>
      </c>
      <c r="E912">
        <v>461</v>
      </c>
      <c r="F912" s="13" t="s">
        <v>221</v>
      </c>
      <c r="G912" s="13" t="s">
        <v>204</v>
      </c>
      <c r="J912">
        <v>42742</v>
      </c>
      <c r="L912">
        <v>1</v>
      </c>
      <c r="M912">
        <v>40</v>
      </c>
      <c r="N912">
        <v>5</v>
      </c>
      <c r="O912">
        <v>82088</v>
      </c>
      <c r="P912" t="s">
        <v>2</v>
      </c>
      <c r="Q912" s="13" t="s">
        <v>55</v>
      </c>
      <c r="R912" s="13" t="s">
        <v>82</v>
      </c>
      <c r="S912" s="13" t="s">
        <v>140</v>
      </c>
      <c r="T912" t="b">
        <v>1</v>
      </c>
      <c r="U912" s="13" t="s">
        <v>7</v>
      </c>
      <c r="V912" s="13" t="s">
        <v>2127</v>
      </c>
      <c r="W912" t="s">
        <v>35</v>
      </c>
      <c r="X912" s="13" t="s">
        <v>10</v>
      </c>
      <c r="Y912" s="13" t="s">
        <v>229</v>
      </c>
      <c r="Z912">
        <v>1978</v>
      </c>
      <c r="AA912" s="13" t="s">
        <v>32</v>
      </c>
      <c r="AB912" s="13" t="s">
        <v>206</v>
      </c>
      <c r="AC912" s="13" t="s">
        <v>223</v>
      </c>
      <c r="AD912" s="13" t="s">
        <v>9</v>
      </c>
      <c r="AE912">
        <v>47</v>
      </c>
      <c r="AF912" t="s">
        <v>37</v>
      </c>
      <c r="AG912" t="s">
        <v>12</v>
      </c>
      <c r="AH912">
        <v>8</v>
      </c>
      <c r="AI912" t="s">
        <v>13</v>
      </c>
      <c r="AJ912" s="13" t="s">
        <v>239</v>
      </c>
      <c r="AK912" s="13" t="s">
        <v>135</v>
      </c>
      <c r="AL912" t="s">
        <v>136</v>
      </c>
      <c r="AM912" t="str">
        <f>EmployeeData[[#This Row],[EMPLOYEEID]]</f>
        <v>E199280</v>
      </c>
    </row>
    <row r="913" spans="1:39" ht="15" x14ac:dyDescent="0.25">
      <c r="A913" s="13" t="s">
        <v>2128</v>
      </c>
      <c r="B913" s="13" t="str">
        <f>EmployeeData[[#This Row],[FULLNAME]]</f>
        <v>Joelle Tripathy</v>
      </c>
      <c r="C913" s="13" t="s">
        <v>203</v>
      </c>
      <c r="D913" s="13" t="s">
        <v>126</v>
      </c>
      <c r="E913">
        <v>361</v>
      </c>
      <c r="F913" s="13" t="s">
        <v>221</v>
      </c>
      <c r="G913" s="13" t="s">
        <v>204</v>
      </c>
      <c r="J913">
        <v>42742</v>
      </c>
      <c r="L913">
        <v>1</v>
      </c>
      <c r="M913">
        <v>40</v>
      </c>
      <c r="N913">
        <v>5</v>
      </c>
      <c r="O913">
        <v>75148</v>
      </c>
      <c r="P913" t="s">
        <v>2</v>
      </c>
      <c r="Q913" s="13" t="s">
        <v>55</v>
      </c>
      <c r="R913" s="13" t="s">
        <v>82</v>
      </c>
      <c r="S913" s="13" t="s">
        <v>140</v>
      </c>
      <c r="T913" t="b">
        <v>1</v>
      </c>
      <c r="U913" s="13" t="s">
        <v>7</v>
      </c>
      <c r="V913" s="13" t="s">
        <v>2129</v>
      </c>
      <c r="W913" t="s">
        <v>35</v>
      </c>
      <c r="X913" s="13" t="s">
        <v>10</v>
      </c>
      <c r="Y913" s="13" t="s">
        <v>131</v>
      </c>
      <c r="Z913">
        <v>1978</v>
      </c>
      <c r="AA913" s="13" t="s">
        <v>32</v>
      </c>
      <c r="AB913" s="13" t="s">
        <v>206</v>
      </c>
      <c r="AC913" s="13" t="s">
        <v>373</v>
      </c>
      <c r="AD913" s="13" t="s">
        <v>9</v>
      </c>
      <c r="AE913">
        <v>47</v>
      </c>
      <c r="AF913" t="s">
        <v>37</v>
      </c>
      <c r="AG913" t="s">
        <v>12</v>
      </c>
      <c r="AH913">
        <v>8</v>
      </c>
      <c r="AI913" t="s">
        <v>13</v>
      </c>
      <c r="AJ913" s="13" t="s">
        <v>149</v>
      </c>
      <c r="AK913" s="13" t="s">
        <v>135</v>
      </c>
      <c r="AL913" t="s">
        <v>136</v>
      </c>
      <c r="AM913" t="str">
        <f>EmployeeData[[#This Row],[EMPLOYEEID]]</f>
        <v>E199520</v>
      </c>
    </row>
    <row r="914" spans="1:39" ht="15" x14ac:dyDescent="0.25">
      <c r="A914" s="13" t="s">
        <v>2130</v>
      </c>
      <c r="B914" s="13" t="str">
        <f>EmployeeData[[#This Row],[FULLNAME]]</f>
        <v>Joey Tomlinson</v>
      </c>
      <c r="C914" s="13" t="s">
        <v>125</v>
      </c>
      <c r="D914" s="13" t="s">
        <v>126</v>
      </c>
      <c r="E914">
        <v>252</v>
      </c>
      <c r="F914" s="13" t="s">
        <v>143</v>
      </c>
      <c r="G914" s="13" t="s">
        <v>128</v>
      </c>
      <c r="J914">
        <v>42742</v>
      </c>
      <c r="L914">
        <v>1</v>
      </c>
      <c r="M914">
        <v>40</v>
      </c>
      <c r="N914">
        <v>5</v>
      </c>
      <c r="O914">
        <v>109721</v>
      </c>
      <c r="P914" t="s">
        <v>2</v>
      </c>
      <c r="Q914" s="13" t="s">
        <v>54</v>
      </c>
      <c r="R914" s="13" t="s">
        <v>82</v>
      </c>
      <c r="S914" s="13" t="s">
        <v>215</v>
      </c>
      <c r="T914" t="b">
        <v>1</v>
      </c>
      <c r="U914" s="13" t="s">
        <v>7</v>
      </c>
      <c r="V914" s="13" t="s">
        <v>2131</v>
      </c>
      <c r="W914" t="s">
        <v>5</v>
      </c>
      <c r="X914" s="13" t="s">
        <v>10</v>
      </c>
      <c r="Y914" s="13" t="s">
        <v>146</v>
      </c>
      <c r="Z914">
        <v>1964</v>
      </c>
      <c r="AA914" s="13" t="s">
        <v>32</v>
      </c>
      <c r="AB914" s="13" t="s">
        <v>132</v>
      </c>
      <c r="AC914" s="13" t="s">
        <v>148</v>
      </c>
      <c r="AD914" s="13" t="s">
        <v>44</v>
      </c>
      <c r="AE914">
        <v>61</v>
      </c>
      <c r="AF914" t="s">
        <v>37</v>
      </c>
      <c r="AG914" t="s">
        <v>46</v>
      </c>
      <c r="AH914">
        <v>8</v>
      </c>
      <c r="AI914" t="s">
        <v>13</v>
      </c>
      <c r="AJ914" s="13" t="s">
        <v>239</v>
      </c>
      <c r="AK914" s="13" t="s">
        <v>184</v>
      </c>
      <c r="AL914" t="s">
        <v>136</v>
      </c>
      <c r="AM914" t="str">
        <f>EmployeeData[[#This Row],[EMPLOYEEID]]</f>
        <v>E199816</v>
      </c>
    </row>
    <row r="915" spans="1:39" ht="15" x14ac:dyDescent="0.25">
      <c r="A915" s="13" t="s">
        <v>2132</v>
      </c>
      <c r="B915" s="13" t="str">
        <f>EmployeeData[[#This Row],[FULLNAME]]</f>
        <v>Joey Tenholte</v>
      </c>
      <c r="C915" s="13" t="s">
        <v>203</v>
      </c>
      <c r="D915" s="13" t="s">
        <v>126</v>
      </c>
      <c r="E915">
        <v>412</v>
      </c>
      <c r="F915" s="13" t="s">
        <v>143</v>
      </c>
      <c r="G915" s="13" t="s">
        <v>204</v>
      </c>
      <c r="J915">
        <v>42742</v>
      </c>
      <c r="L915">
        <v>1</v>
      </c>
      <c r="M915">
        <v>40</v>
      </c>
      <c r="N915">
        <v>5</v>
      </c>
      <c r="O915">
        <v>59456</v>
      </c>
      <c r="P915" t="s">
        <v>2</v>
      </c>
      <c r="Q915" s="13" t="s">
        <v>55</v>
      </c>
      <c r="R915" s="13" t="s">
        <v>82</v>
      </c>
      <c r="S915" s="13" t="s">
        <v>159</v>
      </c>
      <c r="T915" t="b">
        <v>1</v>
      </c>
      <c r="U915" s="13" t="s">
        <v>7</v>
      </c>
      <c r="V915" s="13" t="s">
        <v>2133</v>
      </c>
      <c r="W915" t="s">
        <v>5</v>
      </c>
      <c r="X915" s="13" t="s">
        <v>10</v>
      </c>
      <c r="Y915" s="13" t="s">
        <v>153</v>
      </c>
      <c r="Z915">
        <v>1979</v>
      </c>
      <c r="AA915" s="13" t="s">
        <v>32</v>
      </c>
      <c r="AB915" s="13" t="s">
        <v>206</v>
      </c>
      <c r="AC915" s="13" t="s">
        <v>827</v>
      </c>
      <c r="AD915" s="13" t="s">
        <v>44</v>
      </c>
      <c r="AE915">
        <v>46</v>
      </c>
      <c r="AF915" t="s">
        <v>37</v>
      </c>
      <c r="AG915" t="s">
        <v>12</v>
      </c>
      <c r="AH915">
        <v>8</v>
      </c>
      <c r="AI915" t="s">
        <v>13</v>
      </c>
      <c r="AJ915" s="13" t="s">
        <v>154</v>
      </c>
      <c r="AK915" s="13" t="s">
        <v>135</v>
      </c>
      <c r="AL915" t="b">
        <v>1</v>
      </c>
      <c r="AM915" t="str">
        <f>EmployeeData[[#This Row],[EMPLOYEEID]]</f>
        <v>E200205</v>
      </c>
    </row>
    <row r="916" spans="1:39" ht="15" x14ac:dyDescent="0.25">
      <c r="A916" s="13" t="s">
        <v>426</v>
      </c>
      <c r="B916" s="13" t="str">
        <f>EmployeeData[[#This Row],[FULLNAME]]</f>
        <v>Johann Steyn</v>
      </c>
      <c r="C916" s="13" t="s">
        <v>193</v>
      </c>
      <c r="D916" s="13" t="s">
        <v>126</v>
      </c>
      <c r="E916">
        <v>383</v>
      </c>
      <c r="F916" s="13" t="s">
        <v>157</v>
      </c>
      <c r="G916" s="13" t="s">
        <v>426</v>
      </c>
      <c r="J916">
        <v>42742</v>
      </c>
      <c r="L916">
        <v>1</v>
      </c>
      <c r="M916">
        <v>40</v>
      </c>
      <c r="N916">
        <v>5</v>
      </c>
      <c r="O916">
        <v>100332</v>
      </c>
      <c r="P916" t="s">
        <v>2</v>
      </c>
      <c r="Q916" s="13" t="s">
        <v>58</v>
      </c>
      <c r="R916" s="13" t="s">
        <v>82</v>
      </c>
      <c r="S916" s="13" t="s">
        <v>159</v>
      </c>
      <c r="T916" t="b">
        <v>1</v>
      </c>
      <c r="U916" s="13" t="s">
        <v>8</v>
      </c>
      <c r="V916" s="13" t="s">
        <v>428</v>
      </c>
      <c r="W916" t="s">
        <v>5</v>
      </c>
      <c r="X916" s="13" t="s">
        <v>10</v>
      </c>
      <c r="Y916" s="13" t="s">
        <v>146</v>
      </c>
      <c r="Z916">
        <v>1962</v>
      </c>
      <c r="AA916" s="13" t="s">
        <v>15</v>
      </c>
      <c r="AB916" s="13" t="s">
        <v>428</v>
      </c>
      <c r="AC916" s="13" t="s">
        <v>259</v>
      </c>
      <c r="AD916" s="13" t="s">
        <v>40</v>
      </c>
      <c r="AE916">
        <v>63</v>
      </c>
      <c r="AF916" t="s">
        <v>37</v>
      </c>
      <c r="AG916" t="s">
        <v>46</v>
      </c>
      <c r="AH916">
        <v>8</v>
      </c>
      <c r="AI916" t="s">
        <v>13</v>
      </c>
      <c r="AJ916" s="13" t="s">
        <v>154</v>
      </c>
      <c r="AK916" s="13" t="s">
        <v>135</v>
      </c>
      <c r="AL916" t="b">
        <v>1</v>
      </c>
      <c r="AM916" t="str">
        <f>EmployeeData[[#This Row],[EMPLOYEEID]]</f>
        <v>M200979</v>
      </c>
    </row>
    <row r="917" spans="1:39" ht="15" x14ac:dyDescent="0.25">
      <c r="A917" s="13" t="s">
        <v>2134</v>
      </c>
      <c r="B917" s="13" t="str">
        <f>EmployeeData[[#This Row],[FULLNAME]]</f>
        <v>Johann Spratley</v>
      </c>
      <c r="C917" s="13" t="s">
        <v>203</v>
      </c>
      <c r="D917" s="13" t="s">
        <v>126</v>
      </c>
      <c r="E917">
        <v>453</v>
      </c>
      <c r="F917" s="13" t="s">
        <v>127</v>
      </c>
      <c r="G917" s="13" t="s">
        <v>204</v>
      </c>
      <c r="J917">
        <v>42742</v>
      </c>
      <c r="L917">
        <v>1</v>
      </c>
      <c r="M917">
        <v>40</v>
      </c>
      <c r="N917">
        <v>5</v>
      </c>
      <c r="O917">
        <v>133806</v>
      </c>
      <c r="P917" t="s">
        <v>2</v>
      </c>
      <c r="Q917" s="13" t="s">
        <v>55</v>
      </c>
      <c r="R917" s="13" t="s">
        <v>82</v>
      </c>
      <c r="S917" s="13" t="s">
        <v>140</v>
      </c>
      <c r="T917" t="b">
        <v>1</v>
      </c>
      <c r="U917" s="13" t="s">
        <v>7</v>
      </c>
      <c r="V917" s="13" t="s">
        <v>2135</v>
      </c>
      <c r="W917" t="s">
        <v>5</v>
      </c>
      <c r="X917" s="13" t="s">
        <v>10</v>
      </c>
      <c r="Y917" s="13" t="s">
        <v>275</v>
      </c>
      <c r="Z917">
        <v>1962</v>
      </c>
      <c r="AA917" s="13" t="s">
        <v>15</v>
      </c>
      <c r="AB917" s="13" t="s">
        <v>206</v>
      </c>
      <c r="AC917" s="13" t="s">
        <v>320</v>
      </c>
      <c r="AD917" s="13" t="s">
        <v>40</v>
      </c>
      <c r="AE917">
        <v>63</v>
      </c>
      <c r="AF917" t="s">
        <v>37</v>
      </c>
      <c r="AG917" t="s">
        <v>46</v>
      </c>
      <c r="AH917">
        <v>8</v>
      </c>
      <c r="AI917" t="s">
        <v>13</v>
      </c>
      <c r="AJ917" s="13" t="s">
        <v>167</v>
      </c>
      <c r="AK917" s="13" t="s">
        <v>135</v>
      </c>
      <c r="AL917" t="s">
        <v>136</v>
      </c>
      <c r="AM917" t="str">
        <f>EmployeeData[[#This Row],[EMPLOYEEID]]</f>
        <v>E201678</v>
      </c>
    </row>
    <row r="918" spans="1:39" ht="15" x14ac:dyDescent="0.25">
      <c r="A918" s="13" t="s">
        <v>2136</v>
      </c>
      <c r="B918" s="13" t="str">
        <f>EmployeeData[[#This Row],[FULLNAME]]</f>
        <v>Johannes Shin</v>
      </c>
      <c r="C918" s="13" t="s">
        <v>203</v>
      </c>
      <c r="D918" s="13" t="s">
        <v>126</v>
      </c>
      <c r="E918">
        <v>454</v>
      </c>
      <c r="F918" s="13" t="s">
        <v>169</v>
      </c>
      <c r="G918" s="13" t="s">
        <v>204</v>
      </c>
      <c r="J918">
        <v>42742</v>
      </c>
      <c r="L918">
        <v>1</v>
      </c>
      <c r="M918">
        <v>40</v>
      </c>
      <c r="N918">
        <v>5</v>
      </c>
      <c r="O918">
        <v>102688</v>
      </c>
      <c r="P918" t="s">
        <v>2</v>
      </c>
      <c r="Q918" s="13" t="s">
        <v>55</v>
      </c>
      <c r="R918" s="13" t="s">
        <v>82</v>
      </c>
      <c r="S918" s="13" t="s">
        <v>215</v>
      </c>
      <c r="T918" t="b">
        <v>1</v>
      </c>
      <c r="U918" s="13" t="s">
        <v>7</v>
      </c>
      <c r="V918" s="13" t="s">
        <v>2137</v>
      </c>
      <c r="W918" t="s">
        <v>5</v>
      </c>
      <c r="X918" s="13" t="s">
        <v>10</v>
      </c>
      <c r="Y918" s="13" t="s">
        <v>146</v>
      </c>
      <c r="Z918">
        <v>1980</v>
      </c>
      <c r="AA918" s="13" t="s">
        <v>15</v>
      </c>
      <c r="AB918" s="13" t="s">
        <v>206</v>
      </c>
      <c r="AC918" s="13" t="s">
        <v>293</v>
      </c>
      <c r="AD918" s="13" t="s">
        <v>41</v>
      </c>
      <c r="AE918">
        <v>45</v>
      </c>
      <c r="AF918" t="s">
        <v>36</v>
      </c>
      <c r="AG918" t="s">
        <v>46</v>
      </c>
      <c r="AH918">
        <v>8</v>
      </c>
      <c r="AI918" t="s">
        <v>13</v>
      </c>
      <c r="AJ918" s="13" t="s">
        <v>154</v>
      </c>
      <c r="AK918" s="13" t="s">
        <v>184</v>
      </c>
      <c r="AL918" t="s">
        <v>136</v>
      </c>
      <c r="AM918" t="str">
        <f>EmployeeData[[#This Row],[EMPLOYEEID]]</f>
        <v>E201894</v>
      </c>
    </row>
    <row r="919" spans="1:39" ht="15" x14ac:dyDescent="0.25">
      <c r="A919" s="13" t="s">
        <v>2138</v>
      </c>
      <c r="B919" s="13" t="str">
        <f>EmployeeData[[#This Row],[FULLNAME]]</f>
        <v>John Sehgal</v>
      </c>
      <c r="C919" s="13" t="s">
        <v>125</v>
      </c>
      <c r="D919" s="13" t="s">
        <v>126</v>
      </c>
      <c r="E919">
        <v>452</v>
      </c>
      <c r="F919" s="13" t="s">
        <v>157</v>
      </c>
      <c r="G919" s="13" t="s">
        <v>128</v>
      </c>
      <c r="J919">
        <v>42742</v>
      </c>
      <c r="L919">
        <v>1</v>
      </c>
      <c r="M919">
        <v>40</v>
      </c>
      <c r="N919">
        <v>5</v>
      </c>
      <c r="O919">
        <v>290804</v>
      </c>
      <c r="P919" t="s">
        <v>2</v>
      </c>
      <c r="Q919" s="13" t="s">
        <v>54</v>
      </c>
      <c r="R919" s="13" t="s">
        <v>82</v>
      </c>
      <c r="S919" s="13" t="s">
        <v>159</v>
      </c>
      <c r="T919" t="b">
        <v>1</v>
      </c>
      <c r="U919" s="13" t="s">
        <v>7</v>
      </c>
      <c r="V919" s="13" t="s">
        <v>2139</v>
      </c>
      <c r="W919" t="s">
        <v>5</v>
      </c>
      <c r="X919" s="13" t="s">
        <v>10</v>
      </c>
      <c r="Y919" s="13" t="s">
        <v>153</v>
      </c>
      <c r="Z919">
        <v>1989</v>
      </c>
      <c r="AA919" s="13" t="s">
        <v>33</v>
      </c>
      <c r="AB919" s="13" t="s">
        <v>132</v>
      </c>
      <c r="AC919" s="13" t="s">
        <v>199</v>
      </c>
      <c r="AD919" s="13" t="s">
        <v>43</v>
      </c>
      <c r="AE919">
        <v>36</v>
      </c>
      <c r="AF919" t="s">
        <v>36</v>
      </c>
      <c r="AG919" t="s">
        <v>47</v>
      </c>
      <c r="AH919">
        <v>8</v>
      </c>
      <c r="AI919" t="s">
        <v>13</v>
      </c>
      <c r="AJ919" s="13" t="s">
        <v>167</v>
      </c>
      <c r="AK919" s="13" t="s">
        <v>135</v>
      </c>
      <c r="AL919" t="b">
        <v>1</v>
      </c>
      <c r="AM919" t="str">
        <f>EmployeeData[[#This Row],[EMPLOYEEID]]</f>
        <v>E202614</v>
      </c>
    </row>
    <row r="920" spans="1:39" ht="15" x14ac:dyDescent="0.25">
      <c r="A920" s="13" t="s">
        <v>2140</v>
      </c>
      <c r="B920" s="13" t="str">
        <f>EmployeeData[[#This Row],[FULLNAME]]</f>
        <v>John Schmidt</v>
      </c>
      <c r="C920" s="13" t="s">
        <v>125</v>
      </c>
      <c r="D920" s="13" t="s">
        <v>126</v>
      </c>
      <c r="E920">
        <v>461</v>
      </c>
      <c r="F920" s="13" t="s">
        <v>221</v>
      </c>
      <c r="G920" s="13" t="s">
        <v>128</v>
      </c>
      <c r="J920">
        <v>42742</v>
      </c>
      <c r="L920">
        <v>1</v>
      </c>
      <c r="M920">
        <v>40</v>
      </c>
      <c r="N920">
        <v>5</v>
      </c>
      <c r="O920">
        <v>31281</v>
      </c>
      <c r="P920" t="s">
        <v>2</v>
      </c>
      <c r="Q920" s="13" t="s">
        <v>54</v>
      </c>
      <c r="R920" s="13" t="s">
        <v>82</v>
      </c>
      <c r="S920" s="13" t="s">
        <v>159</v>
      </c>
      <c r="T920" t="b">
        <v>1</v>
      </c>
      <c r="U920" s="13" t="s">
        <v>7</v>
      </c>
      <c r="V920" s="13" t="s">
        <v>2141</v>
      </c>
      <c r="W920" t="s">
        <v>35</v>
      </c>
      <c r="X920" s="13" t="s">
        <v>10</v>
      </c>
      <c r="Y920" s="13" t="s">
        <v>146</v>
      </c>
      <c r="Z920">
        <v>1999</v>
      </c>
      <c r="AA920" s="13" t="s">
        <v>33</v>
      </c>
      <c r="AB920" s="13" t="s">
        <v>132</v>
      </c>
      <c r="AC920" s="13" t="s">
        <v>223</v>
      </c>
      <c r="AD920" s="13" t="s">
        <v>9</v>
      </c>
      <c r="AE920">
        <v>26</v>
      </c>
      <c r="AF920" t="s">
        <v>6</v>
      </c>
      <c r="AG920" t="s">
        <v>11</v>
      </c>
      <c r="AH920">
        <v>8</v>
      </c>
      <c r="AI920" t="s">
        <v>13</v>
      </c>
      <c r="AJ920" s="13" t="s">
        <v>149</v>
      </c>
      <c r="AK920" s="13" t="s">
        <v>135</v>
      </c>
      <c r="AL920" t="b">
        <v>1</v>
      </c>
      <c r="AM920" t="str">
        <f>EmployeeData[[#This Row],[EMPLOYEEID]]</f>
        <v>E202677</v>
      </c>
    </row>
    <row r="921" spans="1:39" ht="15" x14ac:dyDescent="0.25">
      <c r="A921" s="13" t="s">
        <v>2142</v>
      </c>
      <c r="B921" s="13" t="str">
        <f>EmployeeData[[#This Row],[FULLNAME]]</f>
        <v>John Rojkov</v>
      </c>
      <c r="C921" s="13" t="s">
        <v>203</v>
      </c>
      <c r="D921" s="13" t="s">
        <v>126</v>
      </c>
      <c r="E921">
        <v>442</v>
      </c>
      <c r="F921" s="13" t="s">
        <v>143</v>
      </c>
      <c r="G921" s="13" t="s">
        <v>204</v>
      </c>
      <c r="J921">
        <v>42742</v>
      </c>
      <c r="L921">
        <v>1</v>
      </c>
      <c r="M921">
        <v>40</v>
      </c>
      <c r="N921">
        <v>5</v>
      </c>
      <c r="O921">
        <v>57569</v>
      </c>
      <c r="P921" t="s">
        <v>2</v>
      </c>
      <c r="Q921" s="13" t="s">
        <v>55</v>
      </c>
      <c r="R921" s="13" t="s">
        <v>82</v>
      </c>
      <c r="S921" s="13" t="s">
        <v>129</v>
      </c>
      <c r="T921" t="b">
        <v>1</v>
      </c>
      <c r="U921" s="13" t="s">
        <v>38</v>
      </c>
      <c r="V921" s="13" t="s">
        <v>2143</v>
      </c>
      <c r="W921" t="s">
        <v>35</v>
      </c>
      <c r="X921" s="13" t="s">
        <v>10</v>
      </c>
      <c r="Y921" s="13" t="s">
        <v>131</v>
      </c>
      <c r="Z921">
        <v>1973</v>
      </c>
      <c r="AA921" s="13" t="s">
        <v>33</v>
      </c>
      <c r="AB921" s="13" t="s">
        <v>206</v>
      </c>
      <c r="AC921" s="13" t="s">
        <v>179</v>
      </c>
      <c r="AD921" s="13" t="s">
        <v>44</v>
      </c>
      <c r="AE921">
        <v>52</v>
      </c>
      <c r="AF921" t="s">
        <v>37</v>
      </c>
      <c r="AG921" t="s">
        <v>12</v>
      </c>
      <c r="AH921">
        <v>8</v>
      </c>
      <c r="AI921" t="s">
        <v>13</v>
      </c>
      <c r="AJ921" s="13" t="s">
        <v>167</v>
      </c>
      <c r="AK921" s="13" t="s">
        <v>135</v>
      </c>
      <c r="AL921" t="s">
        <v>136</v>
      </c>
      <c r="AM921" t="str">
        <f>EmployeeData[[#This Row],[EMPLOYEEID]]</f>
        <v>E203046</v>
      </c>
    </row>
    <row r="922" spans="1:39" ht="15" x14ac:dyDescent="0.25">
      <c r="A922" s="13" t="s">
        <v>2144</v>
      </c>
      <c r="B922" s="13" t="str">
        <f>EmployeeData[[#This Row],[FULLNAME]]</f>
        <v>John Reddi</v>
      </c>
      <c r="C922" s="13" t="s">
        <v>303</v>
      </c>
      <c r="D922" s="13" t="s">
        <v>126</v>
      </c>
      <c r="E922">
        <v>461</v>
      </c>
      <c r="F922" s="13" t="s">
        <v>221</v>
      </c>
      <c r="G922" s="13" t="s">
        <v>304</v>
      </c>
      <c r="J922">
        <v>42742</v>
      </c>
      <c r="L922">
        <v>1</v>
      </c>
      <c r="M922">
        <v>40</v>
      </c>
      <c r="N922">
        <v>5</v>
      </c>
      <c r="O922">
        <v>47609</v>
      </c>
      <c r="P922" t="s">
        <v>2</v>
      </c>
      <c r="Q922" s="13" t="s">
        <v>57</v>
      </c>
      <c r="R922" s="13" t="s">
        <v>82</v>
      </c>
      <c r="S922" s="13" t="s">
        <v>140</v>
      </c>
      <c r="T922" t="b">
        <v>1</v>
      </c>
      <c r="U922" s="13" t="s">
        <v>7</v>
      </c>
      <c r="V922" s="13" t="s">
        <v>2145</v>
      </c>
      <c r="W922" t="s">
        <v>5</v>
      </c>
      <c r="X922" s="13" t="s">
        <v>10</v>
      </c>
      <c r="Y922" s="13" t="s">
        <v>153</v>
      </c>
      <c r="Z922">
        <v>1988</v>
      </c>
      <c r="AA922" s="13" t="s">
        <v>33</v>
      </c>
      <c r="AB922" s="13" t="s">
        <v>306</v>
      </c>
      <c r="AC922" s="13" t="s">
        <v>223</v>
      </c>
      <c r="AD922" s="13" t="s">
        <v>9</v>
      </c>
      <c r="AE922">
        <v>37</v>
      </c>
      <c r="AF922" t="s">
        <v>36</v>
      </c>
      <c r="AG922" t="s">
        <v>11</v>
      </c>
      <c r="AH922">
        <v>8</v>
      </c>
      <c r="AI922" t="s">
        <v>13</v>
      </c>
      <c r="AJ922" s="13" t="s">
        <v>176</v>
      </c>
      <c r="AK922" s="13" t="s">
        <v>135</v>
      </c>
      <c r="AL922" t="s">
        <v>136</v>
      </c>
      <c r="AM922" t="str">
        <f>EmployeeData[[#This Row],[EMPLOYEEID]]</f>
        <v>E203851</v>
      </c>
    </row>
    <row r="923" spans="1:39" ht="15" x14ac:dyDescent="0.25">
      <c r="A923" s="13" t="s">
        <v>2146</v>
      </c>
      <c r="B923" s="13" t="str">
        <f>EmployeeData[[#This Row],[FULLNAME]]</f>
        <v>John Ramu</v>
      </c>
      <c r="C923" s="13" t="s">
        <v>203</v>
      </c>
      <c r="D923" s="13" t="s">
        <v>126</v>
      </c>
      <c r="E923">
        <v>461</v>
      </c>
      <c r="F923" s="13" t="s">
        <v>221</v>
      </c>
      <c r="G923" s="13" t="s">
        <v>204</v>
      </c>
      <c r="J923">
        <v>42806</v>
      </c>
      <c r="L923">
        <v>1</v>
      </c>
      <c r="M923">
        <v>40</v>
      </c>
      <c r="N923">
        <v>5</v>
      </c>
      <c r="O923">
        <v>92476</v>
      </c>
      <c r="P923" t="s">
        <v>2</v>
      </c>
      <c r="Q923" s="13" t="s">
        <v>55</v>
      </c>
      <c r="R923" s="13" t="s">
        <v>82</v>
      </c>
      <c r="S923" s="13" t="s">
        <v>211</v>
      </c>
      <c r="T923" t="b">
        <v>1</v>
      </c>
      <c r="U923" s="13" t="s">
        <v>38</v>
      </c>
      <c r="V923" s="13" t="s">
        <v>2147</v>
      </c>
      <c r="W923" t="s">
        <v>35</v>
      </c>
      <c r="X923" s="13" t="s">
        <v>10</v>
      </c>
      <c r="Y923" s="13" t="s">
        <v>233</v>
      </c>
      <c r="Z923">
        <v>1962</v>
      </c>
      <c r="AA923" s="13" t="s">
        <v>33</v>
      </c>
      <c r="AB923" s="13" t="s">
        <v>206</v>
      </c>
      <c r="AC923" s="13" t="s">
        <v>223</v>
      </c>
      <c r="AD923" s="13" t="s">
        <v>9</v>
      </c>
      <c r="AE923">
        <v>63</v>
      </c>
      <c r="AF923" t="s">
        <v>37</v>
      </c>
      <c r="AG923" t="s">
        <v>12</v>
      </c>
      <c r="AH923">
        <v>8</v>
      </c>
      <c r="AI923" t="s">
        <v>13</v>
      </c>
      <c r="AJ923" s="13" t="s">
        <v>154</v>
      </c>
      <c r="AK923" s="13" t="s">
        <v>135</v>
      </c>
      <c r="AL923" t="b">
        <v>1</v>
      </c>
      <c r="AM923" t="str">
        <f>EmployeeData[[#This Row],[EMPLOYEEID]]</f>
        <v>E203971</v>
      </c>
    </row>
    <row r="924" spans="1:39" ht="15" x14ac:dyDescent="0.25">
      <c r="A924" s="13" t="s">
        <v>2148</v>
      </c>
      <c r="B924" s="13" t="str">
        <f>EmployeeData[[#This Row],[FULLNAME]]</f>
        <v>Johnson Radhakrishnan</v>
      </c>
      <c r="C924" s="13" t="s">
        <v>203</v>
      </c>
      <c r="D924" s="13" t="s">
        <v>126</v>
      </c>
      <c r="E924">
        <v>442</v>
      </c>
      <c r="F924" s="13" t="s">
        <v>143</v>
      </c>
      <c r="G924" s="13" t="s">
        <v>204</v>
      </c>
      <c r="J924">
        <v>42806</v>
      </c>
      <c r="L924">
        <v>1</v>
      </c>
      <c r="M924">
        <v>40</v>
      </c>
      <c r="N924">
        <v>5</v>
      </c>
      <c r="O924">
        <v>78359</v>
      </c>
      <c r="P924" t="s">
        <v>2</v>
      </c>
      <c r="Q924" s="13" t="s">
        <v>55</v>
      </c>
      <c r="R924" s="13" t="s">
        <v>82</v>
      </c>
      <c r="S924" s="13" t="s">
        <v>159</v>
      </c>
      <c r="T924" t="b">
        <v>1</v>
      </c>
      <c r="U924" s="13" t="s">
        <v>7</v>
      </c>
      <c r="V924" s="13" t="s">
        <v>2149</v>
      </c>
      <c r="W924" t="s">
        <v>5</v>
      </c>
      <c r="X924" s="13" t="s">
        <v>10</v>
      </c>
      <c r="Y924" s="13" t="s">
        <v>153</v>
      </c>
      <c r="Z924">
        <v>1974</v>
      </c>
      <c r="AA924" s="13" t="s">
        <v>33</v>
      </c>
      <c r="AB924" s="13" t="s">
        <v>206</v>
      </c>
      <c r="AC924" s="13" t="s">
        <v>179</v>
      </c>
      <c r="AD924" s="13" t="s">
        <v>44</v>
      </c>
      <c r="AE924">
        <v>51</v>
      </c>
      <c r="AF924" t="s">
        <v>37</v>
      </c>
      <c r="AG924" t="s">
        <v>12</v>
      </c>
      <c r="AH924">
        <v>8</v>
      </c>
      <c r="AI924" t="s">
        <v>13</v>
      </c>
      <c r="AJ924" s="13" t="s">
        <v>167</v>
      </c>
      <c r="AK924" s="13" t="s">
        <v>184</v>
      </c>
      <c r="AL924" t="b">
        <v>1</v>
      </c>
      <c r="AM924" t="str">
        <f>EmployeeData[[#This Row],[EMPLOYEEID]]</f>
        <v>E204013</v>
      </c>
    </row>
    <row r="925" spans="1:39" ht="15" x14ac:dyDescent="0.25">
      <c r="A925" s="13" t="s">
        <v>2150</v>
      </c>
      <c r="B925" s="13" t="str">
        <f>EmployeeData[[#This Row],[FULLNAME]]</f>
        <v>Johnson Pierce</v>
      </c>
      <c r="C925" s="13" t="s">
        <v>203</v>
      </c>
      <c r="D925" s="13" t="s">
        <v>126</v>
      </c>
      <c r="E925">
        <v>452</v>
      </c>
      <c r="F925" s="13" t="s">
        <v>157</v>
      </c>
      <c r="G925" s="13" t="s">
        <v>204</v>
      </c>
      <c r="J925">
        <v>42806</v>
      </c>
      <c r="L925">
        <v>1</v>
      </c>
      <c r="M925">
        <v>40</v>
      </c>
      <c r="N925">
        <v>5</v>
      </c>
      <c r="O925">
        <v>230949</v>
      </c>
      <c r="P925" t="s">
        <v>2</v>
      </c>
      <c r="Q925" s="13" t="s">
        <v>55</v>
      </c>
      <c r="R925" s="13" t="s">
        <v>82</v>
      </c>
      <c r="S925" s="13" t="s">
        <v>140</v>
      </c>
      <c r="T925" t="b">
        <v>1</v>
      </c>
      <c r="U925" s="13" t="s">
        <v>7</v>
      </c>
      <c r="V925" s="13" t="s">
        <v>2151</v>
      </c>
      <c r="W925" t="s">
        <v>35</v>
      </c>
      <c r="X925" s="13" t="s">
        <v>10</v>
      </c>
      <c r="Y925" s="13" t="s">
        <v>131</v>
      </c>
      <c r="Z925">
        <v>1964</v>
      </c>
      <c r="AA925" s="13" t="s">
        <v>33</v>
      </c>
      <c r="AB925" s="13" t="s">
        <v>206</v>
      </c>
      <c r="AC925" s="13" t="s">
        <v>199</v>
      </c>
      <c r="AD925" s="13" t="s">
        <v>43</v>
      </c>
      <c r="AE925">
        <v>61</v>
      </c>
      <c r="AF925" t="s">
        <v>37</v>
      </c>
      <c r="AG925" t="s">
        <v>47</v>
      </c>
      <c r="AH925">
        <v>8</v>
      </c>
      <c r="AI925" t="s">
        <v>13</v>
      </c>
      <c r="AJ925" s="13" t="s">
        <v>134</v>
      </c>
      <c r="AK925" s="13" t="s">
        <v>135</v>
      </c>
      <c r="AL925" t="s">
        <v>136</v>
      </c>
      <c r="AM925" t="str">
        <f>EmployeeData[[#This Row],[EMPLOYEEID]]</f>
        <v>E204075</v>
      </c>
    </row>
    <row r="926" spans="1:39" ht="15" x14ac:dyDescent="0.25">
      <c r="A926" s="13" t="s">
        <v>2152</v>
      </c>
      <c r="B926" s="13" t="str">
        <f>EmployeeData[[#This Row],[FULLNAME]]</f>
        <v>Johnson Nigam</v>
      </c>
      <c r="C926" s="13" t="s">
        <v>203</v>
      </c>
      <c r="D926" s="13" t="s">
        <v>126</v>
      </c>
      <c r="E926">
        <v>432</v>
      </c>
      <c r="F926" s="13" t="s">
        <v>143</v>
      </c>
      <c r="G926" s="13" t="s">
        <v>204</v>
      </c>
      <c r="J926">
        <v>42806</v>
      </c>
      <c r="L926">
        <v>1</v>
      </c>
      <c r="M926">
        <v>40</v>
      </c>
      <c r="N926">
        <v>5</v>
      </c>
      <c r="O926">
        <v>51590</v>
      </c>
      <c r="P926" t="s">
        <v>2</v>
      </c>
      <c r="Q926" s="13" t="s">
        <v>55</v>
      </c>
      <c r="R926" s="13" t="s">
        <v>82</v>
      </c>
      <c r="S926" s="13" t="s">
        <v>159</v>
      </c>
      <c r="T926" t="b">
        <v>1</v>
      </c>
      <c r="U926" s="13" t="s">
        <v>38</v>
      </c>
      <c r="V926" s="13" t="s">
        <v>2153</v>
      </c>
      <c r="W926" t="s">
        <v>5</v>
      </c>
      <c r="X926" s="13" t="s">
        <v>45</v>
      </c>
      <c r="Y926" s="13" t="s">
        <v>131</v>
      </c>
      <c r="Z926">
        <v>1999</v>
      </c>
      <c r="AA926" s="13" t="s">
        <v>15</v>
      </c>
      <c r="AB926" s="13" t="s">
        <v>206</v>
      </c>
      <c r="AC926" s="13" t="s">
        <v>1013</v>
      </c>
      <c r="AD926" s="13" t="s">
        <v>44</v>
      </c>
      <c r="AE926">
        <v>26</v>
      </c>
      <c r="AF926" t="s">
        <v>6</v>
      </c>
      <c r="AG926" t="s">
        <v>12</v>
      </c>
      <c r="AH926">
        <v>8</v>
      </c>
      <c r="AI926" t="s">
        <v>13</v>
      </c>
      <c r="AJ926" s="13" t="s">
        <v>149</v>
      </c>
      <c r="AK926" s="13" t="s">
        <v>135</v>
      </c>
      <c r="AL926" t="s">
        <v>136</v>
      </c>
      <c r="AM926" t="str">
        <f>EmployeeData[[#This Row],[EMPLOYEEID]]</f>
        <v>E205581</v>
      </c>
    </row>
    <row r="927" spans="1:39" ht="15" x14ac:dyDescent="0.25">
      <c r="A927" s="13" t="s">
        <v>2154</v>
      </c>
      <c r="B927" s="13" t="str">
        <f>EmployeeData[[#This Row],[FULLNAME]]</f>
        <v>Jonathan Naujoks</v>
      </c>
      <c r="C927" s="13" t="s">
        <v>125</v>
      </c>
      <c r="D927" s="13" t="s">
        <v>126</v>
      </c>
      <c r="E927">
        <v>371</v>
      </c>
      <c r="F927" s="13" t="s">
        <v>221</v>
      </c>
      <c r="G927" s="13" t="s">
        <v>128</v>
      </c>
      <c r="J927">
        <v>42806</v>
      </c>
      <c r="L927">
        <v>1</v>
      </c>
      <c r="M927">
        <v>40</v>
      </c>
      <c r="N927">
        <v>5</v>
      </c>
      <c r="O927">
        <v>90450</v>
      </c>
      <c r="P927" t="s">
        <v>2</v>
      </c>
      <c r="Q927" s="13" t="s">
        <v>54</v>
      </c>
      <c r="R927" s="13" t="s">
        <v>82</v>
      </c>
      <c r="S927" s="13" t="s">
        <v>159</v>
      </c>
      <c r="T927" t="b">
        <v>1</v>
      </c>
      <c r="U927" s="13" t="s">
        <v>7</v>
      </c>
      <c r="V927" s="13" t="s">
        <v>2155</v>
      </c>
      <c r="W927" t="s">
        <v>5</v>
      </c>
      <c r="X927" s="13" t="s">
        <v>45</v>
      </c>
      <c r="Y927" s="13" t="s">
        <v>146</v>
      </c>
      <c r="Z927">
        <v>1971</v>
      </c>
      <c r="AA927" s="13" t="s">
        <v>15</v>
      </c>
      <c r="AB927" s="13" t="s">
        <v>132</v>
      </c>
      <c r="AC927" s="13" t="s">
        <v>376</v>
      </c>
      <c r="AD927" s="13" t="s">
        <v>9</v>
      </c>
      <c r="AE927">
        <v>54</v>
      </c>
      <c r="AF927" t="s">
        <v>37</v>
      </c>
      <c r="AG927" t="s">
        <v>12</v>
      </c>
      <c r="AH927">
        <v>8</v>
      </c>
      <c r="AI927" t="s">
        <v>13</v>
      </c>
      <c r="AJ927" s="13" t="s">
        <v>167</v>
      </c>
      <c r="AK927" s="13" t="s">
        <v>135</v>
      </c>
      <c r="AL927" t="b">
        <v>1</v>
      </c>
      <c r="AM927" t="str">
        <f>EmployeeData[[#This Row],[EMPLOYEEID]]</f>
        <v>E206233</v>
      </c>
    </row>
    <row r="928" spans="1:39" ht="15" x14ac:dyDescent="0.25">
      <c r="A928" s="13" t="s">
        <v>2156</v>
      </c>
      <c r="B928" s="13" t="str">
        <f>EmployeeData[[#This Row],[FULLNAME]]</f>
        <v>Jonathan Na</v>
      </c>
      <c r="C928" s="13" t="s">
        <v>125</v>
      </c>
      <c r="D928" s="13" t="s">
        <v>126</v>
      </c>
      <c r="E928">
        <v>444</v>
      </c>
      <c r="F928" s="13" t="s">
        <v>127</v>
      </c>
      <c r="G928" s="13" t="s">
        <v>128</v>
      </c>
      <c r="J928">
        <v>42806</v>
      </c>
      <c r="L928">
        <v>1</v>
      </c>
      <c r="M928">
        <v>40</v>
      </c>
      <c r="N928">
        <v>5</v>
      </c>
      <c r="O928">
        <v>88343</v>
      </c>
      <c r="P928" t="s">
        <v>2</v>
      </c>
      <c r="Q928" s="13" t="s">
        <v>54</v>
      </c>
      <c r="R928" s="13" t="s">
        <v>82</v>
      </c>
      <c r="S928" s="13" t="s">
        <v>140</v>
      </c>
      <c r="T928" t="b">
        <v>1</v>
      </c>
      <c r="U928" s="13" t="s">
        <v>7</v>
      </c>
      <c r="V928" s="13" t="s">
        <v>2157</v>
      </c>
      <c r="W928" t="s">
        <v>5</v>
      </c>
      <c r="X928" s="13" t="s">
        <v>10</v>
      </c>
      <c r="Y928" s="13" t="s">
        <v>131</v>
      </c>
      <c r="Z928">
        <v>1999</v>
      </c>
      <c r="AA928" s="13" t="s">
        <v>15</v>
      </c>
      <c r="AB928" s="13" t="s">
        <v>132</v>
      </c>
      <c r="AC928" s="13" t="s">
        <v>133</v>
      </c>
      <c r="AD928" s="13" t="s">
        <v>40</v>
      </c>
      <c r="AE928">
        <v>26</v>
      </c>
      <c r="AF928" t="s">
        <v>6</v>
      </c>
      <c r="AG928" t="s">
        <v>12</v>
      </c>
      <c r="AH928">
        <v>8</v>
      </c>
      <c r="AI928" t="s">
        <v>13</v>
      </c>
      <c r="AJ928" s="13" t="s">
        <v>167</v>
      </c>
      <c r="AK928" s="13" t="s">
        <v>135</v>
      </c>
      <c r="AL928" t="s">
        <v>136</v>
      </c>
      <c r="AM928" t="str">
        <f>EmployeeData[[#This Row],[EMPLOYEEID]]</f>
        <v>E206397</v>
      </c>
    </row>
    <row r="929" spans="1:39" ht="15" x14ac:dyDescent="0.25">
      <c r="A929" s="13" t="s">
        <v>2158</v>
      </c>
      <c r="B929" s="13" t="str">
        <f>EmployeeData[[#This Row],[FULLNAME]]</f>
        <v>Jonathan Mousavijavardi</v>
      </c>
      <c r="C929" s="13" t="s">
        <v>125</v>
      </c>
      <c r="D929" s="13" t="s">
        <v>126</v>
      </c>
      <c r="E929">
        <v>444</v>
      </c>
      <c r="F929" s="13" t="s">
        <v>127</v>
      </c>
      <c r="G929" s="13" t="s">
        <v>128</v>
      </c>
      <c r="J929">
        <v>42806</v>
      </c>
      <c r="L929">
        <v>1</v>
      </c>
      <c r="M929">
        <v>40</v>
      </c>
      <c r="N929">
        <v>5</v>
      </c>
      <c r="O929">
        <v>131081</v>
      </c>
      <c r="P929" t="s">
        <v>2</v>
      </c>
      <c r="Q929" s="13" t="s">
        <v>54</v>
      </c>
      <c r="R929" s="13" t="s">
        <v>82</v>
      </c>
      <c r="S929" s="13" t="s">
        <v>159</v>
      </c>
      <c r="T929" t="b">
        <v>1</v>
      </c>
      <c r="U929" s="13" t="s">
        <v>7</v>
      </c>
      <c r="V929" s="13" t="s">
        <v>2159</v>
      </c>
      <c r="W929" t="s">
        <v>5</v>
      </c>
      <c r="X929" s="13" t="s">
        <v>10</v>
      </c>
      <c r="Y929" s="13" t="s">
        <v>146</v>
      </c>
      <c r="Z929">
        <v>1998</v>
      </c>
      <c r="AA929" s="13" t="s">
        <v>15</v>
      </c>
      <c r="AB929" s="13" t="s">
        <v>132</v>
      </c>
      <c r="AC929" s="13" t="s">
        <v>133</v>
      </c>
      <c r="AD929" s="13" t="s">
        <v>40</v>
      </c>
      <c r="AE929">
        <v>27</v>
      </c>
      <c r="AF929" t="s">
        <v>6</v>
      </c>
      <c r="AG929" t="s">
        <v>46</v>
      </c>
      <c r="AH929">
        <v>8</v>
      </c>
      <c r="AI929" t="s">
        <v>13</v>
      </c>
      <c r="AJ929" s="13" t="s">
        <v>154</v>
      </c>
      <c r="AK929" s="13" t="s">
        <v>135</v>
      </c>
      <c r="AL929" t="b">
        <v>1</v>
      </c>
      <c r="AM929" t="str">
        <f>EmployeeData[[#This Row],[EMPLOYEEID]]</f>
        <v>E206853</v>
      </c>
    </row>
    <row r="930" spans="1:39" ht="15" x14ac:dyDescent="0.25">
      <c r="A930" s="13" t="s">
        <v>2160</v>
      </c>
      <c r="B930" s="13" t="str">
        <f>EmployeeData[[#This Row],[FULLNAME]]</f>
        <v>Jonathan Mast</v>
      </c>
      <c r="C930" s="13" t="s">
        <v>203</v>
      </c>
      <c r="D930" s="13" t="s">
        <v>126</v>
      </c>
      <c r="E930">
        <v>454</v>
      </c>
      <c r="F930" s="13" t="s">
        <v>169</v>
      </c>
      <c r="G930" s="13" t="s">
        <v>204</v>
      </c>
      <c r="J930">
        <v>42806</v>
      </c>
      <c r="L930">
        <v>1</v>
      </c>
      <c r="M930">
        <v>40</v>
      </c>
      <c r="N930">
        <v>5</v>
      </c>
      <c r="O930">
        <v>30854</v>
      </c>
      <c r="P930" t="s">
        <v>2</v>
      </c>
      <c r="Q930" s="13" t="s">
        <v>55</v>
      </c>
      <c r="R930" s="13" t="s">
        <v>82</v>
      </c>
      <c r="S930" s="13" t="s">
        <v>129</v>
      </c>
      <c r="T930" t="b">
        <v>1</v>
      </c>
      <c r="U930" s="13" t="s">
        <v>38</v>
      </c>
      <c r="V930" s="13" t="s">
        <v>2161</v>
      </c>
      <c r="W930" t="s">
        <v>35</v>
      </c>
      <c r="X930" s="13" t="s">
        <v>10</v>
      </c>
      <c r="Y930" s="13" t="s">
        <v>131</v>
      </c>
      <c r="Z930">
        <v>1967</v>
      </c>
      <c r="AA930" s="13" t="s">
        <v>34</v>
      </c>
      <c r="AB930" s="13" t="s">
        <v>206</v>
      </c>
      <c r="AC930" s="13" t="s">
        <v>293</v>
      </c>
      <c r="AD930" s="13" t="s">
        <v>41</v>
      </c>
      <c r="AE930">
        <v>58</v>
      </c>
      <c r="AF930" t="s">
        <v>37</v>
      </c>
      <c r="AG930" t="s">
        <v>11</v>
      </c>
      <c r="AH930">
        <v>8</v>
      </c>
      <c r="AI930" t="s">
        <v>13</v>
      </c>
      <c r="AJ930" s="13" t="s">
        <v>176</v>
      </c>
      <c r="AK930" s="13" t="s">
        <v>135</v>
      </c>
      <c r="AL930" t="s">
        <v>136</v>
      </c>
      <c r="AM930" t="str">
        <f>EmployeeData[[#This Row],[EMPLOYEEID]]</f>
        <v>E207258</v>
      </c>
    </row>
    <row r="931" spans="1:39" ht="15" x14ac:dyDescent="0.25">
      <c r="A931" s="13" t="s">
        <v>2162</v>
      </c>
      <c r="B931" s="13" t="str">
        <f>EmployeeData[[#This Row],[FULLNAME]]</f>
        <v>Jonathan Mar</v>
      </c>
      <c r="C931" s="13" t="s">
        <v>203</v>
      </c>
      <c r="D931" s="13" t="s">
        <v>126</v>
      </c>
      <c r="E931">
        <v>444</v>
      </c>
      <c r="F931" s="13" t="s">
        <v>127</v>
      </c>
      <c r="G931" s="13" t="s">
        <v>204</v>
      </c>
      <c r="J931">
        <v>42806</v>
      </c>
      <c r="L931">
        <v>1</v>
      </c>
      <c r="M931">
        <v>40</v>
      </c>
      <c r="N931">
        <v>5</v>
      </c>
      <c r="O931">
        <v>106066</v>
      </c>
      <c r="P931" t="s">
        <v>2</v>
      </c>
      <c r="Q931" s="13" t="s">
        <v>55</v>
      </c>
      <c r="R931" s="13" t="s">
        <v>82</v>
      </c>
      <c r="S931" s="13" t="s">
        <v>140</v>
      </c>
      <c r="T931" t="b">
        <v>1</v>
      </c>
      <c r="U931" s="13" t="s">
        <v>8</v>
      </c>
      <c r="V931" s="13" t="s">
        <v>2163</v>
      </c>
      <c r="W931" t="s">
        <v>5</v>
      </c>
      <c r="X931" s="13" t="s">
        <v>10</v>
      </c>
      <c r="Y931" s="13" t="s">
        <v>146</v>
      </c>
      <c r="Z931">
        <v>1974</v>
      </c>
      <c r="AA931" s="13" t="s">
        <v>34</v>
      </c>
      <c r="AB931" s="13" t="s">
        <v>206</v>
      </c>
      <c r="AC931" s="13" t="s">
        <v>133</v>
      </c>
      <c r="AD931" s="13" t="s">
        <v>40</v>
      </c>
      <c r="AE931">
        <v>51</v>
      </c>
      <c r="AF931" t="s">
        <v>37</v>
      </c>
      <c r="AG931" t="s">
        <v>46</v>
      </c>
      <c r="AH931">
        <v>8</v>
      </c>
      <c r="AI931" t="s">
        <v>13</v>
      </c>
      <c r="AJ931" s="13" t="s">
        <v>167</v>
      </c>
      <c r="AK931" s="13" t="s">
        <v>135</v>
      </c>
      <c r="AL931" t="s">
        <v>136</v>
      </c>
      <c r="AM931" t="str">
        <f>EmployeeData[[#This Row],[EMPLOYEEID]]</f>
        <v>E207417</v>
      </c>
    </row>
    <row r="932" spans="1:39" ht="15" x14ac:dyDescent="0.25">
      <c r="A932" s="13" t="s">
        <v>2164</v>
      </c>
      <c r="B932" s="13" t="str">
        <f>EmployeeData[[#This Row],[FULLNAME]]</f>
        <v>Jonathan Liu</v>
      </c>
      <c r="C932" s="13" t="s">
        <v>156</v>
      </c>
      <c r="D932" s="13" t="s">
        <v>126</v>
      </c>
      <c r="E932">
        <v>452</v>
      </c>
      <c r="F932" s="13" t="s">
        <v>157</v>
      </c>
      <c r="G932" s="13" t="s">
        <v>158</v>
      </c>
      <c r="J932">
        <v>42806</v>
      </c>
      <c r="L932">
        <v>1</v>
      </c>
      <c r="M932">
        <v>40</v>
      </c>
      <c r="N932">
        <v>5</v>
      </c>
      <c r="O932">
        <v>46200</v>
      </c>
      <c r="P932" t="s">
        <v>2</v>
      </c>
      <c r="Q932" s="13" t="s">
        <v>56</v>
      </c>
      <c r="R932" s="13" t="s">
        <v>82</v>
      </c>
      <c r="S932" s="13" t="s">
        <v>140</v>
      </c>
      <c r="T932" t="b">
        <v>1</v>
      </c>
      <c r="U932" s="13" t="s">
        <v>8</v>
      </c>
      <c r="V932" s="13" t="s">
        <v>2165</v>
      </c>
      <c r="W932" t="s">
        <v>5</v>
      </c>
      <c r="X932" s="13" t="s">
        <v>10</v>
      </c>
      <c r="Y932" s="13" t="s">
        <v>146</v>
      </c>
      <c r="Z932">
        <v>1997</v>
      </c>
      <c r="AA932" s="13" t="s">
        <v>34</v>
      </c>
      <c r="AB932" s="13" t="s">
        <v>161</v>
      </c>
      <c r="AC932" s="13" t="s">
        <v>199</v>
      </c>
      <c r="AD932" s="13" t="s">
        <v>43</v>
      </c>
      <c r="AE932">
        <v>28</v>
      </c>
      <c r="AF932" t="s">
        <v>6</v>
      </c>
      <c r="AG932" t="s">
        <v>11</v>
      </c>
      <c r="AH932">
        <v>8</v>
      </c>
      <c r="AI932" t="s">
        <v>13</v>
      </c>
      <c r="AJ932" s="13" t="s">
        <v>134</v>
      </c>
      <c r="AK932" s="13" t="s">
        <v>135</v>
      </c>
      <c r="AL932" t="s">
        <v>136</v>
      </c>
      <c r="AM932" t="str">
        <f>EmployeeData[[#This Row],[EMPLOYEEID]]</f>
        <v>E207798</v>
      </c>
    </row>
    <row r="933" spans="1:39" ht="15" x14ac:dyDescent="0.25">
      <c r="A933" s="13" t="s">
        <v>2166</v>
      </c>
      <c r="B933" s="13" t="str">
        <f>EmployeeData[[#This Row],[FULLNAME]]</f>
        <v>Jonathan Lin</v>
      </c>
      <c r="C933" s="13" t="s">
        <v>203</v>
      </c>
      <c r="D933" s="13" t="s">
        <v>126</v>
      </c>
      <c r="E933">
        <v>452</v>
      </c>
      <c r="F933" s="13" t="s">
        <v>157</v>
      </c>
      <c r="G933" s="13" t="s">
        <v>204</v>
      </c>
      <c r="J933">
        <v>42806</v>
      </c>
      <c r="L933">
        <v>1</v>
      </c>
      <c r="M933">
        <v>40</v>
      </c>
      <c r="N933">
        <v>5</v>
      </c>
      <c r="O933">
        <v>79775</v>
      </c>
      <c r="P933" t="s">
        <v>2</v>
      </c>
      <c r="Q933" s="13" t="s">
        <v>55</v>
      </c>
      <c r="R933" s="13" t="s">
        <v>82</v>
      </c>
      <c r="S933" s="13" t="s">
        <v>159</v>
      </c>
      <c r="T933" t="b">
        <v>1</v>
      </c>
      <c r="U933" s="13" t="s">
        <v>8</v>
      </c>
      <c r="V933" s="13" t="s">
        <v>2167</v>
      </c>
      <c r="W933" t="s">
        <v>35</v>
      </c>
      <c r="X933" s="13" t="s">
        <v>10</v>
      </c>
      <c r="Y933" s="13" t="s">
        <v>146</v>
      </c>
      <c r="Z933">
        <v>1986</v>
      </c>
      <c r="AA933" s="13" t="s">
        <v>34</v>
      </c>
      <c r="AB933" s="13" t="s">
        <v>206</v>
      </c>
      <c r="AC933" s="13" t="s">
        <v>199</v>
      </c>
      <c r="AD933" s="13" t="s">
        <v>43</v>
      </c>
      <c r="AE933">
        <v>39</v>
      </c>
      <c r="AF933" t="s">
        <v>36</v>
      </c>
      <c r="AG933" t="s">
        <v>12</v>
      </c>
      <c r="AH933">
        <v>8</v>
      </c>
      <c r="AI933" t="s">
        <v>13</v>
      </c>
      <c r="AJ933" s="13" t="s">
        <v>154</v>
      </c>
      <c r="AK933" s="13" t="s">
        <v>135</v>
      </c>
      <c r="AL933" t="b">
        <v>0</v>
      </c>
      <c r="AM933" t="str">
        <f>EmployeeData[[#This Row],[EMPLOYEEID]]</f>
        <v>E208048</v>
      </c>
    </row>
    <row r="934" spans="1:39" ht="15" x14ac:dyDescent="0.25">
      <c r="A934" s="13" t="s">
        <v>2168</v>
      </c>
      <c r="B934" s="13" t="str">
        <f>EmployeeData[[#This Row],[FULLNAME]]</f>
        <v>Jonathan Liao</v>
      </c>
      <c r="C934" s="13" t="s">
        <v>156</v>
      </c>
      <c r="D934" s="13" t="s">
        <v>126</v>
      </c>
      <c r="E934">
        <v>292</v>
      </c>
      <c r="F934" s="13" t="s">
        <v>143</v>
      </c>
      <c r="G934" s="13" t="s">
        <v>158</v>
      </c>
      <c r="J934">
        <v>42806</v>
      </c>
      <c r="L934">
        <v>1</v>
      </c>
      <c r="M934">
        <v>40</v>
      </c>
      <c r="N934">
        <v>5</v>
      </c>
      <c r="O934">
        <v>67127</v>
      </c>
      <c r="P934" t="s">
        <v>2</v>
      </c>
      <c r="Q934" s="13" t="s">
        <v>56</v>
      </c>
      <c r="R934" s="13" t="s">
        <v>82</v>
      </c>
      <c r="S934" s="13" t="s">
        <v>140</v>
      </c>
      <c r="T934" t="b">
        <v>1</v>
      </c>
      <c r="U934" s="13" t="s">
        <v>8</v>
      </c>
      <c r="V934" s="13" t="s">
        <v>2169</v>
      </c>
      <c r="W934" t="s">
        <v>35</v>
      </c>
      <c r="X934" s="13" t="s">
        <v>10</v>
      </c>
      <c r="Y934" s="13" t="s">
        <v>146</v>
      </c>
      <c r="Z934">
        <v>1978</v>
      </c>
      <c r="AA934" s="13" t="s">
        <v>34</v>
      </c>
      <c r="AB934" s="13" t="s">
        <v>161</v>
      </c>
      <c r="AC934" s="13" t="s">
        <v>553</v>
      </c>
      <c r="AD934" s="13" t="s">
        <v>44</v>
      </c>
      <c r="AE934">
        <v>47</v>
      </c>
      <c r="AF934" t="s">
        <v>37</v>
      </c>
      <c r="AG934" t="s">
        <v>12</v>
      </c>
      <c r="AH934">
        <v>8</v>
      </c>
      <c r="AI934" t="s">
        <v>13</v>
      </c>
      <c r="AJ934" s="13" t="s">
        <v>167</v>
      </c>
      <c r="AK934" s="13" t="s">
        <v>135</v>
      </c>
      <c r="AL934" t="s">
        <v>136</v>
      </c>
      <c r="AM934" t="str">
        <f>EmployeeData[[#This Row],[EMPLOYEEID]]</f>
        <v>E208227</v>
      </c>
    </row>
    <row r="935" spans="1:39" ht="15" x14ac:dyDescent="0.25">
      <c r="A935" s="13" t="s">
        <v>2170</v>
      </c>
      <c r="B935" s="13" t="str">
        <f>EmployeeData[[#This Row],[FULLNAME]]</f>
        <v>Jonathan Li</v>
      </c>
      <c r="C935" s="13" t="s">
        <v>203</v>
      </c>
      <c r="D935" s="13" t="s">
        <v>126</v>
      </c>
      <c r="E935">
        <v>442</v>
      </c>
      <c r="F935" s="13" t="s">
        <v>143</v>
      </c>
      <c r="G935" s="13" t="s">
        <v>204</v>
      </c>
      <c r="J935">
        <v>42806</v>
      </c>
      <c r="L935">
        <v>1</v>
      </c>
      <c r="M935">
        <v>40</v>
      </c>
      <c r="N935">
        <v>5</v>
      </c>
      <c r="O935">
        <v>80215</v>
      </c>
      <c r="P935" t="s">
        <v>2</v>
      </c>
      <c r="Q935" s="13" t="s">
        <v>55</v>
      </c>
      <c r="R935" s="13" t="s">
        <v>82</v>
      </c>
      <c r="S935" s="13" t="s">
        <v>159</v>
      </c>
      <c r="T935" t="b">
        <v>1</v>
      </c>
      <c r="U935" s="13" t="s">
        <v>38</v>
      </c>
      <c r="V935" s="13" t="s">
        <v>2171</v>
      </c>
      <c r="W935" t="s">
        <v>35</v>
      </c>
      <c r="X935" s="13" t="s">
        <v>10</v>
      </c>
      <c r="Y935" s="13" t="s">
        <v>131</v>
      </c>
      <c r="Z935">
        <v>1968</v>
      </c>
      <c r="AA935" s="13" t="s">
        <v>34</v>
      </c>
      <c r="AB935" s="13" t="s">
        <v>206</v>
      </c>
      <c r="AC935" s="13" t="s">
        <v>179</v>
      </c>
      <c r="AD935" s="13" t="s">
        <v>44</v>
      </c>
      <c r="AE935">
        <v>57</v>
      </c>
      <c r="AF935" t="s">
        <v>37</v>
      </c>
      <c r="AG935" t="s">
        <v>12</v>
      </c>
      <c r="AH935">
        <v>8</v>
      </c>
      <c r="AI935" t="s">
        <v>13</v>
      </c>
      <c r="AJ935" s="13" t="s">
        <v>154</v>
      </c>
      <c r="AK935" s="13" t="s">
        <v>135</v>
      </c>
      <c r="AL935" t="b">
        <v>0</v>
      </c>
      <c r="AM935" t="str">
        <f>EmployeeData[[#This Row],[EMPLOYEEID]]</f>
        <v>E208256</v>
      </c>
    </row>
    <row r="936" spans="1:39" ht="15" x14ac:dyDescent="0.25">
      <c r="A936" s="13" t="s">
        <v>2172</v>
      </c>
      <c r="B936" s="13" t="str">
        <f>EmployeeData[[#This Row],[FULLNAME]]</f>
        <v>Jordan Lee</v>
      </c>
      <c r="C936" s="13" t="s">
        <v>125</v>
      </c>
      <c r="D936" s="13" t="s">
        <v>126</v>
      </c>
      <c r="E936">
        <v>442</v>
      </c>
      <c r="F936" s="13" t="s">
        <v>143</v>
      </c>
      <c r="G936" s="13" t="s">
        <v>144</v>
      </c>
      <c r="J936">
        <v>43477</v>
      </c>
      <c r="L936">
        <v>1</v>
      </c>
      <c r="M936">
        <v>40</v>
      </c>
      <c r="N936">
        <v>5</v>
      </c>
      <c r="O936">
        <v>27466</v>
      </c>
      <c r="P936" t="s">
        <v>2</v>
      </c>
      <c r="Q936" s="13" t="s">
        <v>54</v>
      </c>
      <c r="R936" s="13" t="s">
        <v>82</v>
      </c>
      <c r="S936" s="13" t="s">
        <v>159</v>
      </c>
      <c r="T936" t="b">
        <v>1</v>
      </c>
      <c r="U936" s="13" t="s">
        <v>38</v>
      </c>
      <c r="V936" s="13" t="s">
        <v>2173</v>
      </c>
      <c r="W936" t="s">
        <v>35</v>
      </c>
      <c r="X936" s="13" t="s">
        <v>10</v>
      </c>
      <c r="Y936" s="13" t="s">
        <v>146</v>
      </c>
      <c r="Z936">
        <v>1978</v>
      </c>
      <c r="AA936" s="13" t="s">
        <v>34</v>
      </c>
      <c r="AB936" s="13" t="s">
        <v>147</v>
      </c>
      <c r="AC936" s="13" t="s">
        <v>179</v>
      </c>
      <c r="AD936" s="13" t="s">
        <v>44</v>
      </c>
      <c r="AE936">
        <v>47</v>
      </c>
      <c r="AF936" t="s">
        <v>37</v>
      </c>
      <c r="AG936" t="s">
        <v>11</v>
      </c>
      <c r="AH936">
        <v>6</v>
      </c>
      <c r="AI936" t="s">
        <v>13</v>
      </c>
      <c r="AJ936" s="13" t="s">
        <v>149</v>
      </c>
      <c r="AK936" s="13" t="s">
        <v>135</v>
      </c>
      <c r="AL936" t="b">
        <v>1</v>
      </c>
      <c r="AM936" t="str">
        <f>EmployeeData[[#This Row],[EMPLOYEEID]]</f>
        <v>E208268</v>
      </c>
    </row>
    <row r="937" spans="1:39" ht="15" x14ac:dyDescent="0.25">
      <c r="A937" s="13" t="s">
        <v>2174</v>
      </c>
      <c r="B937" s="13" t="str">
        <f>EmployeeData[[#This Row],[FULLNAME]]</f>
        <v>Jordan Landry</v>
      </c>
      <c r="C937" s="13" t="s">
        <v>125</v>
      </c>
      <c r="D937" s="13" t="s">
        <v>126</v>
      </c>
      <c r="E937">
        <v>402</v>
      </c>
      <c r="F937" s="13" t="s">
        <v>143</v>
      </c>
      <c r="G937" s="13" t="s">
        <v>128</v>
      </c>
      <c r="J937">
        <v>43477</v>
      </c>
      <c r="L937">
        <v>1</v>
      </c>
      <c r="M937">
        <v>40</v>
      </c>
      <c r="N937">
        <v>5</v>
      </c>
      <c r="O937">
        <v>72767</v>
      </c>
      <c r="P937" t="s">
        <v>2</v>
      </c>
      <c r="Q937" s="13" t="s">
        <v>54</v>
      </c>
      <c r="R937" s="13" t="s">
        <v>82</v>
      </c>
      <c r="S937" s="13" t="s">
        <v>190</v>
      </c>
      <c r="T937" t="b">
        <v>1</v>
      </c>
      <c r="U937" s="13" t="s">
        <v>38</v>
      </c>
      <c r="V937" s="13" t="s">
        <v>2175</v>
      </c>
      <c r="W937" t="s">
        <v>5</v>
      </c>
      <c r="X937" s="13" t="s">
        <v>10</v>
      </c>
      <c r="Y937" s="13" t="s">
        <v>146</v>
      </c>
      <c r="Z937">
        <v>1978</v>
      </c>
      <c r="AA937" s="13" t="s">
        <v>34</v>
      </c>
      <c r="AB937" s="13" t="s">
        <v>132</v>
      </c>
      <c r="AC937" s="13" t="s">
        <v>230</v>
      </c>
      <c r="AD937" s="13" t="s">
        <v>44</v>
      </c>
      <c r="AE937">
        <v>47</v>
      </c>
      <c r="AF937" t="s">
        <v>37</v>
      </c>
      <c r="AG937" t="s">
        <v>12</v>
      </c>
      <c r="AH937">
        <v>6</v>
      </c>
      <c r="AI937" t="s">
        <v>13</v>
      </c>
      <c r="AJ937" s="13" t="s">
        <v>239</v>
      </c>
      <c r="AK937" s="13" t="s">
        <v>135</v>
      </c>
      <c r="AL937" t="b">
        <v>0</v>
      </c>
      <c r="AM937" t="str">
        <f>EmployeeData[[#This Row],[EMPLOYEEID]]</f>
        <v>E208295</v>
      </c>
    </row>
    <row r="938" spans="1:39" ht="15" x14ac:dyDescent="0.25">
      <c r="A938" s="13" t="s">
        <v>2176</v>
      </c>
      <c r="B938" s="13" t="str">
        <f>EmployeeData[[#This Row],[FULLNAME]]</f>
        <v>Jordan Laforge</v>
      </c>
      <c r="C938" s="13" t="s">
        <v>203</v>
      </c>
      <c r="D938" s="13" t="s">
        <v>126</v>
      </c>
      <c r="E938">
        <v>461</v>
      </c>
      <c r="F938" s="13" t="s">
        <v>221</v>
      </c>
      <c r="G938" s="13" t="s">
        <v>204</v>
      </c>
      <c r="J938">
        <v>43477</v>
      </c>
      <c r="L938">
        <v>1</v>
      </c>
      <c r="M938">
        <v>40</v>
      </c>
      <c r="N938">
        <v>5</v>
      </c>
      <c r="O938">
        <v>109195</v>
      </c>
      <c r="P938" t="s">
        <v>2</v>
      </c>
      <c r="Q938" s="13" t="s">
        <v>55</v>
      </c>
      <c r="R938" s="13" t="s">
        <v>82</v>
      </c>
      <c r="S938" s="13" t="s">
        <v>159</v>
      </c>
      <c r="T938" t="b">
        <v>1</v>
      </c>
      <c r="U938" s="13" t="s">
        <v>7</v>
      </c>
      <c r="V938" s="13" t="s">
        <v>2177</v>
      </c>
      <c r="W938" t="s">
        <v>5</v>
      </c>
      <c r="X938" s="13" t="s">
        <v>10</v>
      </c>
      <c r="Y938" s="13" t="s">
        <v>146</v>
      </c>
      <c r="Z938">
        <v>1978</v>
      </c>
      <c r="AA938" s="13" t="s">
        <v>34</v>
      </c>
      <c r="AB938" s="13" t="s">
        <v>206</v>
      </c>
      <c r="AC938" s="13" t="s">
        <v>223</v>
      </c>
      <c r="AD938" s="13" t="s">
        <v>9</v>
      </c>
      <c r="AE938">
        <v>47</v>
      </c>
      <c r="AF938" t="s">
        <v>37</v>
      </c>
      <c r="AG938" t="s">
        <v>46</v>
      </c>
      <c r="AH938">
        <v>6</v>
      </c>
      <c r="AI938" t="s">
        <v>13</v>
      </c>
      <c r="AJ938" s="13" t="s">
        <v>134</v>
      </c>
      <c r="AK938" s="13" t="s">
        <v>135</v>
      </c>
      <c r="AL938" t="b">
        <v>1</v>
      </c>
      <c r="AM938" t="str">
        <f>EmployeeData[[#This Row],[EMPLOYEEID]]</f>
        <v>E209014</v>
      </c>
    </row>
    <row r="939" spans="1:39" ht="15" x14ac:dyDescent="0.25">
      <c r="A939" s="13" t="s">
        <v>2178</v>
      </c>
      <c r="B939" s="13" t="str">
        <f>EmployeeData[[#This Row],[FULLNAME]]</f>
        <v>Joseph Kotte</v>
      </c>
      <c r="C939" s="13" t="s">
        <v>125</v>
      </c>
      <c r="D939" s="13" t="s">
        <v>126</v>
      </c>
      <c r="E939">
        <v>454</v>
      </c>
      <c r="F939" s="13" t="s">
        <v>169</v>
      </c>
      <c r="G939" s="13" t="s">
        <v>128</v>
      </c>
      <c r="J939">
        <v>43477</v>
      </c>
      <c r="L939">
        <v>1</v>
      </c>
      <c r="M939">
        <v>40</v>
      </c>
      <c r="N939">
        <v>5</v>
      </c>
      <c r="O939">
        <v>68642</v>
      </c>
      <c r="P939" t="s">
        <v>2</v>
      </c>
      <c r="Q939" s="13" t="s">
        <v>54</v>
      </c>
      <c r="R939" s="13" t="s">
        <v>82</v>
      </c>
      <c r="S939" s="13" t="s">
        <v>129</v>
      </c>
      <c r="T939" t="b">
        <v>1</v>
      </c>
      <c r="U939" s="13" t="s">
        <v>38</v>
      </c>
      <c r="V939" s="13" t="s">
        <v>2179</v>
      </c>
      <c r="W939" t="s">
        <v>5</v>
      </c>
      <c r="X939" s="13" t="s">
        <v>10</v>
      </c>
      <c r="Y939" s="13" t="s">
        <v>131</v>
      </c>
      <c r="Z939">
        <v>1979</v>
      </c>
      <c r="AA939" s="13" t="s">
        <v>34</v>
      </c>
      <c r="AB939" s="13" t="s">
        <v>132</v>
      </c>
      <c r="AC939" s="13" t="s">
        <v>293</v>
      </c>
      <c r="AD939" s="13" t="s">
        <v>41</v>
      </c>
      <c r="AE939">
        <v>46</v>
      </c>
      <c r="AF939" t="s">
        <v>37</v>
      </c>
      <c r="AG939" t="s">
        <v>12</v>
      </c>
      <c r="AH939">
        <v>6</v>
      </c>
      <c r="AI939" t="s">
        <v>13</v>
      </c>
      <c r="AJ939" s="13" t="s">
        <v>154</v>
      </c>
      <c r="AK939" s="13" t="s">
        <v>135</v>
      </c>
      <c r="AL939" t="s">
        <v>136</v>
      </c>
      <c r="AM939" t="str">
        <f>EmployeeData[[#This Row],[EMPLOYEEID]]</f>
        <v>E209616</v>
      </c>
    </row>
    <row r="940" spans="1:39" ht="15" x14ac:dyDescent="0.25">
      <c r="A940" s="13" t="s">
        <v>2180</v>
      </c>
      <c r="B940" s="13" t="str">
        <f>EmployeeData[[#This Row],[FULLNAME]]</f>
        <v>Joseph KN</v>
      </c>
      <c r="C940" s="13" t="s">
        <v>203</v>
      </c>
      <c r="D940" s="13" t="s">
        <v>126</v>
      </c>
      <c r="E940">
        <v>444</v>
      </c>
      <c r="F940" s="13" t="s">
        <v>127</v>
      </c>
      <c r="G940" s="13" t="s">
        <v>204</v>
      </c>
      <c r="J940">
        <v>43477</v>
      </c>
      <c r="L940">
        <v>1</v>
      </c>
      <c r="M940">
        <v>40</v>
      </c>
      <c r="N940">
        <v>5</v>
      </c>
      <c r="O940">
        <v>78042</v>
      </c>
      <c r="P940" t="s">
        <v>2</v>
      </c>
      <c r="Q940" s="13" t="s">
        <v>55</v>
      </c>
      <c r="R940" s="13" t="s">
        <v>82</v>
      </c>
      <c r="S940" s="13" t="s">
        <v>159</v>
      </c>
      <c r="T940" t="b">
        <v>1</v>
      </c>
      <c r="U940" s="13" t="s">
        <v>7</v>
      </c>
      <c r="V940" s="13" t="s">
        <v>2181</v>
      </c>
      <c r="W940" t="s">
        <v>5</v>
      </c>
      <c r="X940" s="13" t="s">
        <v>10</v>
      </c>
      <c r="Y940" s="13" t="s">
        <v>146</v>
      </c>
      <c r="Z940">
        <v>1964</v>
      </c>
      <c r="AA940" s="13" t="s">
        <v>34</v>
      </c>
      <c r="AB940" s="13" t="s">
        <v>206</v>
      </c>
      <c r="AC940" s="13" t="s">
        <v>133</v>
      </c>
      <c r="AD940" s="13" t="s">
        <v>40</v>
      </c>
      <c r="AE940">
        <v>61</v>
      </c>
      <c r="AF940" t="s">
        <v>37</v>
      </c>
      <c r="AG940" t="s">
        <v>12</v>
      </c>
      <c r="AH940">
        <v>6</v>
      </c>
      <c r="AI940" t="s">
        <v>13</v>
      </c>
      <c r="AJ940" s="13" t="s">
        <v>149</v>
      </c>
      <c r="AK940" s="13" t="s">
        <v>184</v>
      </c>
      <c r="AL940" t="b">
        <v>1</v>
      </c>
      <c r="AM940" t="str">
        <f>EmployeeData[[#This Row],[EMPLOYEEID]]</f>
        <v>E210022</v>
      </c>
    </row>
    <row r="941" spans="1:39" ht="15" x14ac:dyDescent="0.25">
      <c r="A941" s="13" t="s">
        <v>2182</v>
      </c>
      <c r="B941" s="13" t="str">
        <f>EmployeeData[[#This Row],[FULLNAME]]</f>
        <v>Joseph Kim</v>
      </c>
      <c r="C941" s="13" t="s">
        <v>125</v>
      </c>
      <c r="D941" s="13" t="s">
        <v>126</v>
      </c>
      <c r="E941">
        <v>461</v>
      </c>
      <c r="F941" s="13" t="s">
        <v>221</v>
      </c>
      <c r="G941" s="13" t="s">
        <v>128</v>
      </c>
      <c r="J941">
        <v>43477</v>
      </c>
      <c r="L941">
        <v>1</v>
      </c>
      <c r="M941">
        <v>40</v>
      </c>
      <c r="N941">
        <v>5</v>
      </c>
      <c r="O941">
        <v>80983</v>
      </c>
      <c r="P941" t="s">
        <v>2</v>
      </c>
      <c r="Q941" s="13" t="s">
        <v>54</v>
      </c>
      <c r="R941" s="13" t="s">
        <v>82</v>
      </c>
      <c r="S941" s="13" t="s">
        <v>129</v>
      </c>
      <c r="T941" t="b">
        <v>1</v>
      </c>
      <c r="U941" s="13" t="s">
        <v>38</v>
      </c>
      <c r="V941" s="13" t="s">
        <v>2183</v>
      </c>
      <c r="W941" t="s">
        <v>5</v>
      </c>
      <c r="X941" s="13" t="s">
        <v>10</v>
      </c>
      <c r="Y941" s="13" t="s">
        <v>131</v>
      </c>
      <c r="Z941">
        <v>1964</v>
      </c>
      <c r="AA941" s="13" t="s">
        <v>34</v>
      </c>
      <c r="AB941" s="13" t="s">
        <v>132</v>
      </c>
      <c r="AC941" s="13" t="s">
        <v>223</v>
      </c>
      <c r="AD941" s="13" t="s">
        <v>9</v>
      </c>
      <c r="AE941">
        <v>61</v>
      </c>
      <c r="AF941" t="s">
        <v>37</v>
      </c>
      <c r="AG941" t="s">
        <v>12</v>
      </c>
      <c r="AH941">
        <v>6</v>
      </c>
      <c r="AI941" t="s">
        <v>13</v>
      </c>
      <c r="AJ941" s="13" t="s">
        <v>154</v>
      </c>
      <c r="AK941" s="13" t="s">
        <v>135</v>
      </c>
      <c r="AL941" t="b">
        <v>0</v>
      </c>
      <c r="AM941" t="str">
        <f>EmployeeData[[#This Row],[EMPLOYEEID]]</f>
        <v>E210103</v>
      </c>
    </row>
    <row r="942" spans="1:39" ht="15" x14ac:dyDescent="0.25">
      <c r="A942" s="13" t="s">
        <v>2184</v>
      </c>
      <c r="B942" s="13" t="str">
        <f>EmployeeData[[#This Row],[FULLNAME]]</f>
        <v>Joseph Kang</v>
      </c>
      <c r="C942" s="13" t="s">
        <v>303</v>
      </c>
      <c r="D942" s="13" t="s">
        <v>126</v>
      </c>
      <c r="E942">
        <v>361</v>
      </c>
      <c r="F942" s="13" t="s">
        <v>221</v>
      </c>
      <c r="G942" s="13" t="s">
        <v>304</v>
      </c>
      <c r="J942">
        <v>43477</v>
      </c>
      <c r="L942">
        <v>1</v>
      </c>
      <c r="M942">
        <v>40</v>
      </c>
      <c r="N942">
        <v>5</v>
      </c>
      <c r="O942">
        <v>48405</v>
      </c>
      <c r="P942" t="s">
        <v>2</v>
      </c>
      <c r="Q942" s="13" t="s">
        <v>57</v>
      </c>
      <c r="R942" s="13" t="s">
        <v>82</v>
      </c>
      <c r="S942" s="13" t="s">
        <v>215</v>
      </c>
      <c r="T942" t="b">
        <v>1</v>
      </c>
      <c r="U942" s="13" t="s">
        <v>7</v>
      </c>
      <c r="V942" s="13" t="s">
        <v>2185</v>
      </c>
      <c r="W942" t="s">
        <v>5</v>
      </c>
      <c r="X942" s="13" t="s">
        <v>45</v>
      </c>
      <c r="Y942" s="13" t="s">
        <v>146</v>
      </c>
      <c r="Z942">
        <v>1962</v>
      </c>
      <c r="AA942" s="13" t="s">
        <v>15</v>
      </c>
      <c r="AB942" s="13" t="s">
        <v>306</v>
      </c>
      <c r="AC942" s="13" t="s">
        <v>373</v>
      </c>
      <c r="AD942" s="13" t="s">
        <v>9</v>
      </c>
      <c r="AE942">
        <v>63</v>
      </c>
      <c r="AF942" t="s">
        <v>37</v>
      </c>
      <c r="AG942" t="s">
        <v>11</v>
      </c>
      <c r="AH942">
        <v>6</v>
      </c>
      <c r="AI942" t="s">
        <v>13</v>
      </c>
      <c r="AJ942" s="13" t="s">
        <v>134</v>
      </c>
      <c r="AK942" s="13" t="s">
        <v>184</v>
      </c>
      <c r="AL942" t="s">
        <v>136</v>
      </c>
      <c r="AM942" t="str">
        <f>EmployeeData[[#This Row],[EMPLOYEEID]]</f>
        <v>E210346</v>
      </c>
    </row>
    <row r="943" spans="1:39" ht="15" x14ac:dyDescent="0.25">
      <c r="A943" s="13" t="s">
        <v>2186</v>
      </c>
      <c r="B943" s="13" t="str">
        <f>EmployeeData[[#This Row],[FULLNAME]]</f>
        <v>Josh Juristovski</v>
      </c>
      <c r="C943" s="13" t="s">
        <v>125</v>
      </c>
      <c r="D943" s="13" t="s">
        <v>126</v>
      </c>
      <c r="E943">
        <v>452</v>
      </c>
      <c r="F943" s="13" t="s">
        <v>157</v>
      </c>
      <c r="G943" s="13" t="s">
        <v>128</v>
      </c>
      <c r="J943">
        <v>43477</v>
      </c>
      <c r="L943">
        <v>1</v>
      </c>
      <c r="M943">
        <v>40</v>
      </c>
      <c r="N943">
        <v>5</v>
      </c>
      <c r="O943">
        <v>60330</v>
      </c>
      <c r="P943" t="s">
        <v>2</v>
      </c>
      <c r="Q943" s="13" t="s">
        <v>54</v>
      </c>
      <c r="R943" s="13" t="s">
        <v>82</v>
      </c>
      <c r="S943" s="13" t="s">
        <v>129</v>
      </c>
      <c r="T943" t="b">
        <v>1</v>
      </c>
      <c r="U943" s="13" t="s">
        <v>38</v>
      </c>
      <c r="V943" s="13" t="s">
        <v>2187</v>
      </c>
      <c r="W943" t="s">
        <v>35</v>
      </c>
      <c r="X943" s="13" t="s">
        <v>10</v>
      </c>
      <c r="Y943" s="13" t="s">
        <v>131</v>
      </c>
      <c r="Z943">
        <v>1971</v>
      </c>
      <c r="AA943" s="13" t="s">
        <v>15</v>
      </c>
      <c r="AB943" s="13" t="s">
        <v>132</v>
      </c>
      <c r="AC943" s="13" t="s">
        <v>199</v>
      </c>
      <c r="AD943" s="13" t="s">
        <v>43</v>
      </c>
      <c r="AE943">
        <v>54</v>
      </c>
      <c r="AF943" t="s">
        <v>37</v>
      </c>
      <c r="AG943" t="s">
        <v>12</v>
      </c>
      <c r="AH943">
        <v>6</v>
      </c>
      <c r="AI943" t="s">
        <v>13</v>
      </c>
      <c r="AJ943" s="13" t="s">
        <v>134</v>
      </c>
      <c r="AK943" s="13" t="s">
        <v>135</v>
      </c>
      <c r="AL943" t="b">
        <v>0</v>
      </c>
      <c r="AM943" t="str">
        <f>EmployeeData[[#This Row],[EMPLOYEEID]]</f>
        <v>E210929</v>
      </c>
    </row>
    <row r="944" spans="1:39" ht="15" x14ac:dyDescent="0.25">
      <c r="A944" s="13" t="s">
        <v>2188</v>
      </c>
      <c r="B944" s="13" t="str">
        <f>EmployeeData[[#This Row],[FULLNAME]]</f>
        <v>Josh Johnson</v>
      </c>
      <c r="C944" s="13" t="s">
        <v>125</v>
      </c>
      <c r="D944" s="13" t="s">
        <v>126</v>
      </c>
      <c r="E944">
        <v>452</v>
      </c>
      <c r="F944" s="13" t="s">
        <v>157</v>
      </c>
      <c r="G944" s="13" t="s">
        <v>128</v>
      </c>
      <c r="J944">
        <v>43477</v>
      </c>
      <c r="L944">
        <v>1</v>
      </c>
      <c r="M944">
        <v>40</v>
      </c>
      <c r="N944">
        <v>5</v>
      </c>
      <c r="O944">
        <v>290300</v>
      </c>
      <c r="P944" t="s">
        <v>2</v>
      </c>
      <c r="Q944" s="13" t="s">
        <v>54</v>
      </c>
      <c r="R944" s="13" t="s">
        <v>82</v>
      </c>
      <c r="S944" s="13" t="s">
        <v>211</v>
      </c>
      <c r="T944" t="b">
        <v>1</v>
      </c>
      <c r="U944" s="13" t="s">
        <v>8</v>
      </c>
      <c r="V944" s="13" t="s">
        <v>2189</v>
      </c>
      <c r="W944" t="s">
        <v>5</v>
      </c>
      <c r="X944" s="13" t="s">
        <v>45</v>
      </c>
      <c r="Y944" s="13" t="s">
        <v>229</v>
      </c>
      <c r="Z944">
        <v>1993</v>
      </c>
      <c r="AA944" s="13" t="s">
        <v>15</v>
      </c>
      <c r="AB944" s="13" t="s">
        <v>132</v>
      </c>
      <c r="AC944" s="13" t="s">
        <v>199</v>
      </c>
      <c r="AD944" s="13" t="s">
        <v>43</v>
      </c>
      <c r="AE944">
        <v>32</v>
      </c>
      <c r="AF944" t="s">
        <v>6</v>
      </c>
      <c r="AG944" t="s">
        <v>47</v>
      </c>
      <c r="AH944">
        <v>6</v>
      </c>
      <c r="AI944" t="s">
        <v>13</v>
      </c>
      <c r="AJ944" s="13" t="s">
        <v>154</v>
      </c>
      <c r="AK944" s="13" t="s">
        <v>135</v>
      </c>
      <c r="AL944" t="b">
        <v>1</v>
      </c>
      <c r="AM944" t="str">
        <f>EmployeeData[[#This Row],[EMPLOYEEID]]</f>
        <v>E211311</v>
      </c>
    </row>
    <row r="945" spans="1:39" ht="15" x14ac:dyDescent="0.25">
      <c r="A945" s="13" t="s">
        <v>2190</v>
      </c>
      <c r="B945" s="13" t="str">
        <f>EmployeeData[[#This Row],[FULLNAME]]</f>
        <v>Josh Irvin</v>
      </c>
      <c r="C945" s="13" t="s">
        <v>203</v>
      </c>
      <c r="D945" s="13" t="s">
        <v>126</v>
      </c>
      <c r="E945">
        <v>452</v>
      </c>
      <c r="F945" s="13" t="s">
        <v>157</v>
      </c>
      <c r="G945" s="13" t="s">
        <v>204</v>
      </c>
      <c r="J945">
        <v>43477</v>
      </c>
      <c r="L945">
        <v>1</v>
      </c>
      <c r="M945">
        <v>40</v>
      </c>
      <c r="N945">
        <v>5</v>
      </c>
      <c r="O945">
        <v>29333</v>
      </c>
      <c r="P945" t="s">
        <v>2</v>
      </c>
      <c r="Q945" s="13" t="s">
        <v>55</v>
      </c>
      <c r="R945" s="13" t="s">
        <v>82</v>
      </c>
      <c r="S945" s="13" t="s">
        <v>237</v>
      </c>
      <c r="T945" t="b">
        <v>1</v>
      </c>
      <c r="U945" s="13" t="s">
        <v>8</v>
      </c>
      <c r="V945" s="13" t="s">
        <v>2191</v>
      </c>
      <c r="W945" t="s">
        <v>35</v>
      </c>
      <c r="X945" s="13" t="s">
        <v>45</v>
      </c>
      <c r="Y945" s="13" t="s">
        <v>229</v>
      </c>
      <c r="Z945">
        <v>1963</v>
      </c>
      <c r="AA945" s="13" t="s">
        <v>15</v>
      </c>
      <c r="AB945" s="13" t="s">
        <v>206</v>
      </c>
      <c r="AC945" s="13" t="s">
        <v>199</v>
      </c>
      <c r="AD945" s="13" t="s">
        <v>43</v>
      </c>
      <c r="AE945">
        <v>62</v>
      </c>
      <c r="AF945" t="s">
        <v>37</v>
      </c>
      <c r="AG945" t="s">
        <v>11</v>
      </c>
      <c r="AH945">
        <v>6</v>
      </c>
      <c r="AI945" t="s">
        <v>13</v>
      </c>
      <c r="AJ945" s="13" t="s">
        <v>134</v>
      </c>
      <c r="AK945" s="13" t="s">
        <v>135</v>
      </c>
      <c r="AL945" t="s">
        <v>136</v>
      </c>
      <c r="AM945" t="str">
        <f>EmployeeData[[#This Row],[EMPLOYEEID]]</f>
        <v>E212097</v>
      </c>
    </row>
    <row r="946" spans="1:39" ht="15" x14ac:dyDescent="0.25">
      <c r="A946" s="13" t="s">
        <v>2192</v>
      </c>
      <c r="B946" s="13" t="str">
        <f>EmployeeData[[#This Row],[FULLNAME]]</f>
        <v>Josh Hu</v>
      </c>
      <c r="C946" s="13" t="s">
        <v>156</v>
      </c>
      <c r="D946" s="13" t="s">
        <v>126</v>
      </c>
      <c r="E946">
        <v>444</v>
      </c>
      <c r="F946" s="13" t="s">
        <v>127</v>
      </c>
      <c r="G946" s="13" t="s">
        <v>158</v>
      </c>
      <c r="J946">
        <v>43477</v>
      </c>
      <c r="L946">
        <v>1</v>
      </c>
      <c r="M946">
        <v>40</v>
      </c>
      <c r="N946">
        <v>5</v>
      </c>
      <c r="O946">
        <v>60527</v>
      </c>
      <c r="P946" t="s">
        <v>2</v>
      </c>
      <c r="Q946" s="13" t="s">
        <v>56</v>
      </c>
      <c r="R946" s="13" t="s">
        <v>82</v>
      </c>
      <c r="S946" s="13" t="s">
        <v>190</v>
      </c>
      <c r="T946" t="b">
        <v>1</v>
      </c>
      <c r="U946" s="13" t="s">
        <v>8</v>
      </c>
      <c r="V946" s="13" t="s">
        <v>2193</v>
      </c>
      <c r="W946" t="s">
        <v>35</v>
      </c>
      <c r="X946" s="13" t="s">
        <v>10</v>
      </c>
      <c r="Y946" s="13" t="s">
        <v>229</v>
      </c>
      <c r="Z946">
        <v>1999</v>
      </c>
      <c r="AA946" s="13" t="s">
        <v>15</v>
      </c>
      <c r="AB946" s="13" t="s">
        <v>161</v>
      </c>
      <c r="AC946" s="13" t="s">
        <v>133</v>
      </c>
      <c r="AD946" s="13" t="s">
        <v>40</v>
      </c>
      <c r="AE946">
        <v>26</v>
      </c>
      <c r="AF946" t="s">
        <v>6</v>
      </c>
      <c r="AG946" t="s">
        <v>12</v>
      </c>
      <c r="AH946">
        <v>6</v>
      </c>
      <c r="AI946" t="s">
        <v>13</v>
      </c>
      <c r="AJ946" s="13" t="s">
        <v>149</v>
      </c>
      <c r="AK946" s="13" t="s">
        <v>135</v>
      </c>
      <c r="AL946" t="b">
        <v>1</v>
      </c>
      <c r="AM946" t="str">
        <f>EmployeeData[[#This Row],[EMPLOYEEID]]</f>
        <v>E212821</v>
      </c>
    </row>
    <row r="947" spans="1:39" ht="15" x14ac:dyDescent="0.25">
      <c r="A947" s="13" t="s">
        <v>2194</v>
      </c>
      <c r="B947" s="13" t="str">
        <f>EmployeeData[[#This Row],[FULLNAME]]</f>
        <v>Joshua Hoac</v>
      </c>
      <c r="C947" s="13" t="s">
        <v>125</v>
      </c>
      <c r="D947" s="13" t="s">
        <v>126</v>
      </c>
      <c r="E947">
        <v>301</v>
      </c>
      <c r="F947" s="13" t="s">
        <v>221</v>
      </c>
      <c r="G947" s="13" t="s">
        <v>128</v>
      </c>
      <c r="J947">
        <v>43689</v>
      </c>
      <c r="L947">
        <v>1</v>
      </c>
      <c r="M947">
        <v>40</v>
      </c>
      <c r="N947">
        <v>5</v>
      </c>
      <c r="O947">
        <v>229924</v>
      </c>
      <c r="P947" t="s">
        <v>2</v>
      </c>
      <c r="Q947" s="13" t="s">
        <v>54</v>
      </c>
      <c r="R947" s="13" t="s">
        <v>82</v>
      </c>
      <c r="S947" s="13" t="s">
        <v>410</v>
      </c>
      <c r="T947" t="b">
        <v>1</v>
      </c>
      <c r="U947" s="13" t="s">
        <v>8</v>
      </c>
      <c r="V947" s="13" t="s">
        <v>2195</v>
      </c>
      <c r="W947" t="s">
        <v>35</v>
      </c>
      <c r="X947" s="13" t="s">
        <v>10</v>
      </c>
      <c r="Y947" s="13" t="s">
        <v>146</v>
      </c>
      <c r="Z947">
        <v>1989</v>
      </c>
      <c r="AA947" s="13" t="s">
        <v>15</v>
      </c>
      <c r="AB947" s="13" t="s">
        <v>132</v>
      </c>
      <c r="AC947" s="13" t="s">
        <v>1054</v>
      </c>
      <c r="AD947" s="13" t="s">
        <v>9</v>
      </c>
      <c r="AE947">
        <v>36</v>
      </c>
      <c r="AF947" t="s">
        <v>36</v>
      </c>
      <c r="AG947" t="s">
        <v>47</v>
      </c>
      <c r="AH947">
        <v>6</v>
      </c>
      <c r="AI947" t="s">
        <v>13</v>
      </c>
      <c r="AJ947" s="13" t="s">
        <v>154</v>
      </c>
      <c r="AK947" s="13" t="s">
        <v>135</v>
      </c>
      <c r="AL947" t="s">
        <v>136</v>
      </c>
      <c r="AM947" t="str">
        <f>EmployeeData[[#This Row],[EMPLOYEEID]]</f>
        <v>E212964</v>
      </c>
    </row>
    <row r="948" spans="1:39" ht="15" x14ac:dyDescent="0.25">
      <c r="A948" s="13" t="s">
        <v>2196</v>
      </c>
      <c r="B948" s="13" t="str">
        <f>EmployeeData[[#This Row],[FULLNAME]]</f>
        <v>Joshua Hernandez</v>
      </c>
      <c r="C948" s="13" t="s">
        <v>156</v>
      </c>
      <c r="D948" s="13" t="s">
        <v>126</v>
      </c>
      <c r="E948">
        <v>401</v>
      </c>
      <c r="F948" s="13" t="s">
        <v>221</v>
      </c>
      <c r="G948" s="13" t="s">
        <v>158</v>
      </c>
      <c r="J948">
        <v>43536</v>
      </c>
      <c r="L948">
        <v>1</v>
      </c>
      <c r="M948">
        <v>40</v>
      </c>
      <c r="N948">
        <v>5</v>
      </c>
      <c r="O948">
        <v>26584</v>
      </c>
      <c r="P948" t="s">
        <v>2</v>
      </c>
      <c r="Q948" s="13" t="s">
        <v>56</v>
      </c>
      <c r="R948" s="13" t="s">
        <v>82</v>
      </c>
      <c r="S948" s="13" t="s">
        <v>190</v>
      </c>
      <c r="T948" t="b">
        <v>1</v>
      </c>
      <c r="U948" s="13" t="s">
        <v>8</v>
      </c>
      <c r="V948" s="13" t="s">
        <v>2197</v>
      </c>
      <c r="W948" t="s">
        <v>35</v>
      </c>
      <c r="X948" s="13" t="s">
        <v>10</v>
      </c>
      <c r="Y948" s="13" t="s">
        <v>229</v>
      </c>
      <c r="Z948">
        <v>1983</v>
      </c>
      <c r="AA948" s="13" t="s">
        <v>15</v>
      </c>
      <c r="AB948" s="13" t="s">
        <v>161</v>
      </c>
      <c r="AC948" s="13" t="s">
        <v>381</v>
      </c>
      <c r="AD948" s="13" t="s">
        <v>9</v>
      </c>
      <c r="AE948">
        <v>42</v>
      </c>
      <c r="AF948" t="s">
        <v>36</v>
      </c>
      <c r="AG948" t="s">
        <v>11</v>
      </c>
      <c r="AH948">
        <v>6</v>
      </c>
      <c r="AI948" t="s">
        <v>13</v>
      </c>
      <c r="AJ948" s="13" t="s">
        <v>154</v>
      </c>
      <c r="AK948" s="13" t="s">
        <v>135</v>
      </c>
      <c r="AL948" t="s">
        <v>136</v>
      </c>
      <c r="AM948" t="str">
        <f>EmployeeData[[#This Row],[EMPLOYEEID]]</f>
        <v>E213002</v>
      </c>
    </row>
    <row r="949" spans="1:39" ht="15" x14ac:dyDescent="0.25">
      <c r="A949" s="13" t="s">
        <v>2198</v>
      </c>
      <c r="B949" s="13" t="str">
        <f>EmployeeData[[#This Row],[FULLNAME]]</f>
        <v>Joshua Haselhan</v>
      </c>
      <c r="C949" s="13" t="s">
        <v>156</v>
      </c>
      <c r="D949" s="13" t="s">
        <v>126</v>
      </c>
      <c r="E949">
        <v>441</v>
      </c>
      <c r="F949" s="13" t="s">
        <v>221</v>
      </c>
      <c r="G949" s="13" t="s">
        <v>158</v>
      </c>
      <c r="J949">
        <v>43536</v>
      </c>
      <c r="L949">
        <v>1</v>
      </c>
      <c r="M949">
        <v>40</v>
      </c>
      <c r="N949">
        <v>5</v>
      </c>
      <c r="O949">
        <v>92822</v>
      </c>
      <c r="P949" t="s">
        <v>2</v>
      </c>
      <c r="Q949" s="13" t="s">
        <v>56</v>
      </c>
      <c r="R949" s="13" t="s">
        <v>82</v>
      </c>
      <c r="S949" s="13" t="s">
        <v>159</v>
      </c>
      <c r="T949" t="b">
        <v>1</v>
      </c>
      <c r="U949" s="13" t="s">
        <v>8</v>
      </c>
      <c r="V949" s="13" t="s">
        <v>2199</v>
      </c>
      <c r="W949" t="s">
        <v>5</v>
      </c>
      <c r="X949" s="13" t="s">
        <v>10</v>
      </c>
      <c r="Y949" s="13" t="s">
        <v>146</v>
      </c>
      <c r="Z949">
        <v>1964</v>
      </c>
      <c r="AA949" s="13" t="s">
        <v>15</v>
      </c>
      <c r="AB949" s="13" t="s">
        <v>161</v>
      </c>
      <c r="AC949" s="13" t="s">
        <v>1059</v>
      </c>
      <c r="AD949" s="13" t="s">
        <v>9</v>
      </c>
      <c r="AE949">
        <v>61</v>
      </c>
      <c r="AF949" t="s">
        <v>37</v>
      </c>
      <c r="AG949" t="s">
        <v>12</v>
      </c>
      <c r="AH949">
        <v>6</v>
      </c>
      <c r="AI949" t="s">
        <v>13</v>
      </c>
      <c r="AJ949" s="13" t="s">
        <v>154</v>
      </c>
      <c r="AK949" s="13" t="s">
        <v>135</v>
      </c>
      <c r="AL949" t="s">
        <v>136</v>
      </c>
      <c r="AM949" t="str">
        <f>EmployeeData[[#This Row],[EMPLOYEEID]]</f>
        <v>E213244</v>
      </c>
    </row>
    <row r="950" spans="1:39" ht="15" x14ac:dyDescent="0.25">
      <c r="A950" s="13" t="s">
        <v>2200</v>
      </c>
      <c r="B950" s="13" t="str">
        <f>EmployeeData[[#This Row],[FULLNAME]]</f>
        <v>Juergen Han</v>
      </c>
      <c r="C950" s="13" t="s">
        <v>1885</v>
      </c>
      <c r="D950" s="13" t="s">
        <v>126</v>
      </c>
      <c r="E950">
        <v>462</v>
      </c>
      <c r="F950" s="13" t="s">
        <v>143</v>
      </c>
      <c r="G950" s="13" t="s">
        <v>1884</v>
      </c>
      <c r="J950">
        <v>43536</v>
      </c>
      <c r="L950">
        <v>1</v>
      </c>
      <c r="M950">
        <v>40</v>
      </c>
      <c r="N950">
        <v>5</v>
      </c>
      <c r="O950">
        <v>49385</v>
      </c>
      <c r="P950" t="s">
        <v>2</v>
      </c>
      <c r="Q950" s="13" t="s">
        <v>62</v>
      </c>
      <c r="R950" s="13" t="s">
        <v>82</v>
      </c>
      <c r="S950" s="13" t="s">
        <v>140</v>
      </c>
      <c r="T950" t="b">
        <v>1</v>
      </c>
      <c r="U950" s="13" t="s">
        <v>8</v>
      </c>
      <c r="V950" s="13" t="s">
        <v>2201</v>
      </c>
      <c r="W950" t="s">
        <v>5</v>
      </c>
      <c r="X950" s="13" t="s">
        <v>45</v>
      </c>
      <c r="Y950" s="13" t="s">
        <v>153</v>
      </c>
      <c r="Z950">
        <v>1988</v>
      </c>
      <c r="AA950" s="13" t="s">
        <v>15</v>
      </c>
      <c r="AB950" s="13" t="s">
        <v>1886</v>
      </c>
      <c r="AC950" s="13" t="s">
        <v>396</v>
      </c>
      <c r="AD950" s="13" t="s">
        <v>44</v>
      </c>
      <c r="AE950">
        <v>37</v>
      </c>
      <c r="AF950" t="s">
        <v>36</v>
      </c>
      <c r="AG950" t="s">
        <v>11</v>
      </c>
      <c r="AH950">
        <v>6</v>
      </c>
      <c r="AI950" t="s">
        <v>13</v>
      </c>
      <c r="AJ950" s="13" t="s">
        <v>154</v>
      </c>
      <c r="AK950" s="13" t="s">
        <v>135</v>
      </c>
      <c r="AL950" t="s">
        <v>136</v>
      </c>
      <c r="AM950" t="str">
        <f>EmployeeData[[#This Row],[EMPLOYEEID]]</f>
        <v>E213258</v>
      </c>
    </row>
    <row r="951" spans="1:39" ht="15" x14ac:dyDescent="0.25">
      <c r="A951" s="13" t="s">
        <v>2202</v>
      </c>
      <c r="B951" s="13" t="str">
        <f>EmployeeData[[#This Row],[FULLNAME]]</f>
        <v>Johannes Snowdon</v>
      </c>
      <c r="C951" s="13" t="s">
        <v>125</v>
      </c>
      <c r="D951" s="13" t="s">
        <v>126</v>
      </c>
      <c r="E951">
        <v>461</v>
      </c>
      <c r="F951" s="13" t="s">
        <v>221</v>
      </c>
      <c r="G951" s="13" t="s">
        <v>128</v>
      </c>
      <c r="J951">
        <v>43536</v>
      </c>
      <c r="L951">
        <v>1</v>
      </c>
      <c r="M951">
        <v>40</v>
      </c>
      <c r="N951">
        <v>5</v>
      </c>
      <c r="O951">
        <v>82112</v>
      </c>
      <c r="P951" t="s">
        <v>2</v>
      </c>
      <c r="Q951" s="13" t="s">
        <v>54</v>
      </c>
      <c r="R951" s="13" t="s">
        <v>82</v>
      </c>
      <c r="S951" s="13" t="s">
        <v>129</v>
      </c>
      <c r="T951" t="b">
        <v>1</v>
      </c>
      <c r="U951" s="13" t="s">
        <v>38</v>
      </c>
      <c r="V951" s="13" t="s">
        <v>2203</v>
      </c>
      <c r="W951" t="s">
        <v>35</v>
      </c>
      <c r="X951" s="13" t="s">
        <v>10</v>
      </c>
      <c r="Y951" s="13" t="s">
        <v>131</v>
      </c>
      <c r="Z951">
        <v>1962</v>
      </c>
      <c r="AA951" s="13" t="s">
        <v>15</v>
      </c>
      <c r="AB951" s="13" t="s">
        <v>132</v>
      </c>
      <c r="AC951" s="13" t="s">
        <v>223</v>
      </c>
      <c r="AD951" s="13" t="s">
        <v>9</v>
      </c>
      <c r="AE951">
        <v>63</v>
      </c>
      <c r="AF951" t="s">
        <v>37</v>
      </c>
      <c r="AG951" t="s">
        <v>12</v>
      </c>
      <c r="AH951">
        <v>6</v>
      </c>
      <c r="AI951" t="s">
        <v>13</v>
      </c>
      <c r="AJ951" s="13" t="s">
        <v>154</v>
      </c>
      <c r="AK951" s="13" t="s">
        <v>135</v>
      </c>
      <c r="AL951" t="b">
        <v>0</v>
      </c>
      <c r="AM951" t="str">
        <f>EmployeeData[[#This Row],[EMPLOYEEID]]</f>
        <v>E201848</v>
      </c>
    </row>
    <row r="952" spans="1:39" ht="15" x14ac:dyDescent="0.25">
      <c r="A952" s="13" t="s">
        <v>2204</v>
      </c>
      <c r="B952" s="13" t="str">
        <f>EmployeeData[[#This Row],[FULLNAME]]</f>
        <v>Julie Friesen</v>
      </c>
      <c r="C952" s="13" t="s">
        <v>125</v>
      </c>
      <c r="D952" s="13" t="s">
        <v>126</v>
      </c>
      <c r="E952">
        <v>433</v>
      </c>
      <c r="F952" s="13" t="s">
        <v>157</v>
      </c>
      <c r="G952" s="13" t="s">
        <v>144</v>
      </c>
      <c r="J952">
        <v>43536</v>
      </c>
      <c r="L952">
        <v>1</v>
      </c>
      <c r="M952">
        <v>40</v>
      </c>
      <c r="N952">
        <v>5</v>
      </c>
      <c r="O952">
        <v>51872</v>
      </c>
      <c r="P952" t="s">
        <v>2</v>
      </c>
      <c r="Q952" s="13" t="s">
        <v>54</v>
      </c>
      <c r="R952" s="13" t="s">
        <v>82</v>
      </c>
      <c r="S952" s="13" t="s">
        <v>159</v>
      </c>
      <c r="T952" t="b">
        <v>1</v>
      </c>
      <c r="U952" s="13" t="s">
        <v>8</v>
      </c>
      <c r="V952" s="13" t="s">
        <v>2205</v>
      </c>
      <c r="W952" t="s">
        <v>5</v>
      </c>
      <c r="X952" s="13" t="s">
        <v>45</v>
      </c>
      <c r="Y952" s="13" t="s">
        <v>146</v>
      </c>
      <c r="Z952">
        <v>1999</v>
      </c>
      <c r="AA952" s="13" t="s">
        <v>15</v>
      </c>
      <c r="AB952" s="13" t="s">
        <v>147</v>
      </c>
      <c r="AC952" s="13" t="s">
        <v>957</v>
      </c>
      <c r="AD952" s="13" t="s">
        <v>43</v>
      </c>
      <c r="AE952">
        <v>26</v>
      </c>
      <c r="AF952" t="s">
        <v>6</v>
      </c>
      <c r="AG952" t="s">
        <v>12</v>
      </c>
      <c r="AH952">
        <v>6</v>
      </c>
      <c r="AI952" t="s">
        <v>13</v>
      </c>
      <c r="AJ952" s="13" t="s">
        <v>154</v>
      </c>
      <c r="AK952" s="13" t="s">
        <v>135</v>
      </c>
      <c r="AL952" t="s">
        <v>136</v>
      </c>
      <c r="AM952" t="str">
        <f>EmployeeData[[#This Row],[EMPLOYEEID]]</f>
        <v>E215007</v>
      </c>
    </row>
    <row r="953" spans="1:39" ht="15" x14ac:dyDescent="0.25">
      <c r="A953" s="13" t="s">
        <v>2206</v>
      </c>
      <c r="B953" s="13" t="str">
        <f>EmployeeData[[#This Row],[FULLNAME]]</f>
        <v>Julien Ebrahimipour</v>
      </c>
      <c r="C953" s="13" t="s">
        <v>125</v>
      </c>
      <c r="D953" s="13" t="s">
        <v>126</v>
      </c>
      <c r="E953">
        <v>500</v>
      </c>
      <c r="F953" s="13" t="s">
        <v>867</v>
      </c>
      <c r="G953" s="13" t="s">
        <v>128</v>
      </c>
      <c r="J953">
        <v>43536</v>
      </c>
      <c r="L953">
        <v>1</v>
      </c>
      <c r="M953">
        <v>40</v>
      </c>
      <c r="N953">
        <v>5</v>
      </c>
      <c r="O953">
        <v>69340</v>
      </c>
      <c r="P953" t="s">
        <v>2</v>
      </c>
      <c r="Q953" s="13" t="s">
        <v>54</v>
      </c>
      <c r="R953" s="13" t="s">
        <v>82</v>
      </c>
      <c r="S953" s="13" t="s">
        <v>140</v>
      </c>
      <c r="T953" t="b">
        <v>1</v>
      </c>
      <c r="U953" s="13" t="s">
        <v>7</v>
      </c>
      <c r="V953" s="13" t="s">
        <v>2207</v>
      </c>
      <c r="W953" t="s">
        <v>5</v>
      </c>
      <c r="X953" s="13" t="s">
        <v>10</v>
      </c>
      <c r="Y953" s="13" t="s">
        <v>131</v>
      </c>
      <c r="Z953">
        <v>1999</v>
      </c>
      <c r="AA953" s="13" t="s">
        <v>15</v>
      </c>
      <c r="AB953" s="13" t="s">
        <v>132</v>
      </c>
      <c r="AC953" s="13" t="s">
        <v>1066</v>
      </c>
      <c r="AD953" s="13" t="s">
        <v>42</v>
      </c>
      <c r="AE953">
        <v>26</v>
      </c>
      <c r="AF953" t="s">
        <v>6</v>
      </c>
      <c r="AG953" t="s">
        <v>12</v>
      </c>
      <c r="AH953">
        <v>6</v>
      </c>
      <c r="AI953" t="s">
        <v>13</v>
      </c>
      <c r="AJ953" s="13" t="s">
        <v>176</v>
      </c>
      <c r="AK953" s="13" t="s">
        <v>135</v>
      </c>
      <c r="AL953" t="s">
        <v>136</v>
      </c>
      <c r="AM953" t="str">
        <f>EmployeeData[[#This Row],[EMPLOYEEID]]</f>
        <v>E215326</v>
      </c>
    </row>
    <row r="954" spans="1:39" ht="15" x14ac:dyDescent="0.25">
      <c r="A954" s="13" t="s">
        <v>2208</v>
      </c>
      <c r="B954" s="13" t="str">
        <f>EmployeeData[[#This Row],[FULLNAME]]</f>
        <v>Julien Ding</v>
      </c>
      <c r="C954" s="13" t="s">
        <v>125</v>
      </c>
      <c r="D954" s="13" t="s">
        <v>126</v>
      </c>
      <c r="E954">
        <v>442</v>
      </c>
      <c r="F954" s="13" t="s">
        <v>143</v>
      </c>
      <c r="G954" s="13" t="s">
        <v>128</v>
      </c>
      <c r="J954">
        <v>43536</v>
      </c>
      <c r="L954">
        <v>1</v>
      </c>
      <c r="M954">
        <v>40</v>
      </c>
      <c r="N954">
        <v>5</v>
      </c>
      <c r="O954">
        <v>130828</v>
      </c>
      <c r="P954" t="s">
        <v>2</v>
      </c>
      <c r="Q954" s="13" t="s">
        <v>54</v>
      </c>
      <c r="R954" s="13" t="s">
        <v>82</v>
      </c>
      <c r="S954" s="13" t="s">
        <v>211</v>
      </c>
      <c r="T954" t="b">
        <v>1</v>
      </c>
      <c r="U954" s="13" t="s">
        <v>8</v>
      </c>
      <c r="V954" s="13" t="s">
        <v>2209</v>
      </c>
      <c r="W954" t="s">
        <v>5</v>
      </c>
      <c r="X954" s="13" t="s">
        <v>10</v>
      </c>
      <c r="Y954" s="13" t="s">
        <v>146</v>
      </c>
      <c r="Z954">
        <v>1998</v>
      </c>
      <c r="AA954" s="13" t="s">
        <v>15</v>
      </c>
      <c r="AB954" s="13" t="s">
        <v>132</v>
      </c>
      <c r="AC954" s="13" t="s">
        <v>179</v>
      </c>
      <c r="AD954" s="13" t="s">
        <v>44</v>
      </c>
      <c r="AE954">
        <v>27</v>
      </c>
      <c r="AF954" t="s">
        <v>6</v>
      </c>
      <c r="AG954" t="s">
        <v>46</v>
      </c>
      <c r="AH954">
        <v>6</v>
      </c>
      <c r="AI954" t="s">
        <v>13</v>
      </c>
      <c r="AJ954" s="13" t="s">
        <v>134</v>
      </c>
      <c r="AK954" s="13" t="s">
        <v>135</v>
      </c>
      <c r="AL954" t="s">
        <v>136</v>
      </c>
      <c r="AM954" t="str">
        <f>EmployeeData[[#This Row],[EMPLOYEEID]]</f>
        <v>E215816</v>
      </c>
    </row>
    <row r="955" spans="1:39" ht="15" x14ac:dyDescent="0.25">
      <c r="A955" s="13" t="s">
        <v>2210</v>
      </c>
      <c r="B955" s="13" t="str">
        <f>EmployeeData[[#This Row],[FULLNAME]]</f>
        <v>Justin Deng</v>
      </c>
      <c r="C955" s="13" t="s">
        <v>203</v>
      </c>
      <c r="D955" s="13" t="s">
        <v>126</v>
      </c>
      <c r="E955">
        <v>432</v>
      </c>
      <c r="F955" s="13" t="s">
        <v>143</v>
      </c>
      <c r="G955" s="13" t="s">
        <v>204</v>
      </c>
      <c r="J955">
        <v>43536</v>
      </c>
      <c r="L955">
        <v>1</v>
      </c>
      <c r="M955">
        <v>40</v>
      </c>
      <c r="N955">
        <v>5</v>
      </c>
      <c r="O955">
        <v>9973</v>
      </c>
      <c r="P955" t="s">
        <v>2</v>
      </c>
      <c r="Q955" s="13" t="s">
        <v>55</v>
      </c>
      <c r="R955" s="13" t="s">
        <v>82</v>
      </c>
      <c r="S955" s="13" t="s">
        <v>129</v>
      </c>
      <c r="T955" t="b">
        <v>1</v>
      </c>
      <c r="U955" s="13" t="s">
        <v>38</v>
      </c>
      <c r="V955" s="13" t="s">
        <v>2211</v>
      </c>
      <c r="W955" t="s">
        <v>35</v>
      </c>
      <c r="X955" s="13" t="s">
        <v>10</v>
      </c>
      <c r="Y955" s="13" t="s">
        <v>131</v>
      </c>
      <c r="Z955">
        <v>1963</v>
      </c>
      <c r="AA955" s="13" t="s">
        <v>15</v>
      </c>
      <c r="AB955" s="13" t="s">
        <v>206</v>
      </c>
      <c r="AC955" s="13" t="s">
        <v>1013</v>
      </c>
      <c r="AD955" s="13" t="s">
        <v>44</v>
      </c>
      <c r="AE955">
        <v>62</v>
      </c>
      <c r="AF955" t="s">
        <v>37</v>
      </c>
      <c r="AG955" t="s">
        <v>11</v>
      </c>
      <c r="AH955">
        <v>6</v>
      </c>
      <c r="AI955" t="s">
        <v>13</v>
      </c>
      <c r="AJ955" s="13" t="s">
        <v>149</v>
      </c>
      <c r="AK955" s="13" t="s">
        <v>135</v>
      </c>
      <c r="AL955" t="b">
        <v>0</v>
      </c>
      <c r="AM955" t="str">
        <f>EmployeeData[[#This Row],[EMPLOYEEID]]</f>
        <v>E216138</v>
      </c>
    </row>
    <row r="956" spans="1:39" ht="15" x14ac:dyDescent="0.25">
      <c r="A956" s="13" t="s">
        <v>2212</v>
      </c>
      <c r="B956" s="13" t="str">
        <f>EmployeeData[[#This Row],[FULLNAME]]</f>
        <v>Justin Dai</v>
      </c>
      <c r="C956" s="13" t="s">
        <v>203</v>
      </c>
      <c r="D956" s="13" t="s">
        <v>126</v>
      </c>
      <c r="E956">
        <v>443</v>
      </c>
      <c r="F956" s="13" t="s">
        <v>157</v>
      </c>
      <c r="G956" s="13" t="s">
        <v>204</v>
      </c>
      <c r="J956">
        <v>43536</v>
      </c>
      <c r="L956">
        <v>1</v>
      </c>
      <c r="M956">
        <v>40</v>
      </c>
      <c r="N956">
        <v>5</v>
      </c>
      <c r="O956">
        <v>465996</v>
      </c>
      <c r="P956" t="s">
        <v>2</v>
      </c>
      <c r="Q956" s="13" t="s">
        <v>55</v>
      </c>
      <c r="R956" s="13" t="s">
        <v>82</v>
      </c>
      <c r="S956" s="13" t="s">
        <v>140</v>
      </c>
      <c r="T956" t="b">
        <v>1</v>
      </c>
      <c r="U956" s="13" t="s">
        <v>7</v>
      </c>
      <c r="V956" s="13" t="s">
        <v>2213</v>
      </c>
      <c r="W956" t="s">
        <v>5</v>
      </c>
      <c r="X956" s="13" t="s">
        <v>10</v>
      </c>
      <c r="Y956" s="13" t="s">
        <v>131</v>
      </c>
      <c r="Z956">
        <v>1970</v>
      </c>
      <c r="AA956" s="13" t="s">
        <v>15</v>
      </c>
      <c r="AB956" s="13" t="s">
        <v>206</v>
      </c>
      <c r="AC956" s="13" t="s">
        <v>162</v>
      </c>
      <c r="AD956" s="13" t="s">
        <v>43</v>
      </c>
      <c r="AE956">
        <v>55</v>
      </c>
      <c r="AF956" t="s">
        <v>37</v>
      </c>
      <c r="AG956" t="s">
        <v>48</v>
      </c>
      <c r="AH956">
        <v>6</v>
      </c>
      <c r="AI956" t="s">
        <v>13</v>
      </c>
      <c r="AJ956" s="13" t="s">
        <v>239</v>
      </c>
      <c r="AK956" s="13" t="s">
        <v>135</v>
      </c>
      <c r="AL956" t="s">
        <v>136</v>
      </c>
      <c r="AM956" t="str">
        <f>EmployeeData[[#This Row],[EMPLOYEEID]]</f>
        <v>E216433</v>
      </c>
    </row>
    <row r="957" spans="1:39" ht="15" x14ac:dyDescent="0.25">
      <c r="A957" s="13" t="s">
        <v>2214</v>
      </c>
      <c r="B957" s="13" t="str">
        <f>EmployeeData[[#This Row],[FULLNAME]]</f>
        <v>Ka Chu-Chong</v>
      </c>
      <c r="C957" s="13" t="s">
        <v>203</v>
      </c>
      <c r="D957" s="13" t="s">
        <v>126</v>
      </c>
      <c r="E957">
        <v>331</v>
      </c>
      <c r="F957" s="13" t="s">
        <v>143</v>
      </c>
      <c r="G957" s="13" t="s">
        <v>204</v>
      </c>
      <c r="J957">
        <v>43508</v>
      </c>
      <c r="L957">
        <v>1</v>
      </c>
      <c r="M957">
        <v>40</v>
      </c>
      <c r="N957">
        <v>5</v>
      </c>
      <c r="O957">
        <v>10158</v>
      </c>
      <c r="P957" t="s">
        <v>2</v>
      </c>
      <c r="Q957" s="13" t="s">
        <v>55</v>
      </c>
      <c r="R957" s="13" t="s">
        <v>82</v>
      </c>
      <c r="S957" s="13" t="s">
        <v>140</v>
      </c>
      <c r="T957" t="b">
        <v>1</v>
      </c>
      <c r="U957" s="13" t="s">
        <v>8</v>
      </c>
      <c r="V957" s="13" t="s">
        <v>2215</v>
      </c>
      <c r="W957" t="s">
        <v>35</v>
      </c>
      <c r="X957" s="13" t="s">
        <v>10</v>
      </c>
      <c r="Y957" s="13" t="s">
        <v>146</v>
      </c>
      <c r="Z957">
        <v>2002</v>
      </c>
      <c r="AA957" s="13" t="s">
        <v>15</v>
      </c>
      <c r="AB957" s="13" t="s">
        <v>206</v>
      </c>
      <c r="AC957" s="13" t="s">
        <v>342</v>
      </c>
      <c r="AD957" s="13" t="s">
        <v>44</v>
      </c>
      <c r="AE957">
        <v>23</v>
      </c>
      <c r="AF957" t="s">
        <v>63</v>
      </c>
      <c r="AG957" t="s">
        <v>11</v>
      </c>
      <c r="AH957">
        <v>6</v>
      </c>
      <c r="AI957" t="s">
        <v>13</v>
      </c>
      <c r="AJ957" s="13" t="s">
        <v>167</v>
      </c>
      <c r="AK957" s="13" t="s">
        <v>135</v>
      </c>
      <c r="AL957" t="s">
        <v>136</v>
      </c>
      <c r="AM957" t="str">
        <f>EmployeeData[[#This Row],[EMPLOYEEID]]</f>
        <v>E216531</v>
      </c>
    </row>
    <row r="958" spans="1:39" ht="15" x14ac:dyDescent="0.25">
      <c r="A958" s="13" t="s">
        <v>2216</v>
      </c>
      <c r="B958" s="13" t="str">
        <f>EmployeeData[[#This Row],[FULLNAME]]</f>
        <v>Ka Chou</v>
      </c>
      <c r="C958" s="13" t="s">
        <v>125</v>
      </c>
      <c r="D958" s="13" t="s">
        <v>126</v>
      </c>
      <c r="E958">
        <v>453</v>
      </c>
      <c r="F958" s="13" t="s">
        <v>127</v>
      </c>
      <c r="G958" s="13" t="s">
        <v>128</v>
      </c>
      <c r="J958">
        <v>43508</v>
      </c>
      <c r="L958">
        <v>1</v>
      </c>
      <c r="M958">
        <v>40</v>
      </c>
      <c r="N958">
        <v>5</v>
      </c>
      <c r="O958">
        <v>208453</v>
      </c>
      <c r="P958" t="s">
        <v>2</v>
      </c>
      <c r="Q958" s="13" t="s">
        <v>54</v>
      </c>
      <c r="R958" s="13" t="s">
        <v>82</v>
      </c>
      <c r="S958" s="13" t="s">
        <v>225</v>
      </c>
      <c r="T958" t="b">
        <v>1</v>
      </c>
      <c r="U958" s="13" t="s">
        <v>7</v>
      </c>
      <c r="V958" s="13" t="s">
        <v>2217</v>
      </c>
      <c r="W958" t="s">
        <v>35</v>
      </c>
      <c r="X958" s="13" t="s">
        <v>10</v>
      </c>
      <c r="Y958" s="13" t="s">
        <v>146</v>
      </c>
      <c r="Z958">
        <v>1989</v>
      </c>
      <c r="AA958" s="13" t="s">
        <v>15</v>
      </c>
      <c r="AB958" s="13" t="s">
        <v>132</v>
      </c>
      <c r="AC958" s="13" t="s">
        <v>320</v>
      </c>
      <c r="AD958" s="13" t="s">
        <v>40</v>
      </c>
      <c r="AE958">
        <v>36</v>
      </c>
      <c r="AF958" t="s">
        <v>36</v>
      </c>
      <c r="AG958" t="s">
        <v>47</v>
      </c>
      <c r="AH958">
        <v>6</v>
      </c>
      <c r="AI958" t="s">
        <v>13</v>
      </c>
      <c r="AJ958" s="13" t="s">
        <v>154</v>
      </c>
      <c r="AK958" s="13" t="s">
        <v>184</v>
      </c>
      <c r="AL958" t="s">
        <v>136</v>
      </c>
      <c r="AM958" t="str">
        <f>EmployeeData[[#This Row],[EMPLOYEEID]]</f>
        <v>E216566</v>
      </c>
    </row>
    <row r="959" spans="1:39" ht="15" x14ac:dyDescent="0.25">
      <c r="A959" s="13" t="s">
        <v>2218</v>
      </c>
      <c r="B959" s="13" t="str">
        <f>EmployeeData[[#This Row],[FULLNAME]]</f>
        <v>KaiQiang Chen</v>
      </c>
      <c r="C959" s="13" t="s">
        <v>203</v>
      </c>
      <c r="D959" s="13" t="s">
        <v>126</v>
      </c>
      <c r="E959">
        <v>411</v>
      </c>
      <c r="F959" s="13" t="s">
        <v>221</v>
      </c>
      <c r="G959" s="13" t="s">
        <v>204</v>
      </c>
      <c r="J959">
        <v>43508</v>
      </c>
      <c r="L959">
        <v>1</v>
      </c>
      <c r="M959">
        <v>40</v>
      </c>
      <c r="N959">
        <v>5</v>
      </c>
      <c r="O959">
        <v>94715</v>
      </c>
      <c r="P959" t="s">
        <v>2</v>
      </c>
      <c r="Q959" s="13" t="s">
        <v>55</v>
      </c>
      <c r="R959" s="13" t="s">
        <v>82</v>
      </c>
      <c r="S959" s="13" t="s">
        <v>129</v>
      </c>
      <c r="T959" t="b">
        <v>1</v>
      </c>
      <c r="U959" s="13" t="s">
        <v>38</v>
      </c>
      <c r="V959" s="13" t="s">
        <v>2219</v>
      </c>
      <c r="W959" t="s">
        <v>35</v>
      </c>
      <c r="X959" s="13" t="s">
        <v>45</v>
      </c>
      <c r="Y959" s="13" t="s">
        <v>229</v>
      </c>
      <c r="Z959">
        <v>1999</v>
      </c>
      <c r="AA959" s="13" t="s">
        <v>15</v>
      </c>
      <c r="AB959" s="13" t="s">
        <v>206</v>
      </c>
      <c r="AC959" s="13" t="s">
        <v>278</v>
      </c>
      <c r="AD959" s="13" t="s">
        <v>9</v>
      </c>
      <c r="AE959">
        <v>26</v>
      </c>
      <c r="AF959" t="s">
        <v>6</v>
      </c>
      <c r="AG959" t="s">
        <v>12</v>
      </c>
      <c r="AH959">
        <v>6</v>
      </c>
      <c r="AI959" t="s">
        <v>13</v>
      </c>
      <c r="AJ959" s="13" t="s">
        <v>149</v>
      </c>
      <c r="AK959" s="13" t="s">
        <v>135</v>
      </c>
      <c r="AL959" t="s">
        <v>136</v>
      </c>
      <c r="AM959" t="str">
        <f>EmployeeData[[#This Row],[EMPLOYEEID]]</f>
        <v>E217281</v>
      </c>
    </row>
    <row r="960" spans="1:39" ht="15" x14ac:dyDescent="0.25">
      <c r="A960" s="13" t="s">
        <v>2220</v>
      </c>
      <c r="B960" s="13" t="str">
        <f>EmployeeData[[#This Row],[FULLNAME]]</f>
        <v>KaiQiang Che</v>
      </c>
      <c r="C960" s="13" t="s">
        <v>203</v>
      </c>
      <c r="D960" s="13" t="s">
        <v>126</v>
      </c>
      <c r="E960">
        <v>454</v>
      </c>
      <c r="F960" s="13" t="s">
        <v>169</v>
      </c>
      <c r="G960" s="13" t="s">
        <v>204</v>
      </c>
      <c r="J960">
        <v>43508</v>
      </c>
      <c r="L960">
        <v>1</v>
      </c>
      <c r="M960">
        <v>40</v>
      </c>
      <c r="N960">
        <v>5</v>
      </c>
      <c r="O960">
        <v>58016</v>
      </c>
      <c r="P960" t="s">
        <v>2</v>
      </c>
      <c r="Q960" s="13" t="s">
        <v>55</v>
      </c>
      <c r="R960" s="13" t="s">
        <v>82</v>
      </c>
      <c r="S960" s="13" t="s">
        <v>159</v>
      </c>
      <c r="T960" t="b">
        <v>1</v>
      </c>
      <c r="U960" s="13" t="s">
        <v>8</v>
      </c>
      <c r="V960" s="13" t="s">
        <v>2221</v>
      </c>
      <c r="W960" t="s">
        <v>35</v>
      </c>
      <c r="X960" s="13" t="s">
        <v>10</v>
      </c>
      <c r="Y960" s="13" t="s">
        <v>146</v>
      </c>
      <c r="Z960">
        <v>1973</v>
      </c>
      <c r="AA960" s="13" t="s">
        <v>15</v>
      </c>
      <c r="AB960" s="13" t="s">
        <v>206</v>
      </c>
      <c r="AC960" s="13" t="s">
        <v>293</v>
      </c>
      <c r="AD960" s="13" t="s">
        <v>41</v>
      </c>
      <c r="AE960">
        <v>52</v>
      </c>
      <c r="AF960" t="s">
        <v>37</v>
      </c>
      <c r="AG960" t="s">
        <v>12</v>
      </c>
      <c r="AH960">
        <v>6</v>
      </c>
      <c r="AI960" t="s">
        <v>13</v>
      </c>
      <c r="AJ960" s="13" t="s">
        <v>154</v>
      </c>
      <c r="AK960" s="13" t="s">
        <v>135</v>
      </c>
      <c r="AL960" t="s">
        <v>136</v>
      </c>
      <c r="AM960" t="str">
        <f>EmployeeData[[#This Row],[EMPLOYEEID]]</f>
        <v>E217309</v>
      </c>
    </row>
    <row r="961" spans="1:39" ht="15" x14ac:dyDescent="0.25">
      <c r="A961" s="13" t="s">
        <v>2222</v>
      </c>
      <c r="B961" s="13" t="str">
        <f>EmployeeData[[#This Row],[FULLNAME]]</f>
        <v>KaiQiang Chan-Henry</v>
      </c>
      <c r="C961" s="13" t="s">
        <v>203</v>
      </c>
      <c r="D961" s="13" t="s">
        <v>126</v>
      </c>
      <c r="E961">
        <v>452</v>
      </c>
      <c r="F961" s="13" t="s">
        <v>157</v>
      </c>
      <c r="G961" s="13" t="s">
        <v>204</v>
      </c>
      <c r="J961">
        <v>43508</v>
      </c>
      <c r="L961">
        <v>1</v>
      </c>
      <c r="M961">
        <v>40</v>
      </c>
      <c r="N961">
        <v>5</v>
      </c>
      <c r="O961">
        <v>239830</v>
      </c>
      <c r="P961" t="s">
        <v>2</v>
      </c>
      <c r="Q961" s="13" t="s">
        <v>55</v>
      </c>
      <c r="R961" s="13" t="s">
        <v>82</v>
      </c>
      <c r="S961" s="13" t="s">
        <v>159</v>
      </c>
      <c r="T961" t="b">
        <v>1</v>
      </c>
      <c r="U961" s="13" t="s">
        <v>7</v>
      </c>
      <c r="V961" s="13" t="s">
        <v>2223</v>
      </c>
      <c r="W961" t="s">
        <v>35</v>
      </c>
      <c r="X961" s="13" t="s">
        <v>10</v>
      </c>
      <c r="Y961" s="13" t="s">
        <v>146</v>
      </c>
      <c r="Z961">
        <v>1970</v>
      </c>
      <c r="AA961" s="13" t="s">
        <v>15</v>
      </c>
      <c r="AB961" s="13" t="s">
        <v>206</v>
      </c>
      <c r="AC961" s="13" t="s">
        <v>199</v>
      </c>
      <c r="AD961" s="13" t="s">
        <v>43</v>
      </c>
      <c r="AE961">
        <v>55</v>
      </c>
      <c r="AF961" t="s">
        <v>37</v>
      </c>
      <c r="AG961" t="s">
        <v>47</v>
      </c>
      <c r="AH961">
        <v>6</v>
      </c>
      <c r="AI961" t="s">
        <v>13</v>
      </c>
      <c r="AJ961" s="13" t="s">
        <v>154</v>
      </c>
      <c r="AK961" s="13" t="s">
        <v>184</v>
      </c>
      <c r="AL961" t="b">
        <v>1</v>
      </c>
      <c r="AM961" t="str">
        <f>EmployeeData[[#This Row],[EMPLOYEEID]]</f>
        <v>E217314</v>
      </c>
    </row>
    <row r="962" spans="1:39" ht="15" x14ac:dyDescent="0.25">
      <c r="A962" s="13" t="s">
        <v>2224</v>
      </c>
      <c r="B962" s="13" t="str">
        <f>EmployeeData[[#This Row],[FULLNAME]]</f>
        <v>Ka-Lok Carsley</v>
      </c>
      <c r="C962" s="13" t="s">
        <v>125</v>
      </c>
      <c r="D962" s="13" t="s">
        <v>126</v>
      </c>
      <c r="E962">
        <v>452</v>
      </c>
      <c r="F962" s="13" t="s">
        <v>157</v>
      </c>
      <c r="G962" s="13" t="s">
        <v>128</v>
      </c>
      <c r="J962">
        <v>43508</v>
      </c>
      <c r="L962">
        <v>1</v>
      </c>
      <c r="M962">
        <v>40</v>
      </c>
      <c r="N962">
        <v>5</v>
      </c>
      <c r="O962">
        <v>303430</v>
      </c>
      <c r="P962" t="s">
        <v>2</v>
      </c>
      <c r="Q962" s="13" t="s">
        <v>54</v>
      </c>
      <c r="R962" s="13" t="s">
        <v>82</v>
      </c>
      <c r="S962" s="13" t="s">
        <v>129</v>
      </c>
      <c r="T962" t="b">
        <v>1</v>
      </c>
      <c r="U962" s="13" t="s">
        <v>38</v>
      </c>
      <c r="V962" s="13" t="s">
        <v>2225</v>
      </c>
      <c r="W962" t="s">
        <v>5</v>
      </c>
      <c r="X962" s="13" t="s">
        <v>10</v>
      </c>
      <c r="Y962" s="13" t="s">
        <v>131</v>
      </c>
      <c r="Z962">
        <v>1974</v>
      </c>
      <c r="AA962" s="13" t="s">
        <v>15</v>
      </c>
      <c r="AB962" s="13" t="s">
        <v>132</v>
      </c>
      <c r="AC962" s="13" t="s">
        <v>199</v>
      </c>
      <c r="AD962" s="13" t="s">
        <v>43</v>
      </c>
      <c r="AE962">
        <v>51</v>
      </c>
      <c r="AF962" t="s">
        <v>37</v>
      </c>
      <c r="AG962" t="s">
        <v>65</v>
      </c>
      <c r="AH962">
        <v>6</v>
      </c>
      <c r="AI962" t="s">
        <v>13</v>
      </c>
      <c r="AJ962" s="13" t="s">
        <v>239</v>
      </c>
      <c r="AK962" s="13" t="s">
        <v>135</v>
      </c>
      <c r="AL962" t="b">
        <v>0</v>
      </c>
      <c r="AM962" t="str">
        <f>EmployeeData[[#This Row],[EMPLOYEEID]]</f>
        <v>E217424</v>
      </c>
    </row>
    <row r="963" spans="1:39" ht="15" x14ac:dyDescent="0.25">
      <c r="A963" s="13" t="s">
        <v>2226</v>
      </c>
      <c r="B963" s="13" t="str">
        <f>EmployeeData[[#This Row],[FULLNAME]]</f>
        <v>Kamaljit Baudenbacher</v>
      </c>
      <c r="C963" s="13" t="s">
        <v>203</v>
      </c>
      <c r="D963" s="13" t="s">
        <v>126</v>
      </c>
      <c r="E963">
        <v>446</v>
      </c>
      <c r="F963" s="13" t="s">
        <v>326</v>
      </c>
      <c r="G963" s="13" t="s">
        <v>204</v>
      </c>
      <c r="J963">
        <v>43508</v>
      </c>
      <c r="L963">
        <v>1</v>
      </c>
      <c r="M963">
        <v>40</v>
      </c>
      <c r="N963">
        <v>5</v>
      </c>
      <c r="O963">
        <v>77180</v>
      </c>
      <c r="P963" t="s">
        <v>2</v>
      </c>
      <c r="Q963" s="13" t="s">
        <v>55</v>
      </c>
      <c r="R963" s="13" t="s">
        <v>82</v>
      </c>
      <c r="S963" s="13" t="s">
        <v>159</v>
      </c>
      <c r="T963" t="b">
        <v>1</v>
      </c>
      <c r="U963" s="13" t="s">
        <v>7</v>
      </c>
      <c r="V963" s="13" t="s">
        <v>2227</v>
      </c>
      <c r="W963" t="s">
        <v>5</v>
      </c>
      <c r="X963" s="13" t="s">
        <v>10</v>
      </c>
      <c r="Y963" s="13" t="s">
        <v>233</v>
      </c>
      <c r="Z963">
        <v>1978</v>
      </c>
      <c r="AA963" s="13" t="s">
        <v>15</v>
      </c>
      <c r="AB963" s="13" t="s">
        <v>206</v>
      </c>
      <c r="AC963" s="13" t="s">
        <v>384</v>
      </c>
      <c r="AD963" s="13" t="s">
        <v>39</v>
      </c>
      <c r="AE963">
        <v>47</v>
      </c>
      <c r="AF963" t="s">
        <v>37</v>
      </c>
      <c r="AG963" t="s">
        <v>12</v>
      </c>
      <c r="AH963">
        <v>6</v>
      </c>
      <c r="AI963" t="s">
        <v>13</v>
      </c>
      <c r="AJ963" s="13" t="s">
        <v>149</v>
      </c>
      <c r="AK963" s="13" t="s">
        <v>135</v>
      </c>
      <c r="AL963" t="b">
        <v>1</v>
      </c>
      <c r="AM963" t="str">
        <f>EmployeeData[[#This Row],[EMPLOYEEID]]</f>
        <v>E218501</v>
      </c>
    </row>
    <row r="964" spans="1:39" ht="15" x14ac:dyDescent="0.25">
      <c r="A964" s="13" t="s">
        <v>2228</v>
      </c>
      <c r="B964" s="13" t="str">
        <f>EmployeeData[[#This Row],[FULLNAME]]</f>
        <v>Karl Anderson</v>
      </c>
      <c r="C964" s="13" t="s">
        <v>125</v>
      </c>
      <c r="D964" s="13" t="s">
        <v>126</v>
      </c>
      <c r="E964">
        <v>452</v>
      </c>
      <c r="F964" s="13" t="s">
        <v>157</v>
      </c>
      <c r="G964" s="13" t="s">
        <v>128</v>
      </c>
      <c r="J964">
        <v>43508</v>
      </c>
      <c r="L964">
        <v>1</v>
      </c>
      <c r="M964">
        <v>40</v>
      </c>
      <c r="N964">
        <v>5</v>
      </c>
      <c r="O964">
        <v>103243</v>
      </c>
      <c r="P964" t="s">
        <v>2</v>
      </c>
      <c r="Q964" s="13" t="s">
        <v>54</v>
      </c>
      <c r="R964" s="13" t="s">
        <v>82</v>
      </c>
      <c r="S964" s="13" t="s">
        <v>211</v>
      </c>
      <c r="T964" t="b">
        <v>1</v>
      </c>
      <c r="U964" s="13" t="s">
        <v>38</v>
      </c>
      <c r="V964" s="13" t="s">
        <v>2229</v>
      </c>
      <c r="W964" t="s">
        <v>5</v>
      </c>
      <c r="X964" s="13" t="s">
        <v>10</v>
      </c>
      <c r="Y964" s="13" t="s">
        <v>146</v>
      </c>
      <c r="Z964">
        <v>1978</v>
      </c>
      <c r="AA964" s="13" t="s">
        <v>15</v>
      </c>
      <c r="AB964" s="13" t="s">
        <v>132</v>
      </c>
      <c r="AC964" s="13" t="s">
        <v>199</v>
      </c>
      <c r="AD964" s="13" t="s">
        <v>43</v>
      </c>
      <c r="AE964">
        <v>47</v>
      </c>
      <c r="AF964" t="s">
        <v>37</v>
      </c>
      <c r="AG964" t="s">
        <v>46</v>
      </c>
      <c r="AH964">
        <v>6</v>
      </c>
      <c r="AI964" t="s">
        <v>13</v>
      </c>
      <c r="AJ964" s="13" t="s">
        <v>176</v>
      </c>
      <c r="AK964" s="13" t="s">
        <v>135</v>
      </c>
      <c r="AL964" t="b">
        <v>1</v>
      </c>
      <c r="AM964" t="str">
        <f>EmployeeData[[#This Row],[EMPLOYEEID]]</f>
        <v>E219034</v>
      </c>
    </row>
    <row r="965" spans="1:39" ht="15" x14ac:dyDescent="0.25">
      <c r="A965" s="13" t="s">
        <v>2230</v>
      </c>
      <c r="B965" s="13" t="str">
        <f>EmployeeData[[#This Row],[FULLNAME]]</f>
        <v>Karol Albrecht</v>
      </c>
      <c r="C965" s="13" t="s">
        <v>303</v>
      </c>
      <c r="D965" s="13" t="s">
        <v>126</v>
      </c>
      <c r="E965">
        <v>411</v>
      </c>
      <c r="F965" s="13" t="s">
        <v>221</v>
      </c>
      <c r="G965" s="13" t="s">
        <v>304</v>
      </c>
      <c r="J965">
        <v>43567</v>
      </c>
      <c r="L965">
        <v>1</v>
      </c>
      <c r="M965">
        <v>40</v>
      </c>
      <c r="N965">
        <v>5</v>
      </c>
      <c r="O965">
        <v>52357</v>
      </c>
      <c r="P965" t="s">
        <v>2</v>
      </c>
      <c r="Q965" s="13" t="s">
        <v>57</v>
      </c>
      <c r="R965" s="13" t="s">
        <v>82</v>
      </c>
      <c r="S965" s="13" t="s">
        <v>159</v>
      </c>
      <c r="T965" t="b">
        <v>1</v>
      </c>
      <c r="U965" s="13" t="s">
        <v>7</v>
      </c>
      <c r="V965" s="13" t="s">
        <v>2231</v>
      </c>
      <c r="W965" t="s">
        <v>35</v>
      </c>
      <c r="X965" s="13" t="s">
        <v>45</v>
      </c>
      <c r="Y965" s="13" t="s">
        <v>146</v>
      </c>
      <c r="Z965">
        <v>1968</v>
      </c>
      <c r="AA965" s="13" t="s">
        <v>15</v>
      </c>
      <c r="AB965" s="13" t="s">
        <v>306</v>
      </c>
      <c r="AC965" s="13" t="s">
        <v>278</v>
      </c>
      <c r="AD965" s="13" t="s">
        <v>9</v>
      </c>
      <c r="AE965">
        <v>57</v>
      </c>
      <c r="AF965" t="s">
        <v>37</v>
      </c>
      <c r="AG965" t="s">
        <v>12</v>
      </c>
      <c r="AH965">
        <v>6</v>
      </c>
      <c r="AI965" t="s">
        <v>13</v>
      </c>
      <c r="AJ965" s="13" t="s">
        <v>176</v>
      </c>
      <c r="AK965" s="13" t="s">
        <v>135</v>
      </c>
      <c r="AL965" t="b">
        <v>1</v>
      </c>
      <c r="AM965" t="str">
        <f>EmployeeData[[#This Row],[EMPLOYEEID]]</f>
        <v>E219165</v>
      </c>
    </row>
    <row r="966" spans="1:39" ht="15" x14ac:dyDescent="0.25">
      <c r="A966" s="13" t="s">
        <v>2232</v>
      </c>
      <c r="B966" s="13" t="str">
        <f>EmployeeData[[#This Row],[FULLNAME]]</f>
        <v>Karol Zou</v>
      </c>
      <c r="C966" s="13" t="s">
        <v>125</v>
      </c>
      <c r="D966" s="13" t="s">
        <v>126</v>
      </c>
      <c r="E966">
        <v>454</v>
      </c>
      <c r="F966" s="13" t="s">
        <v>169</v>
      </c>
      <c r="G966" s="13" t="s">
        <v>144</v>
      </c>
      <c r="J966">
        <v>43567</v>
      </c>
      <c r="L966">
        <v>1</v>
      </c>
      <c r="M966">
        <v>40</v>
      </c>
      <c r="N966">
        <v>5</v>
      </c>
      <c r="O966">
        <v>11215</v>
      </c>
      <c r="P966" t="s">
        <v>2</v>
      </c>
      <c r="Q966" s="13" t="s">
        <v>54</v>
      </c>
      <c r="R966" s="13" t="s">
        <v>82</v>
      </c>
      <c r="S966" s="13" t="s">
        <v>129</v>
      </c>
      <c r="T966" t="b">
        <v>1</v>
      </c>
      <c r="U966" s="13" t="s">
        <v>38</v>
      </c>
      <c r="V966" s="13" t="s">
        <v>2233</v>
      </c>
      <c r="W966" t="s">
        <v>35</v>
      </c>
      <c r="X966" s="13" t="s">
        <v>45</v>
      </c>
      <c r="Y966" s="13" t="s">
        <v>146</v>
      </c>
      <c r="Z966">
        <v>1964</v>
      </c>
      <c r="AA966" s="13" t="s">
        <v>15</v>
      </c>
      <c r="AB966" s="13" t="s">
        <v>147</v>
      </c>
      <c r="AC966" s="13" t="s">
        <v>293</v>
      </c>
      <c r="AD966" s="13" t="s">
        <v>41</v>
      </c>
      <c r="AE966">
        <v>61</v>
      </c>
      <c r="AF966" t="s">
        <v>37</v>
      </c>
      <c r="AG966" t="s">
        <v>11</v>
      </c>
      <c r="AH966">
        <v>6</v>
      </c>
      <c r="AI966" t="s">
        <v>13</v>
      </c>
      <c r="AJ966" s="13" t="s">
        <v>154</v>
      </c>
      <c r="AK966" s="13" t="s">
        <v>135</v>
      </c>
      <c r="AL966" t="s">
        <v>136</v>
      </c>
      <c r="AM966" t="str">
        <f>EmployeeData[[#This Row],[EMPLOYEEID]]</f>
        <v>E219409</v>
      </c>
    </row>
    <row r="967" spans="1:39" ht="15" x14ac:dyDescent="0.25">
      <c r="A967" s="13" t="s">
        <v>2234</v>
      </c>
      <c r="B967" s="13" t="str">
        <f>EmployeeData[[#This Row],[FULLNAME]]</f>
        <v>Karsten Zhang</v>
      </c>
      <c r="C967" s="13" t="s">
        <v>193</v>
      </c>
      <c r="D967" s="13" t="s">
        <v>126</v>
      </c>
      <c r="E967">
        <v>452</v>
      </c>
      <c r="F967" s="13" t="s">
        <v>157</v>
      </c>
      <c r="G967" s="13" t="s">
        <v>214</v>
      </c>
      <c r="J967">
        <v>43567</v>
      </c>
      <c r="L967">
        <v>1</v>
      </c>
      <c r="M967">
        <v>40</v>
      </c>
      <c r="N967">
        <v>5</v>
      </c>
      <c r="O967">
        <v>93521</v>
      </c>
      <c r="P967" t="s">
        <v>2</v>
      </c>
      <c r="Q967" s="13" t="s">
        <v>58</v>
      </c>
      <c r="R967" s="13" t="s">
        <v>82</v>
      </c>
      <c r="S967" s="13" t="s">
        <v>237</v>
      </c>
      <c r="T967" t="b">
        <v>1</v>
      </c>
      <c r="U967" s="13" t="s">
        <v>38</v>
      </c>
      <c r="V967" s="13" t="s">
        <v>2235</v>
      </c>
      <c r="W967" t="s">
        <v>5</v>
      </c>
      <c r="X967" s="13" t="s">
        <v>10</v>
      </c>
      <c r="Y967" s="13" t="s">
        <v>146</v>
      </c>
      <c r="Z967">
        <v>1962</v>
      </c>
      <c r="AA967" s="13" t="s">
        <v>15</v>
      </c>
      <c r="AB967" s="13" t="s">
        <v>217</v>
      </c>
      <c r="AC967" s="13" t="s">
        <v>199</v>
      </c>
      <c r="AD967" s="13" t="s">
        <v>43</v>
      </c>
      <c r="AE967">
        <v>63</v>
      </c>
      <c r="AF967" t="s">
        <v>37</v>
      </c>
      <c r="AG967" t="s">
        <v>12</v>
      </c>
      <c r="AH967">
        <v>6</v>
      </c>
      <c r="AI967" t="s">
        <v>13</v>
      </c>
      <c r="AJ967" s="13" t="s">
        <v>154</v>
      </c>
      <c r="AK967" s="13" t="s">
        <v>135</v>
      </c>
      <c r="AL967" t="b">
        <v>0</v>
      </c>
      <c r="AM967" t="str">
        <f>EmployeeData[[#This Row],[EMPLOYEEID]]</f>
        <v>E220363</v>
      </c>
    </row>
    <row r="968" spans="1:39" ht="15" x14ac:dyDescent="0.25">
      <c r="A968" s="13" t="s">
        <v>2236</v>
      </c>
      <c r="B968" s="13" t="str">
        <f>EmployeeData[[#This Row],[FULLNAME]]</f>
        <v>Karsten Zakeri</v>
      </c>
      <c r="C968" s="13" t="s">
        <v>125</v>
      </c>
      <c r="D968" s="13" t="s">
        <v>126</v>
      </c>
      <c r="E968">
        <v>454</v>
      </c>
      <c r="F968" s="13" t="s">
        <v>169</v>
      </c>
      <c r="G968" s="13" t="s">
        <v>128</v>
      </c>
      <c r="J968">
        <v>43567</v>
      </c>
      <c r="L968">
        <v>1</v>
      </c>
      <c r="M968">
        <v>40</v>
      </c>
      <c r="N968">
        <v>5</v>
      </c>
      <c r="O968">
        <v>79838</v>
      </c>
      <c r="P968" t="s">
        <v>2</v>
      </c>
      <c r="Q968" s="13" t="s">
        <v>54</v>
      </c>
      <c r="R968" s="13" t="s">
        <v>82</v>
      </c>
      <c r="S968" s="13" t="s">
        <v>129</v>
      </c>
      <c r="T968" t="b">
        <v>1</v>
      </c>
      <c r="U968" s="13" t="s">
        <v>38</v>
      </c>
      <c r="V968" s="13" t="s">
        <v>2237</v>
      </c>
      <c r="W968" t="s">
        <v>5</v>
      </c>
      <c r="X968" s="13" t="s">
        <v>10</v>
      </c>
      <c r="Y968" s="13" t="s">
        <v>131</v>
      </c>
      <c r="Z968">
        <v>1962</v>
      </c>
      <c r="AA968" s="13" t="s">
        <v>15</v>
      </c>
      <c r="AB968" s="13" t="s">
        <v>132</v>
      </c>
      <c r="AC968" s="13" t="s">
        <v>293</v>
      </c>
      <c r="AD968" s="13" t="s">
        <v>41</v>
      </c>
      <c r="AE968">
        <v>63</v>
      </c>
      <c r="AF968" t="s">
        <v>37</v>
      </c>
      <c r="AG968" t="s">
        <v>12</v>
      </c>
      <c r="AH968">
        <v>6</v>
      </c>
      <c r="AI968" t="s">
        <v>13</v>
      </c>
      <c r="AJ968" s="13" t="s">
        <v>154</v>
      </c>
      <c r="AK968" s="13" t="s">
        <v>135</v>
      </c>
      <c r="AL968" t="b">
        <v>0</v>
      </c>
      <c r="AM968" t="str">
        <f>EmployeeData[[#This Row],[EMPLOYEEID]]</f>
        <v>E220387</v>
      </c>
    </row>
    <row r="969" spans="1:39" ht="15" x14ac:dyDescent="0.25">
      <c r="A969" s="13" t="s">
        <v>2238</v>
      </c>
      <c r="B969" s="13" t="str">
        <f>EmployeeData[[#This Row],[FULLNAME]]</f>
        <v>Karsten Yoo</v>
      </c>
      <c r="C969" s="13" t="s">
        <v>156</v>
      </c>
      <c r="D969" s="13" t="s">
        <v>126</v>
      </c>
      <c r="E969">
        <v>431</v>
      </c>
      <c r="F969" s="13" t="s">
        <v>221</v>
      </c>
      <c r="G969" s="13" t="s">
        <v>158</v>
      </c>
      <c r="J969">
        <v>43567</v>
      </c>
      <c r="L969">
        <v>1</v>
      </c>
      <c r="M969">
        <v>40</v>
      </c>
      <c r="N969">
        <v>5</v>
      </c>
      <c r="O969">
        <v>48953</v>
      </c>
      <c r="P969" t="s">
        <v>2</v>
      </c>
      <c r="Q969" s="13" t="s">
        <v>56</v>
      </c>
      <c r="R969" s="13" t="s">
        <v>82</v>
      </c>
      <c r="S969" s="13" t="s">
        <v>140</v>
      </c>
      <c r="T969" t="b">
        <v>1</v>
      </c>
      <c r="U969" s="13" t="s">
        <v>7</v>
      </c>
      <c r="V969" s="13" t="s">
        <v>2239</v>
      </c>
      <c r="W969" t="s">
        <v>35</v>
      </c>
      <c r="X969" s="13" t="s">
        <v>10</v>
      </c>
      <c r="Y969" s="13" t="s">
        <v>131</v>
      </c>
      <c r="Z969">
        <v>1971</v>
      </c>
      <c r="AA969" s="13" t="s">
        <v>15</v>
      </c>
      <c r="AB969" s="13" t="s">
        <v>161</v>
      </c>
      <c r="AC969" s="13" t="s">
        <v>1095</v>
      </c>
      <c r="AD969" s="13" t="s">
        <v>9</v>
      </c>
      <c r="AE969">
        <v>54</v>
      </c>
      <c r="AF969" t="s">
        <v>37</v>
      </c>
      <c r="AG969" t="s">
        <v>11</v>
      </c>
      <c r="AH969">
        <v>6</v>
      </c>
      <c r="AI969" t="s">
        <v>13</v>
      </c>
      <c r="AJ969" s="13" t="s">
        <v>149</v>
      </c>
      <c r="AK969" s="13" t="s">
        <v>135</v>
      </c>
      <c r="AL969" t="s">
        <v>136</v>
      </c>
      <c r="AM969" t="str">
        <f>EmployeeData[[#This Row],[EMPLOYEEID]]</f>
        <v>E220834</v>
      </c>
    </row>
    <row r="970" spans="1:39" ht="15" x14ac:dyDescent="0.25">
      <c r="A970" s="13" t="s">
        <v>2240</v>
      </c>
      <c r="B970" s="13" t="str">
        <f>EmployeeData[[#This Row],[FULLNAME]]</f>
        <v>Karsten Yau</v>
      </c>
      <c r="C970" s="13" t="s">
        <v>156</v>
      </c>
      <c r="D970" s="13" t="s">
        <v>126</v>
      </c>
      <c r="E970">
        <v>411</v>
      </c>
      <c r="F970" s="13" t="s">
        <v>221</v>
      </c>
      <c r="G970" s="13" t="s">
        <v>158</v>
      </c>
      <c r="J970">
        <v>43567</v>
      </c>
      <c r="L970">
        <v>1</v>
      </c>
      <c r="M970">
        <v>40</v>
      </c>
      <c r="N970">
        <v>5</v>
      </c>
      <c r="O970">
        <v>82954</v>
      </c>
      <c r="P970" t="s">
        <v>2</v>
      </c>
      <c r="Q970" s="13" t="s">
        <v>56</v>
      </c>
      <c r="R970" s="13" t="s">
        <v>82</v>
      </c>
      <c r="S970" s="13" t="s">
        <v>159</v>
      </c>
      <c r="T970" t="b">
        <v>1</v>
      </c>
      <c r="U970" s="13" t="s">
        <v>7</v>
      </c>
      <c r="V970" s="13" t="s">
        <v>2241</v>
      </c>
      <c r="W970" t="s">
        <v>5</v>
      </c>
      <c r="X970" s="13" t="s">
        <v>10</v>
      </c>
      <c r="Y970" s="13" t="s">
        <v>146</v>
      </c>
      <c r="Z970">
        <v>1964</v>
      </c>
      <c r="AA970" s="13" t="s">
        <v>15</v>
      </c>
      <c r="AB970" s="13" t="s">
        <v>161</v>
      </c>
      <c r="AC970" s="13" t="s">
        <v>278</v>
      </c>
      <c r="AD970" s="13" t="s">
        <v>9</v>
      </c>
      <c r="AE970">
        <v>61</v>
      </c>
      <c r="AF970" t="s">
        <v>37</v>
      </c>
      <c r="AG970" t="s">
        <v>12</v>
      </c>
      <c r="AH970">
        <v>6</v>
      </c>
      <c r="AI970" t="s">
        <v>13</v>
      </c>
      <c r="AJ970" s="13" t="s">
        <v>154</v>
      </c>
      <c r="AK970" s="13" t="s">
        <v>135</v>
      </c>
      <c r="AL970" t="b">
        <v>1</v>
      </c>
      <c r="AM970" t="str">
        <f>EmployeeData[[#This Row],[EMPLOYEEID]]</f>
        <v>E221065</v>
      </c>
    </row>
    <row r="971" spans="1:39" ht="15" x14ac:dyDescent="0.25">
      <c r="A971" s="13" t="s">
        <v>1082</v>
      </c>
      <c r="B971" s="13" t="str">
        <f>EmployeeData[[#This Row],[FULLNAME]]</f>
        <v>Karsten Yang</v>
      </c>
      <c r="C971" s="13" t="s">
        <v>1081</v>
      </c>
      <c r="D971" s="13" t="s">
        <v>126</v>
      </c>
      <c r="E971">
        <v>241</v>
      </c>
      <c r="F971" s="13" t="s">
        <v>157</v>
      </c>
      <c r="G971" s="13" t="s">
        <v>1082</v>
      </c>
      <c r="J971">
        <v>43536</v>
      </c>
      <c r="L971">
        <v>1</v>
      </c>
      <c r="M971">
        <v>40</v>
      </c>
      <c r="N971">
        <v>5</v>
      </c>
      <c r="O971">
        <v>67548</v>
      </c>
      <c r="P971" t="s">
        <v>2</v>
      </c>
      <c r="Q971" s="13" t="s">
        <v>60</v>
      </c>
      <c r="R971" s="13" t="s">
        <v>82</v>
      </c>
      <c r="S971" s="13" t="s">
        <v>211</v>
      </c>
      <c r="T971" t="b">
        <v>1</v>
      </c>
      <c r="U971" s="13" t="s">
        <v>8</v>
      </c>
      <c r="V971" s="13" t="s">
        <v>1084</v>
      </c>
      <c r="W971" t="s">
        <v>35</v>
      </c>
      <c r="X971" s="13" t="s">
        <v>10</v>
      </c>
      <c r="Y971" s="13" t="s">
        <v>146</v>
      </c>
      <c r="Z971">
        <v>1988</v>
      </c>
      <c r="AA971" s="13" t="s">
        <v>15</v>
      </c>
      <c r="AB971" s="13" t="s">
        <v>1084</v>
      </c>
      <c r="AC971" s="13" t="s">
        <v>2242</v>
      </c>
      <c r="AD971" s="13" t="s">
        <v>44</v>
      </c>
      <c r="AE971">
        <v>37</v>
      </c>
      <c r="AF971" t="s">
        <v>36</v>
      </c>
      <c r="AG971" t="s">
        <v>12</v>
      </c>
      <c r="AH971">
        <v>6</v>
      </c>
      <c r="AI971" t="s">
        <v>13</v>
      </c>
      <c r="AJ971" s="13" t="s">
        <v>239</v>
      </c>
      <c r="AK971" s="13" t="s">
        <v>135</v>
      </c>
      <c r="AL971" t="b">
        <v>1</v>
      </c>
      <c r="AM971" t="str">
        <f>EmployeeData[[#This Row],[EMPLOYEEID]]</f>
        <v>M221184</v>
      </c>
    </row>
    <row r="972" spans="1:39" ht="15" x14ac:dyDescent="0.25">
      <c r="A972" s="13" t="s">
        <v>2243</v>
      </c>
      <c r="B972" s="13" t="str">
        <f>EmployeeData[[#This Row],[FULLNAME]]</f>
        <v>Karsten Xu</v>
      </c>
      <c r="C972" s="13" t="s">
        <v>125</v>
      </c>
      <c r="D972" s="13" t="s">
        <v>126</v>
      </c>
      <c r="E972">
        <v>443</v>
      </c>
      <c r="F972" s="13" t="s">
        <v>157</v>
      </c>
      <c r="G972" s="13" t="s">
        <v>128</v>
      </c>
      <c r="J972">
        <v>43689</v>
      </c>
      <c r="L972">
        <v>1</v>
      </c>
      <c r="M972">
        <v>40</v>
      </c>
      <c r="N972">
        <v>5</v>
      </c>
      <c r="O972">
        <v>73482</v>
      </c>
      <c r="P972" t="s">
        <v>2</v>
      </c>
      <c r="Q972" s="13" t="s">
        <v>54</v>
      </c>
      <c r="R972" s="13" t="s">
        <v>82</v>
      </c>
      <c r="S972" s="13" t="s">
        <v>129</v>
      </c>
      <c r="T972" t="b">
        <v>1</v>
      </c>
      <c r="U972" s="13" t="s">
        <v>38</v>
      </c>
      <c r="V972" s="13" t="s">
        <v>2244</v>
      </c>
      <c r="W972" t="s">
        <v>5</v>
      </c>
      <c r="X972" s="13" t="s">
        <v>10</v>
      </c>
      <c r="Y972" s="13" t="s">
        <v>131</v>
      </c>
      <c r="Z972">
        <v>1999</v>
      </c>
      <c r="AA972" s="13" t="s">
        <v>15</v>
      </c>
      <c r="AB972" s="13" t="s">
        <v>132</v>
      </c>
      <c r="AC972" s="13" t="s">
        <v>162</v>
      </c>
      <c r="AD972" s="13" t="s">
        <v>43</v>
      </c>
      <c r="AE972">
        <v>26</v>
      </c>
      <c r="AF972" t="s">
        <v>6</v>
      </c>
      <c r="AG972" t="s">
        <v>12</v>
      </c>
      <c r="AH972">
        <v>6</v>
      </c>
      <c r="AI972" t="s">
        <v>13</v>
      </c>
      <c r="AJ972" s="13" t="s">
        <v>176</v>
      </c>
      <c r="AK972" s="13" t="s">
        <v>135</v>
      </c>
      <c r="AL972" t="b">
        <v>0</v>
      </c>
      <c r="AM972" t="str">
        <f>EmployeeData[[#This Row],[EMPLOYEEID]]</f>
        <v>E221389</v>
      </c>
    </row>
    <row r="973" spans="1:39" ht="15" x14ac:dyDescent="0.25">
      <c r="A973" s="13" t="s">
        <v>2245</v>
      </c>
      <c r="B973" s="13" t="str">
        <f>EmployeeData[[#This Row],[FULLNAME]]</f>
        <v>Karthik Wu</v>
      </c>
      <c r="C973" s="13" t="s">
        <v>125</v>
      </c>
      <c r="D973" s="13" t="s">
        <v>126</v>
      </c>
      <c r="E973">
        <v>443</v>
      </c>
      <c r="F973" s="13" t="s">
        <v>157</v>
      </c>
      <c r="G973" s="13" t="s">
        <v>128</v>
      </c>
      <c r="J973">
        <v>43689</v>
      </c>
      <c r="L973">
        <v>1</v>
      </c>
      <c r="M973">
        <v>40</v>
      </c>
      <c r="N973">
        <v>5</v>
      </c>
      <c r="O973">
        <v>75186</v>
      </c>
      <c r="P973" t="s">
        <v>2</v>
      </c>
      <c r="Q973" s="13" t="s">
        <v>54</v>
      </c>
      <c r="R973" s="13" t="s">
        <v>82</v>
      </c>
      <c r="S973" s="13" t="s">
        <v>129</v>
      </c>
      <c r="T973" t="b">
        <v>1</v>
      </c>
      <c r="U973" s="13" t="s">
        <v>38</v>
      </c>
      <c r="V973" s="13" t="s">
        <v>2246</v>
      </c>
      <c r="W973" t="s">
        <v>35</v>
      </c>
      <c r="X973" s="13" t="s">
        <v>45</v>
      </c>
      <c r="Y973" s="13" t="s">
        <v>275</v>
      </c>
      <c r="Z973">
        <v>1974</v>
      </c>
      <c r="AA973" s="13" t="s">
        <v>15</v>
      </c>
      <c r="AB973" s="13" t="s">
        <v>132</v>
      </c>
      <c r="AC973" s="13" t="s">
        <v>162</v>
      </c>
      <c r="AD973" s="13" t="s">
        <v>43</v>
      </c>
      <c r="AE973">
        <v>51</v>
      </c>
      <c r="AF973" t="s">
        <v>37</v>
      </c>
      <c r="AG973" t="s">
        <v>12</v>
      </c>
      <c r="AH973">
        <v>6</v>
      </c>
      <c r="AI973" t="s">
        <v>13</v>
      </c>
      <c r="AJ973" s="13" t="s">
        <v>149</v>
      </c>
      <c r="AK973" s="13" t="s">
        <v>135</v>
      </c>
      <c r="AL973" t="s">
        <v>136</v>
      </c>
      <c r="AM973" t="str">
        <f>EmployeeData[[#This Row],[EMPLOYEEID]]</f>
        <v>E221596</v>
      </c>
    </row>
    <row r="974" spans="1:39" ht="15" x14ac:dyDescent="0.25">
      <c r="A974" s="13" t="s">
        <v>2247</v>
      </c>
      <c r="B974" s="13" t="str">
        <f>EmployeeData[[#This Row],[FULLNAME]]</f>
        <v>Karthik Wong</v>
      </c>
      <c r="C974" s="13" t="s">
        <v>125</v>
      </c>
      <c r="D974" s="13" t="s">
        <v>126</v>
      </c>
      <c r="E974">
        <v>443</v>
      </c>
      <c r="F974" s="13" t="s">
        <v>157</v>
      </c>
      <c r="G974" s="13" t="s">
        <v>128</v>
      </c>
      <c r="J974">
        <v>43689</v>
      </c>
      <c r="L974">
        <v>1</v>
      </c>
      <c r="M974">
        <v>40</v>
      </c>
      <c r="N974">
        <v>5</v>
      </c>
      <c r="O974">
        <v>97920</v>
      </c>
      <c r="P974" t="s">
        <v>2</v>
      </c>
      <c r="Q974" s="13" t="s">
        <v>54</v>
      </c>
      <c r="R974" s="13" t="s">
        <v>82</v>
      </c>
      <c r="S974" s="13" t="s">
        <v>410</v>
      </c>
      <c r="T974" t="b">
        <v>1</v>
      </c>
      <c r="U974" s="13" t="s">
        <v>7</v>
      </c>
      <c r="V974" s="13" t="s">
        <v>2248</v>
      </c>
      <c r="W974" t="s">
        <v>35</v>
      </c>
      <c r="X974" s="13" t="s">
        <v>45</v>
      </c>
      <c r="Y974" s="13" t="s">
        <v>146</v>
      </c>
      <c r="Z974">
        <v>1980</v>
      </c>
      <c r="AA974" s="13" t="s">
        <v>15</v>
      </c>
      <c r="AB974" s="13" t="s">
        <v>132</v>
      </c>
      <c r="AC974" s="13" t="s">
        <v>162</v>
      </c>
      <c r="AD974" s="13" t="s">
        <v>43</v>
      </c>
      <c r="AE974">
        <v>45</v>
      </c>
      <c r="AF974" t="s">
        <v>36</v>
      </c>
      <c r="AG974" t="s">
        <v>12</v>
      </c>
      <c r="AH974">
        <v>6</v>
      </c>
      <c r="AI974" t="s">
        <v>13</v>
      </c>
      <c r="AJ974" s="13" t="s">
        <v>154</v>
      </c>
      <c r="AK974" s="13" t="s">
        <v>184</v>
      </c>
      <c r="AL974" t="b">
        <v>1</v>
      </c>
      <c r="AM974" t="str">
        <f>EmployeeData[[#This Row],[EMPLOYEEID]]</f>
        <v>E222257</v>
      </c>
    </row>
    <row r="975" spans="1:39" ht="15" x14ac:dyDescent="0.25">
      <c r="A975" s="13" t="s">
        <v>2249</v>
      </c>
      <c r="B975" s="13" t="str">
        <f>EmployeeData[[#This Row],[FULLNAME]]</f>
        <v>Karthik Wilson</v>
      </c>
      <c r="C975" s="13" t="s">
        <v>125</v>
      </c>
      <c r="D975" s="13" t="s">
        <v>126</v>
      </c>
      <c r="E975">
        <v>452</v>
      </c>
      <c r="F975" s="13" t="s">
        <v>157</v>
      </c>
      <c r="G975" s="13" t="s">
        <v>128</v>
      </c>
      <c r="J975">
        <v>43689</v>
      </c>
      <c r="L975">
        <v>1</v>
      </c>
      <c r="M975">
        <v>40</v>
      </c>
      <c r="N975">
        <v>5</v>
      </c>
      <c r="O975">
        <v>30481</v>
      </c>
      <c r="P975" t="s">
        <v>2</v>
      </c>
      <c r="Q975" s="13" t="s">
        <v>54</v>
      </c>
      <c r="R975" s="13" t="s">
        <v>82</v>
      </c>
      <c r="S975" s="13" t="s">
        <v>225</v>
      </c>
      <c r="T975" t="b">
        <v>1</v>
      </c>
      <c r="U975" s="13" t="s">
        <v>7</v>
      </c>
      <c r="V975" s="13" t="s">
        <v>2250</v>
      </c>
      <c r="W975" t="s">
        <v>35</v>
      </c>
      <c r="X975" s="13" t="s">
        <v>10</v>
      </c>
      <c r="Y975" s="13" t="s">
        <v>146</v>
      </c>
      <c r="Z975">
        <v>1999</v>
      </c>
      <c r="AA975" s="13" t="s">
        <v>15</v>
      </c>
      <c r="AB975" s="13" t="s">
        <v>132</v>
      </c>
      <c r="AC975" s="13" t="s">
        <v>199</v>
      </c>
      <c r="AD975" s="13" t="s">
        <v>43</v>
      </c>
      <c r="AE975">
        <v>26</v>
      </c>
      <c r="AF975" t="s">
        <v>6</v>
      </c>
      <c r="AG975" t="s">
        <v>11</v>
      </c>
      <c r="AH975">
        <v>6</v>
      </c>
      <c r="AI975" t="s">
        <v>13</v>
      </c>
      <c r="AJ975" s="13" t="s">
        <v>154</v>
      </c>
      <c r="AK975" s="13" t="s">
        <v>184</v>
      </c>
      <c r="AL975" t="s">
        <v>136</v>
      </c>
      <c r="AM975" t="str">
        <f>EmployeeData[[#This Row],[EMPLOYEEID]]</f>
        <v>E222333</v>
      </c>
    </row>
    <row r="976" spans="1:39" ht="15" x14ac:dyDescent="0.25">
      <c r="A976" s="13" t="s">
        <v>2251</v>
      </c>
      <c r="B976" s="13" t="str">
        <f>EmployeeData[[#This Row],[FULLNAME]]</f>
        <v>Karthik Wcislo</v>
      </c>
      <c r="C976" s="13" t="s">
        <v>338</v>
      </c>
      <c r="D976" s="13" t="s">
        <v>126</v>
      </c>
      <c r="E976">
        <v>453</v>
      </c>
      <c r="F976" s="13" t="s">
        <v>127</v>
      </c>
      <c r="G976" s="13" t="s">
        <v>339</v>
      </c>
      <c r="J976">
        <v>43689</v>
      </c>
      <c r="L976">
        <v>1</v>
      </c>
      <c r="M976">
        <v>40</v>
      </c>
      <c r="N976">
        <v>5</v>
      </c>
      <c r="O976">
        <v>214801</v>
      </c>
      <c r="P976" t="s">
        <v>2</v>
      </c>
      <c r="Q976" s="13" t="s">
        <v>4</v>
      </c>
      <c r="R976" s="13" t="s">
        <v>82</v>
      </c>
      <c r="S976" s="13" t="s">
        <v>140</v>
      </c>
      <c r="T976" t="b">
        <v>1</v>
      </c>
      <c r="U976" s="13" t="s">
        <v>8</v>
      </c>
      <c r="V976" s="13" t="s">
        <v>2252</v>
      </c>
      <c r="W976" t="s">
        <v>35</v>
      </c>
      <c r="X976" s="13" t="s">
        <v>45</v>
      </c>
      <c r="Y976" s="13" t="s">
        <v>153</v>
      </c>
      <c r="Z976">
        <v>1992</v>
      </c>
      <c r="AA976" s="13" t="s">
        <v>15</v>
      </c>
      <c r="AB976" s="13" t="s">
        <v>341</v>
      </c>
      <c r="AC976" s="13" t="s">
        <v>320</v>
      </c>
      <c r="AD976" s="13" t="s">
        <v>40</v>
      </c>
      <c r="AE976">
        <v>33</v>
      </c>
      <c r="AF976" t="s">
        <v>36</v>
      </c>
      <c r="AG976" t="s">
        <v>47</v>
      </c>
      <c r="AH976">
        <v>6</v>
      </c>
      <c r="AI976" t="s">
        <v>13</v>
      </c>
      <c r="AJ976" s="13" t="s">
        <v>154</v>
      </c>
      <c r="AK976" s="13" t="s">
        <v>135</v>
      </c>
      <c r="AL976" t="s">
        <v>136</v>
      </c>
      <c r="AM976" t="str">
        <f>EmployeeData[[#This Row],[EMPLOYEEID]]</f>
        <v>E223157</v>
      </c>
    </row>
    <row r="977" spans="1:39" ht="15" x14ac:dyDescent="0.25">
      <c r="A977" s="13" t="s">
        <v>2253</v>
      </c>
      <c r="B977" s="13" t="str">
        <f>EmployeeData[[#This Row],[FULLNAME]]</f>
        <v>Karthik Wang</v>
      </c>
      <c r="C977" s="13" t="s">
        <v>203</v>
      </c>
      <c r="D977" s="13" t="s">
        <v>126</v>
      </c>
      <c r="E977">
        <v>453</v>
      </c>
      <c r="F977" s="13" t="s">
        <v>127</v>
      </c>
      <c r="G977" s="13" t="s">
        <v>204</v>
      </c>
      <c r="J977">
        <v>43689</v>
      </c>
      <c r="L977">
        <v>1</v>
      </c>
      <c r="M977">
        <v>40</v>
      </c>
      <c r="N977">
        <v>5</v>
      </c>
      <c r="O977">
        <v>47183</v>
      </c>
      <c r="P977" t="s">
        <v>2</v>
      </c>
      <c r="Q977" s="13" t="s">
        <v>55</v>
      </c>
      <c r="R977" s="13" t="s">
        <v>82</v>
      </c>
      <c r="S977" s="13" t="s">
        <v>140</v>
      </c>
      <c r="T977" t="b">
        <v>1</v>
      </c>
      <c r="U977" s="13" t="s">
        <v>7</v>
      </c>
      <c r="V977" s="13" t="s">
        <v>2254</v>
      </c>
      <c r="W977" t="s">
        <v>5</v>
      </c>
      <c r="X977" s="13" t="s">
        <v>10</v>
      </c>
      <c r="Y977" s="13" t="s">
        <v>131</v>
      </c>
      <c r="Z977">
        <v>1999</v>
      </c>
      <c r="AA977" s="13" t="s">
        <v>15</v>
      </c>
      <c r="AB977" s="13" t="s">
        <v>206</v>
      </c>
      <c r="AC977" s="13" t="s">
        <v>320</v>
      </c>
      <c r="AD977" s="13" t="s">
        <v>40</v>
      </c>
      <c r="AE977">
        <v>26</v>
      </c>
      <c r="AF977" t="s">
        <v>6</v>
      </c>
      <c r="AG977" t="s">
        <v>11</v>
      </c>
      <c r="AH977">
        <v>6</v>
      </c>
      <c r="AI977" t="s">
        <v>13</v>
      </c>
      <c r="AJ977" s="13" t="s">
        <v>167</v>
      </c>
      <c r="AK977" s="13" t="s">
        <v>135</v>
      </c>
      <c r="AL977" t="s">
        <v>136</v>
      </c>
      <c r="AM977" t="str">
        <f>EmployeeData[[#This Row],[EMPLOYEEID]]</f>
        <v>E223179</v>
      </c>
    </row>
    <row r="978" spans="1:39" ht="15" x14ac:dyDescent="0.25">
      <c r="A978" s="13" t="s">
        <v>2255</v>
      </c>
      <c r="B978" s="13" t="str">
        <f>EmployeeData[[#This Row],[FULLNAME]]</f>
        <v>Kate von Haaren</v>
      </c>
      <c r="C978" s="13" t="s">
        <v>156</v>
      </c>
      <c r="D978" s="13" t="s">
        <v>126</v>
      </c>
      <c r="E978">
        <v>312</v>
      </c>
      <c r="F978" s="13" t="s">
        <v>143</v>
      </c>
      <c r="G978" s="13" t="s">
        <v>158</v>
      </c>
      <c r="J978">
        <v>43689</v>
      </c>
      <c r="L978">
        <v>1</v>
      </c>
      <c r="M978">
        <v>40</v>
      </c>
      <c r="N978">
        <v>5</v>
      </c>
      <c r="O978">
        <v>67825</v>
      </c>
      <c r="P978" t="s">
        <v>2</v>
      </c>
      <c r="Q978" s="13" t="s">
        <v>56</v>
      </c>
      <c r="R978" s="13" t="s">
        <v>82</v>
      </c>
      <c r="S978" s="13" t="s">
        <v>159</v>
      </c>
      <c r="T978" t="b">
        <v>1</v>
      </c>
      <c r="U978" s="13" t="s">
        <v>38</v>
      </c>
      <c r="V978" s="13" t="s">
        <v>2256</v>
      </c>
      <c r="W978" t="s">
        <v>5</v>
      </c>
      <c r="X978" s="13" t="s">
        <v>10</v>
      </c>
      <c r="Y978" s="13" t="s">
        <v>229</v>
      </c>
      <c r="Z978">
        <v>1964</v>
      </c>
      <c r="AA978" s="13" t="s">
        <v>15</v>
      </c>
      <c r="AB978" s="13" t="s">
        <v>161</v>
      </c>
      <c r="AC978" s="13" t="s">
        <v>1120</v>
      </c>
      <c r="AD978" s="13" t="s">
        <v>44</v>
      </c>
      <c r="AE978">
        <v>61</v>
      </c>
      <c r="AF978" t="s">
        <v>37</v>
      </c>
      <c r="AG978" t="s">
        <v>12</v>
      </c>
      <c r="AH978">
        <v>6</v>
      </c>
      <c r="AI978" t="s">
        <v>13</v>
      </c>
      <c r="AJ978" s="13" t="s">
        <v>149</v>
      </c>
      <c r="AK978" s="13" t="s">
        <v>135</v>
      </c>
      <c r="AL978" t="b">
        <v>0</v>
      </c>
      <c r="AM978" t="str">
        <f>EmployeeData[[#This Row],[EMPLOYEEID]]</f>
        <v>E223326</v>
      </c>
    </row>
    <row r="979" spans="1:39" ht="15" x14ac:dyDescent="0.25">
      <c r="A979" s="13" t="s">
        <v>2257</v>
      </c>
      <c r="B979" s="13" t="str">
        <f>EmployeeData[[#This Row],[FULLNAME]]</f>
        <v>Tina Shaw</v>
      </c>
      <c r="C979" s="13" t="s">
        <v>125</v>
      </c>
      <c r="D979" s="13" t="s">
        <v>126</v>
      </c>
      <c r="E979">
        <v>221</v>
      </c>
      <c r="F979" s="13" t="s">
        <v>221</v>
      </c>
      <c r="G979" s="13" t="s">
        <v>128</v>
      </c>
      <c r="J979">
        <v>43506</v>
      </c>
      <c r="L979">
        <v>1</v>
      </c>
      <c r="M979">
        <v>40</v>
      </c>
      <c r="N979">
        <v>5</v>
      </c>
      <c r="O979">
        <v>124228</v>
      </c>
      <c r="P979" t="s">
        <v>2</v>
      </c>
      <c r="Q979" s="13" t="s">
        <v>54</v>
      </c>
      <c r="R979" s="13" t="s">
        <v>82</v>
      </c>
      <c r="S979" s="13" t="s">
        <v>159</v>
      </c>
      <c r="T979" t="b">
        <v>1</v>
      </c>
      <c r="U979" s="13" t="s">
        <v>7</v>
      </c>
      <c r="V979" s="13" t="s">
        <v>2258</v>
      </c>
      <c r="W979" t="s">
        <v>5</v>
      </c>
      <c r="X979" s="13" t="s">
        <v>45</v>
      </c>
      <c r="Y979" s="13" t="s">
        <v>153</v>
      </c>
      <c r="Z979">
        <v>1970</v>
      </c>
      <c r="AA979" s="13" t="s">
        <v>33</v>
      </c>
      <c r="AB979" s="13" t="s">
        <v>132</v>
      </c>
      <c r="AC979" s="13" t="s">
        <v>1125</v>
      </c>
      <c r="AD979" s="13" t="s">
        <v>9</v>
      </c>
      <c r="AE979">
        <v>55</v>
      </c>
      <c r="AF979" t="s">
        <v>37</v>
      </c>
      <c r="AG979" t="s">
        <v>46</v>
      </c>
      <c r="AH979">
        <v>6</v>
      </c>
      <c r="AI979" t="s">
        <v>13</v>
      </c>
      <c r="AJ979" s="13" t="s">
        <v>154</v>
      </c>
      <c r="AK979" s="13" t="s">
        <v>135</v>
      </c>
      <c r="AL979" t="b">
        <v>1</v>
      </c>
      <c r="AM979" t="str">
        <f>EmployeeData[[#This Row],[EMPLOYEEID]]</f>
        <v>E300101</v>
      </c>
    </row>
    <row r="980" spans="1:39" ht="15" x14ac:dyDescent="0.25">
      <c r="A980" s="13" t="s">
        <v>2259</v>
      </c>
      <c r="B980" s="13" t="str">
        <f>EmployeeData[[#This Row],[FULLNAME]]</f>
        <v>Tina Sequeira</v>
      </c>
      <c r="C980" s="13" t="s">
        <v>203</v>
      </c>
      <c r="D980" s="13" t="s">
        <v>126</v>
      </c>
      <c r="E980">
        <v>452</v>
      </c>
      <c r="F980" s="13" t="s">
        <v>157</v>
      </c>
      <c r="G980" s="13" t="s">
        <v>204</v>
      </c>
      <c r="J980">
        <v>44206</v>
      </c>
      <c r="L980">
        <v>1</v>
      </c>
      <c r="M980">
        <v>40</v>
      </c>
      <c r="N980">
        <v>5</v>
      </c>
      <c r="O980">
        <v>86945</v>
      </c>
      <c r="P980" t="s">
        <v>2</v>
      </c>
      <c r="Q980" s="13" t="s">
        <v>55</v>
      </c>
      <c r="R980" s="13" t="s">
        <v>82</v>
      </c>
      <c r="S980" s="13" t="s">
        <v>159</v>
      </c>
      <c r="T980" t="b">
        <v>1</v>
      </c>
      <c r="U980" s="13" t="s">
        <v>7</v>
      </c>
      <c r="V980" s="13" t="s">
        <v>2260</v>
      </c>
      <c r="W980" t="s">
        <v>5</v>
      </c>
      <c r="X980" s="13" t="s">
        <v>10</v>
      </c>
      <c r="Y980" s="13" t="s">
        <v>146</v>
      </c>
      <c r="Z980">
        <v>2002</v>
      </c>
      <c r="AA980" s="13" t="s">
        <v>33</v>
      </c>
      <c r="AB980" s="13" t="s">
        <v>206</v>
      </c>
      <c r="AC980" s="13" t="s">
        <v>199</v>
      </c>
      <c r="AD980" s="13" t="s">
        <v>43</v>
      </c>
      <c r="AE980">
        <v>23</v>
      </c>
      <c r="AF980" t="s">
        <v>63</v>
      </c>
      <c r="AG980" t="s">
        <v>12</v>
      </c>
      <c r="AH980">
        <v>4</v>
      </c>
      <c r="AI980" t="s">
        <v>30</v>
      </c>
      <c r="AJ980" s="13" t="s">
        <v>149</v>
      </c>
      <c r="AK980" s="13" t="s">
        <v>184</v>
      </c>
      <c r="AL980" t="b">
        <v>1</v>
      </c>
      <c r="AM980" t="str">
        <f>EmployeeData[[#This Row],[EMPLOYEEID]]</f>
        <v>E300102</v>
      </c>
    </row>
    <row r="981" spans="1:39" ht="15" x14ac:dyDescent="0.25">
      <c r="A981" s="13" t="s">
        <v>2261</v>
      </c>
      <c r="B981" s="13" t="str">
        <f>EmployeeData[[#This Row],[FULLNAME]]</f>
        <v>Ting Schurman</v>
      </c>
      <c r="C981" s="13" t="s">
        <v>203</v>
      </c>
      <c r="D981" s="13" t="s">
        <v>126</v>
      </c>
      <c r="E981">
        <v>442</v>
      </c>
      <c r="F981" s="13" t="s">
        <v>143</v>
      </c>
      <c r="G981" s="13" t="s">
        <v>204</v>
      </c>
      <c r="J981">
        <v>44237</v>
      </c>
      <c r="L981">
        <v>1</v>
      </c>
      <c r="M981">
        <v>40</v>
      </c>
      <c r="N981">
        <v>5</v>
      </c>
      <c r="O981">
        <v>133427</v>
      </c>
      <c r="P981" t="s">
        <v>2</v>
      </c>
      <c r="Q981" s="13" t="s">
        <v>55</v>
      </c>
      <c r="R981" s="13" t="s">
        <v>82</v>
      </c>
      <c r="S981" s="13" t="s">
        <v>159</v>
      </c>
      <c r="T981" t="b">
        <v>1</v>
      </c>
      <c r="U981" s="13" t="s">
        <v>38</v>
      </c>
      <c r="V981" s="13" t="s">
        <v>2262</v>
      </c>
      <c r="W981" t="s">
        <v>5</v>
      </c>
      <c r="X981" s="13" t="s">
        <v>10</v>
      </c>
      <c r="Y981" s="13" t="s">
        <v>146</v>
      </c>
      <c r="Z981">
        <v>1989</v>
      </c>
      <c r="AA981" s="13" t="s">
        <v>33</v>
      </c>
      <c r="AB981" s="13" t="s">
        <v>206</v>
      </c>
      <c r="AC981" s="13" t="s">
        <v>179</v>
      </c>
      <c r="AD981" s="13" t="s">
        <v>44</v>
      </c>
      <c r="AE981">
        <v>36</v>
      </c>
      <c r="AF981" t="s">
        <v>36</v>
      </c>
      <c r="AG981" t="s">
        <v>46</v>
      </c>
      <c r="AH981">
        <v>4</v>
      </c>
      <c r="AI981" t="s">
        <v>30</v>
      </c>
      <c r="AJ981" s="13" t="s">
        <v>134</v>
      </c>
      <c r="AK981" s="13" t="s">
        <v>135</v>
      </c>
      <c r="AL981" t="b">
        <v>0</v>
      </c>
      <c r="AM981" t="str">
        <f>EmployeeData[[#This Row],[EMPLOYEEID]]</f>
        <v>E300103</v>
      </c>
    </row>
    <row r="982" spans="1:39" ht="15" x14ac:dyDescent="0.25">
      <c r="A982" s="13" t="s">
        <v>2263</v>
      </c>
      <c r="B982" s="13" t="str">
        <f>EmployeeData[[#This Row],[FULLNAME]]</f>
        <v>Ting RUF</v>
      </c>
      <c r="C982" s="13" t="s">
        <v>203</v>
      </c>
      <c r="D982" s="13" t="s">
        <v>126</v>
      </c>
      <c r="E982">
        <v>444</v>
      </c>
      <c r="F982" s="13" t="s">
        <v>127</v>
      </c>
      <c r="G982" s="13" t="s">
        <v>204</v>
      </c>
      <c r="J982">
        <v>44265</v>
      </c>
      <c r="L982">
        <v>1</v>
      </c>
      <c r="M982">
        <v>40</v>
      </c>
      <c r="N982">
        <v>5</v>
      </c>
      <c r="O982">
        <v>76023</v>
      </c>
      <c r="P982" t="s">
        <v>2</v>
      </c>
      <c r="Q982" s="13" t="s">
        <v>55</v>
      </c>
      <c r="R982" s="13" t="s">
        <v>82</v>
      </c>
      <c r="S982" s="13" t="s">
        <v>159</v>
      </c>
      <c r="T982" t="b">
        <v>1</v>
      </c>
      <c r="U982" s="13" t="s">
        <v>8</v>
      </c>
      <c r="V982" s="13" t="s">
        <v>2264</v>
      </c>
      <c r="W982" t="s">
        <v>5</v>
      </c>
      <c r="X982" s="13" t="s">
        <v>10</v>
      </c>
      <c r="Y982" s="13" t="s">
        <v>146</v>
      </c>
      <c r="Z982">
        <v>1993</v>
      </c>
      <c r="AA982" s="13" t="s">
        <v>33</v>
      </c>
      <c r="AB982" s="13" t="s">
        <v>206</v>
      </c>
      <c r="AC982" s="13" t="s">
        <v>133</v>
      </c>
      <c r="AD982" s="13" t="s">
        <v>40</v>
      </c>
      <c r="AE982">
        <v>32</v>
      </c>
      <c r="AF982" t="s">
        <v>6</v>
      </c>
      <c r="AG982" t="s">
        <v>12</v>
      </c>
      <c r="AH982">
        <v>4</v>
      </c>
      <c r="AI982" t="s">
        <v>30</v>
      </c>
      <c r="AJ982" s="13" t="s">
        <v>134</v>
      </c>
      <c r="AK982" s="13" t="s">
        <v>135</v>
      </c>
      <c r="AL982" t="s">
        <v>136</v>
      </c>
      <c r="AM982" t="str">
        <f>EmployeeData[[#This Row],[EMPLOYEEID]]</f>
        <v>E300104</v>
      </c>
    </row>
    <row r="983" spans="1:39" ht="15" x14ac:dyDescent="0.25">
      <c r="A983" s="13" t="s">
        <v>2265</v>
      </c>
      <c r="B983" s="13" t="str">
        <f>EmployeeData[[#This Row],[FULLNAME]]</f>
        <v>Ting Riboud</v>
      </c>
      <c r="C983" s="13" t="s">
        <v>125</v>
      </c>
      <c r="D983" s="13" t="s">
        <v>126</v>
      </c>
      <c r="E983">
        <v>452</v>
      </c>
      <c r="F983" s="13" t="s">
        <v>157</v>
      </c>
      <c r="G983" s="13" t="s">
        <v>128</v>
      </c>
      <c r="J983">
        <v>44265</v>
      </c>
      <c r="L983">
        <v>1</v>
      </c>
      <c r="M983">
        <v>40</v>
      </c>
      <c r="N983">
        <v>5</v>
      </c>
      <c r="O983">
        <v>107583</v>
      </c>
      <c r="P983" t="s">
        <v>2</v>
      </c>
      <c r="Q983" s="13" t="s">
        <v>54</v>
      </c>
      <c r="R983" s="13" t="s">
        <v>82</v>
      </c>
      <c r="S983" s="13" t="s">
        <v>159</v>
      </c>
      <c r="T983" t="b">
        <v>1</v>
      </c>
      <c r="U983" s="13" t="s">
        <v>7</v>
      </c>
      <c r="V983" s="13" t="s">
        <v>2266</v>
      </c>
      <c r="W983" t="s">
        <v>5</v>
      </c>
      <c r="X983" s="13" t="s">
        <v>45</v>
      </c>
      <c r="Y983" s="13" t="s">
        <v>153</v>
      </c>
      <c r="Z983">
        <v>1999</v>
      </c>
      <c r="AA983" s="13" t="s">
        <v>33</v>
      </c>
      <c r="AB983" s="13" t="s">
        <v>132</v>
      </c>
      <c r="AC983" s="13" t="s">
        <v>199</v>
      </c>
      <c r="AD983" s="13" t="s">
        <v>43</v>
      </c>
      <c r="AE983">
        <v>26</v>
      </c>
      <c r="AF983" t="s">
        <v>6</v>
      </c>
      <c r="AG983" t="s">
        <v>46</v>
      </c>
      <c r="AH983">
        <v>4</v>
      </c>
      <c r="AI983" t="s">
        <v>30</v>
      </c>
      <c r="AJ983" s="13" t="s">
        <v>239</v>
      </c>
      <c r="AK983" s="13" t="s">
        <v>184</v>
      </c>
      <c r="AL983" t="b">
        <v>1</v>
      </c>
      <c r="AM983" t="str">
        <f>EmployeeData[[#This Row],[EMPLOYEEID]]</f>
        <v>E300105</v>
      </c>
    </row>
    <row r="984" spans="1:39" ht="15" x14ac:dyDescent="0.25">
      <c r="A984" s="13" t="s">
        <v>2267</v>
      </c>
      <c r="B984" s="13" t="str">
        <f>EmployeeData[[#This Row],[FULLNAME]]</f>
        <v>Tobias Rastogi</v>
      </c>
      <c r="C984" s="13" t="s">
        <v>125</v>
      </c>
      <c r="D984" s="13" t="s">
        <v>126</v>
      </c>
      <c r="E984">
        <v>454</v>
      </c>
      <c r="F984" s="13" t="s">
        <v>169</v>
      </c>
      <c r="G984" s="13" t="s">
        <v>128</v>
      </c>
      <c r="J984">
        <v>44265</v>
      </c>
      <c r="L984">
        <v>1</v>
      </c>
      <c r="M984">
        <v>40</v>
      </c>
      <c r="N984">
        <v>5</v>
      </c>
      <c r="O984">
        <v>132946</v>
      </c>
      <c r="P984" t="s">
        <v>2</v>
      </c>
      <c r="Q984" s="13" t="s">
        <v>54</v>
      </c>
      <c r="R984" s="13" t="s">
        <v>82</v>
      </c>
      <c r="S984" s="13" t="s">
        <v>225</v>
      </c>
      <c r="T984" t="b">
        <v>1</v>
      </c>
      <c r="U984" s="13" t="s">
        <v>8</v>
      </c>
      <c r="V984" s="13" t="s">
        <v>2268</v>
      </c>
      <c r="W984" t="s">
        <v>5</v>
      </c>
      <c r="X984" s="13" t="s">
        <v>10</v>
      </c>
      <c r="Y984" s="13" t="s">
        <v>146</v>
      </c>
      <c r="Z984">
        <v>1973</v>
      </c>
      <c r="AA984" s="13" t="s">
        <v>33</v>
      </c>
      <c r="AB984" s="13" t="s">
        <v>132</v>
      </c>
      <c r="AC984" s="13" t="s">
        <v>293</v>
      </c>
      <c r="AD984" s="13" t="s">
        <v>41</v>
      </c>
      <c r="AE984">
        <v>52</v>
      </c>
      <c r="AF984" t="s">
        <v>37</v>
      </c>
      <c r="AG984" t="s">
        <v>46</v>
      </c>
      <c r="AH984">
        <v>4</v>
      </c>
      <c r="AI984" t="s">
        <v>30</v>
      </c>
      <c r="AJ984" s="13" t="s">
        <v>167</v>
      </c>
      <c r="AK984" s="13" t="s">
        <v>135</v>
      </c>
      <c r="AL984" t="s">
        <v>136</v>
      </c>
      <c r="AM984" t="str">
        <f>EmployeeData[[#This Row],[EMPLOYEEID]]</f>
        <v>E300106</v>
      </c>
    </row>
    <row r="985" spans="1:39" ht="15" x14ac:dyDescent="0.25">
      <c r="A985" s="13" t="s">
        <v>2269</v>
      </c>
      <c r="B985" s="13" t="str">
        <f>EmployeeData[[#This Row],[FULLNAME]]</f>
        <v>Tobias Potiagalov</v>
      </c>
      <c r="C985" s="13" t="s">
        <v>125</v>
      </c>
      <c r="D985" s="13" t="s">
        <v>126</v>
      </c>
      <c r="E985">
        <v>213</v>
      </c>
      <c r="F985" s="13" t="s">
        <v>157</v>
      </c>
      <c r="G985" s="13" t="s">
        <v>128</v>
      </c>
      <c r="J985">
        <v>44265</v>
      </c>
      <c r="L985">
        <v>1</v>
      </c>
      <c r="M985">
        <v>40</v>
      </c>
      <c r="N985">
        <v>5</v>
      </c>
      <c r="O985">
        <v>95633</v>
      </c>
      <c r="P985" t="s">
        <v>2</v>
      </c>
      <c r="Q985" s="13" t="s">
        <v>54</v>
      </c>
      <c r="R985" s="13" t="s">
        <v>82</v>
      </c>
      <c r="S985" s="13" t="s">
        <v>140</v>
      </c>
      <c r="T985" t="b">
        <v>1</v>
      </c>
      <c r="U985" s="13" t="s">
        <v>8</v>
      </c>
      <c r="V985" s="13" t="s">
        <v>2270</v>
      </c>
      <c r="W985" t="s">
        <v>5</v>
      </c>
      <c r="X985" s="13" t="s">
        <v>10</v>
      </c>
      <c r="Y985" s="13" t="s">
        <v>153</v>
      </c>
      <c r="Z985">
        <v>1970</v>
      </c>
      <c r="AA985" s="13" t="s">
        <v>33</v>
      </c>
      <c r="AB985" s="13" t="s">
        <v>132</v>
      </c>
      <c r="AC985" s="13" t="s">
        <v>2271</v>
      </c>
      <c r="AD985" s="13" t="s">
        <v>43</v>
      </c>
      <c r="AE985">
        <v>55</v>
      </c>
      <c r="AF985" t="s">
        <v>37</v>
      </c>
      <c r="AG985" t="s">
        <v>12</v>
      </c>
      <c r="AH985">
        <v>4</v>
      </c>
      <c r="AI985" t="s">
        <v>30</v>
      </c>
      <c r="AJ985" s="13" t="s">
        <v>134</v>
      </c>
      <c r="AK985" s="13" t="s">
        <v>135</v>
      </c>
      <c r="AL985" t="s">
        <v>136</v>
      </c>
      <c r="AM985" t="str">
        <f>EmployeeData[[#This Row],[EMPLOYEEID]]</f>
        <v>E300107</v>
      </c>
    </row>
    <row r="986" spans="1:39" ht="15" x14ac:dyDescent="0.25">
      <c r="A986" s="13" t="s">
        <v>2272</v>
      </c>
      <c r="B986" s="13" t="str">
        <f>EmployeeData[[#This Row],[FULLNAME]]</f>
        <v>Tobias Peters</v>
      </c>
      <c r="C986" s="13" t="s">
        <v>125</v>
      </c>
      <c r="D986" s="13" t="s">
        <v>126</v>
      </c>
      <c r="E986">
        <v>431</v>
      </c>
      <c r="F986" s="13" t="s">
        <v>221</v>
      </c>
      <c r="G986" s="13" t="s">
        <v>128</v>
      </c>
      <c r="J986">
        <v>44296</v>
      </c>
      <c r="L986">
        <v>1</v>
      </c>
      <c r="M986">
        <v>40</v>
      </c>
      <c r="N986">
        <v>5</v>
      </c>
      <c r="O986">
        <v>106017</v>
      </c>
      <c r="P986" t="s">
        <v>2</v>
      </c>
      <c r="Q986" s="13" t="s">
        <v>54</v>
      </c>
      <c r="R986" s="13" t="s">
        <v>82</v>
      </c>
      <c r="S986" s="13" t="s">
        <v>140</v>
      </c>
      <c r="T986" t="b">
        <v>1</v>
      </c>
      <c r="U986" s="13" t="s">
        <v>8</v>
      </c>
      <c r="V986" s="13" t="s">
        <v>2273</v>
      </c>
      <c r="W986" t="s">
        <v>5</v>
      </c>
      <c r="X986" s="13" t="s">
        <v>45</v>
      </c>
      <c r="Y986" s="13" t="s">
        <v>153</v>
      </c>
      <c r="Z986">
        <v>1974</v>
      </c>
      <c r="AA986" s="13" t="s">
        <v>33</v>
      </c>
      <c r="AB986" s="13" t="s">
        <v>132</v>
      </c>
      <c r="AC986" s="13" t="s">
        <v>1095</v>
      </c>
      <c r="AD986" s="13" t="s">
        <v>9</v>
      </c>
      <c r="AE986">
        <v>51</v>
      </c>
      <c r="AF986" t="s">
        <v>37</v>
      </c>
      <c r="AG986" t="s">
        <v>46</v>
      </c>
      <c r="AH986">
        <v>4</v>
      </c>
      <c r="AI986" t="s">
        <v>30</v>
      </c>
      <c r="AJ986" s="13" t="s">
        <v>154</v>
      </c>
      <c r="AK986" s="13" t="s">
        <v>135</v>
      </c>
      <c r="AL986" t="s">
        <v>136</v>
      </c>
      <c r="AM986" t="str">
        <f>EmployeeData[[#This Row],[EMPLOYEEID]]</f>
        <v>E300108</v>
      </c>
    </row>
    <row r="987" spans="1:39" ht="15" x14ac:dyDescent="0.25">
      <c r="A987" s="13" t="s">
        <v>2274</v>
      </c>
      <c r="B987" s="13" t="str">
        <f>EmployeeData[[#This Row],[FULLNAME]]</f>
        <v>Todd Paul</v>
      </c>
      <c r="C987" s="13" t="s">
        <v>203</v>
      </c>
      <c r="D987" s="13" t="s">
        <v>126</v>
      </c>
      <c r="E987">
        <v>455</v>
      </c>
      <c r="F987" s="13" t="s">
        <v>326</v>
      </c>
      <c r="G987" s="13" t="s">
        <v>204</v>
      </c>
      <c r="J987">
        <v>44296</v>
      </c>
      <c r="L987">
        <v>1</v>
      </c>
      <c r="M987">
        <v>40</v>
      </c>
      <c r="N987">
        <v>5</v>
      </c>
      <c r="O987">
        <v>101621</v>
      </c>
      <c r="P987" t="s">
        <v>2</v>
      </c>
      <c r="Q987" s="13" t="s">
        <v>55</v>
      </c>
      <c r="R987" s="13" t="s">
        <v>82</v>
      </c>
      <c r="S987" s="13" t="s">
        <v>159</v>
      </c>
      <c r="T987" t="b">
        <v>1</v>
      </c>
      <c r="U987" s="13" t="s">
        <v>7</v>
      </c>
      <c r="V987" s="13" t="s">
        <v>2275</v>
      </c>
      <c r="W987" t="s">
        <v>5</v>
      </c>
      <c r="X987" s="13" t="s">
        <v>10</v>
      </c>
      <c r="Y987" s="13" t="s">
        <v>146</v>
      </c>
      <c r="Z987">
        <v>1997</v>
      </c>
      <c r="AA987" s="13" t="s">
        <v>33</v>
      </c>
      <c r="AB987" s="13" t="s">
        <v>206</v>
      </c>
      <c r="AC987" s="13" t="s">
        <v>328</v>
      </c>
      <c r="AD987" s="13" t="s">
        <v>39</v>
      </c>
      <c r="AE987">
        <v>28</v>
      </c>
      <c r="AF987" t="s">
        <v>6</v>
      </c>
      <c r="AG987" t="s">
        <v>46</v>
      </c>
      <c r="AH987">
        <v>4</v>
      </c>
      <c r="AI987" t="s">
        <v>30</v>
      </c>
      <c r="AJ987" s="13" t="s">
        <v>154</v>
      </c>
      <c r="AK987" s="13" t="s">
        <v>135</v>
      </c>
      <c r="AL987" t="b">
        <v>1</v>
      </c>
      <c r="AM987" t="str">
        <f>EmployeeData[[#This Row],[EMPLOYEEID]]</f>
        <v>E300109</v>
      </c>
    </row>
    <row r="988" spans="1:39" ht="15" x14ac:dyDescent="0.25">
      <c r="A988" s="13" t="s">
        <v>2276</v>
      </c>
      <c r="B988" s="13" t="str">
        <f>EmployeeData[[#This Row],[FULLNAME]]</f>
        <v>Todd Okun</v>
      </c>
      <c r="C988" s="13" t="s">
        <v>203</v>
      </c>
      <c r="D988" s="13" t="s">
        <v>126</v>
      </c>
      <c r="E988">
        <v>362</v>
      </c>
      <c r="F988" s="13" t="s">
        <v>143</v>
      </c>
      <c r="G988" s="13" t="s">
        <v>204</v>
      </c>
      <c r="J988">
        <v>44296</v>
      </c>
      <c r="L988">
        <v>1</v>
      </c>
      <c r="M988">
        <v>40</v>
      </c>
      <c r="N988">
        <v>5</v>
      </c>
      <c r="O988">
        <v>106401</v>
      </c>
      <c r="P988" t="s">
        <v>2</v>
      </c>
      <c r="Q988" s="13" t="s">
        <v>55</v>
      </c>
      <c r="R988" s="13" t="s">
        <v>82</v>
      </c>
      <c r="S988" s="13" t="s">
        <v>344</v>
      </c>
      <c r="T988" t="b">
        <v>1</v>
      </c>
      <c r="U988" s="13" t="s">
        <v>7</v>
      </c>
      <c r="V988" s="13" t="s">
        <v>2277</v>
      </c>
      <c r="W988" t="s">
        <v>5</v>
      </c>
      <c r="X988" s="13" t="s">
        <v>10</v>
      </c>
      <c r="Y988" s="13" t="s">
        <v>146</v>
      </c>
      <c r="Z988">
        <v>2002</v>
      </c>
      <c r="AA988" s="13" t="s">
        <v>33</v>
      </c>
      <c r="AB988" s="13" t="s">
        <v>206</v>
      </c>
      <c r="AC988" s="13" t="s">
        <v>1146</v>
      </c>
      <c r="AD988" s="13" t="s">
        <v>44</v>
      </c>
      <c r="AE988">
        <v>23</v>
      </c>
      <c r="AF988" t="s">
        <v>63</v>
      </c>
      <c r="AG988" t="s">
        <v>46</v>
      </c>
      <c r="AH988">
        <v>4</v>
      </c>
      <c r="AI988" t="s">
        <v>30</v>
      </c>
      <c r="AJ988" s="13" t="s">
        <v>167</v>
      </c>
      <c r="AK988" s="13" t="s">
        <v>150</v>
      </c>
      <c r="AL988" t="s">
        <v>136</v>
      </c>
      <c r="AM988" t="str">
        <f>EmployeeData[[#This Row],[EMPLOYEEID]]</f>
        <v>E300110</v>
      </c>
    </row>
    <row r="989" spans="1:39" ht="15" x14ac:dyDescent="0.25">
      <c r="A989" s="13" t="s">
        <v>2278</v>
      </c>
      <c r="B989" s="13" t="str">
        <f>EmployeeData[[#This Row],[FULLNAME]]</f>
        <v>Todd Nguyen</v>
      </c>
      <c r="C989" s="13" t="s">
        <v>125</v>
      </c>
      <c r="D989" s="13" t="s">
        <v>126</v>
      </c>
      <c r="E989">
        <v>455</v>
      </c>
      <c r="F989" s="13" t="s">
        <v>326</v>
      </c>
      <c r="G989" s="13" t="s">
        <v>128</v>
      </c>
      <c r="J989">
        <v>44296</v>
      </c>
      <c r="L989">
        <v>1</v>
      </c>
      <c r="M989">
        <v>40</v>
      </c>
      <c r="N989">
        <v>5</v>
      </c>
      <c r="O989">
        <v>98658</v>
      </c>
      <c r="P989" t="s">
        <v>2</v>
      </c>
      <c r="Q989" s="13" t="s">
        <v>54</v>
      </c>
      <c r="R989" s="13" t="s">
        <v>82</v>
      </c>
      <c r="S989" s="13" t="s">
        <v>344</v>
      </c>
      <c r="T989" t="b">
        <v>1</v>
      </c>
      <c r="U989" s="13" t="s">
        <v>7</v>
      </c>
      <c r="V989" s="13" t="s">
        <v>2279</v>
      </c>
      <c r="W989" t="s">
        <v>5</v>
      </c>
      <c r="X989" s="13" t="s">
        <v>10</v>
      </c>
      <c r="Y989" s="13" t="s">
        <v>146</v>
      </c>
      <c r="Z989">
        <v>1986</v>
      </c>
      <c r="AA989" s="13" t="s">
        <v>33</v>
      </c>
      <c r="AB989" s="13" t="s">
        <v>132</v>
      </c>
      <c r="AC989" s="13" t="s">
        <v>328</v>
      </c>
      <c r="AD989" s="13" t="s">
        <v>39</v>
      </c>
      <c r="AE989">
        <v>39</v>
      </c>
      <c r="AF989" t="s">
        <v>36</v>
      </c>
      <c r="AG989" t="s">
        <v>12</v>
      </c>
      <c r="AH989">
        <v>4</v>
      </c>
      <c r="AI989" t="s">
        <v>30</v>
      </c>
      <c r="AJ989" s="13" t="s">
        <v>134</v>
      </c>
      <c r="AK989" s="13" t="s">
        <v>150</v>
      </c>
      <c r="AL989" t="s">
        <v>136</v>
      </c>
      <c r="AM989" t="str">
        <f>EmployeeData[[#This Row],[EMPLOYEEID]]</f>
        <v>E300111</v>
      </c>
    </row>
    <row r="990" spans="1:39" ht="15" x14ac:dyDescent="0.25">
      <c r="A990" s="13" t="s">
        <v>2280</v>
      </c>
      <c r="B990" s="13" t="str">
        <f>EmployeeData[[#This Row],[FULLNAME]]</f>
        <v>Tommy Narula</v>
      </c>
      <c r="C990" s="13" t="s">
        <v>125</v>
      </c>
      <c r="D990" s="13" t="s">
        <v>126</v>
      </c>
      <c r="E990">
        <v>462</v>
      </c>
      <c r="F990" s="13" t="s">
        <v>143</v>
      </c>
      <c r="G990" s="13" t="s">
        <v>128</v>
      </c>
      <c r="J990">
        <v>44281</v>
      </c>
      <c r="L990">
        <v>1</v>
      </c>
      <c r="M990">
        <v>40</v>
      </c>
      <c r="N990">
        <v>5</v>
      </c>
      <c r="O990">
        <v>24859</v>
      </c>
      <c r="P990" t="s">
        <v>2</v>
      </c>
      <c r="Q990" s="13" t="s">
        <v>54</v>
      </c>
      <c r="R990" s="13" t="s">
        <v>82</v>
      </c>
      <c r="S990" s="13" t="s">
        <v>159</v>
      </c>
      <c r="T990" t="b">
        <v>1</v>
      </c>
      <c r="U990" s="13" t="s">
        <v>7</v>
      </c>
      <c r="V990" s="13" t="s">
        <v>2281</v>
      </c>
      <c r="W990" t="s">
        <v>35</v>
      </c>
      <c r="X990" s="13" t="s">
        <v>10</v>
      </c>
      <c r="Y990" s="13" t="s">
        <v>153</v>
      </c>
      <c r="Z990">
        <v>1978</v>
      </c>
      <c r="AA990" s="13" t="s">
        <v>33</v>
      </c>
      <c r="AB990" s="13" t="s">
        <v>132</v>
      </c>
      <c r="AC990" s="13" t="s">
        <v>396</v>
      </c>
      <c r="AD990" s="13" t="s">
        <v>44</v>
      </c>
      <c r="AE990">
        <v>47</v>
      </c>
      <c r="AF990" t="s">
        <v>37</v>
      </c>
      <c r="AG990" t="s">
        <v>11</v>
      </c>
      <c r="AH990">
        <v>4</v>
      </c>
      <c r="AI990" t="s">
        <v>30</v>
      </c>
      <c r="AJ990" s="13" t="s">
        <v>134</v>
      </c>
      <c r="AK990" s="13" t="s">
        <v>135</v>
      </c>
      <c r="AL990" t="b">
        <v>1</v>
      </c>
      <c r="AM990" t="str">
        <f>EmployeeData[[#This Row],[EMPLOYEEID]]</f>
        <v>E300112</v>
      </c>
    </row>
    <row r="991" spans="1:39" ht="15" x14ac:dyDescent="0.25">
      <c r="A991" s="13" t="s">
        <v>2282</v>
      </c>
      <c r="B991" s="13" t="str">
        <f>EmployeeData[[#This Row],[FULLNAME]]</f>
        <v>Tommy Moosavi</v>
      </c>
      <c r="C991" s="13" t="s">
        <v>125</v>
      </c>
      <c r="D991" s="13" t="s">
        <v>126</v>
      </c>
      <c r="E991">
        <v>453</v>
      </c>
      <c r="F991" s="13" t="s">
        <v>127</v>
      </c>
      <c r="G991" s="13" t="s">
        <v>128</v>
      </c>
      <c r="J991">
        <v>44305</v>
      </c>
      <c r="L991">
        <v>1</v>
      </c>
      <c r="M991">
        <v>40</v>
      </c>
      <c r="N991">
        <v>5</v>
      </c>
      <c r="O991">
        <v>58759</v>
      </c>
      <c r="P991" t="s">
        <v>2</v>
      </c>
      <c r="Q991" s="13" t="s">
        <v>54</v>
      </c>
      <c r="R991" s="13" t="s">
        <v>82</v>
      </c>
      <c r="S991" s="13" t="s">
        <v>344</v>
      </c>
      <c r="T991" t="b">
        <v>1</v>
      </c>
      <c r="U991" s="13" t="s">
        <v>7</v>
      </c>
      <c r="V991" s="13" t="s">
        <v>2283</v>
      </c>
      <c r="W991" t="s">
        <v>35</v>
      </c>
      <c r="X991" s="13" t="s">
        <v>10</v>
      </c>
      <c r="Y991" s="13" t="s">
        <v>146</v>
      </c>
      <c r="Z991">
        <v>1978</v>
      </c>
      <c r="AA991" s="13" t="s">
        <v>33</v>
      </c>
      <c r="AB991" s="13" t="s">
        <v>132</v>
      </c>
      <c r="AC991" s="13" t="s">
        <v>320</v>
      </c>
      <c r="AD991" s="13" t="s">
        <v>40</v>
      </c>
      <c r="AE991">
        <v>47</v>
      </c>
      <c r="AF991" t="s">
        <v>37</v>
      </c>
      <c r="AG991" t="s">
        <v>12</v>
      </c>
      <c r="AH991">
        <v>4</v>
      </c>
      <c r="AI991" t="s">
        <v>30</v>
      </c>
      <c r="AJ991" s="13" t="s">
        <v>134</v>
      </c>
      <c r="AK991" s="13" t="s">
        <v>150</v>
      </c>
      <c r="AL991" t="s">
        <v>136</v>
      </c>
      <c r="AM991" t="str">
        <f>EmployeeData[[#This Row],[EMPLOYEEID]]</f>
        <v>E300113</v>
      </c>
    </row>
    <row r="992" spans="1:39" ht="15" x14ac:dyDescent="0.25">
      <c r="A992" s="13" t="s">
        <v>2284</v>
      </c>
      <c r="B992" s="13" t="str">
        <f>EmployeeData[[#This Row],[FULLNAME]]</f>
        <v>Tommy Meyer</v>
      </c>
      <c r="C992" s="13" t="s">
        <v>203</v>
      </c>
      <c r="D992" s="13" t="s">
        <v>126</v>
      </c>
      <c r="E992">
        <v>453</v>
      </c>
      <c r="F992" s="13" t="s">
        <v>127</v>
      </c>
      <c r="G992" s="13" t="s">
        <v>204</v>
      </c>
      <c r="J992">
        <v>44305</v>
      </c>
      <c r="L992">
        <v>1</v>
      </c>
      <c r="M992">
        <v>40</v>
      </c>
      <c r="N992">
        <v>5</v>
      </c>
      <c r="O992">
        <v>91985</v>
      </c>
      <c r="P992" t="s">
        <v>2</v>
      </c>
      <c r="Q992" s="13" t="s">
        <v>55</v>
      </c>
      <c r="R992" s="13" t="s">
        <v>82</v>
      </c>
      <c r="S992" s="13" t="s">
        <v>159</v>
      </c>
      <c r="T992" t="b">
        <v>1</v>
      </c>
      <c r="U992" s="13" t="s">
        <v>38</v>
      </c>
      <c r="V992" s="13" t="s">
        <v>2285</v>
      </c>
      <c r="W992" t="s">
        <v>35</v>
      </c>
      <c r="X992" s="13" t="s">
        <v>10</v>
      </c>
      <c r="Y992" s="13" t="s">
        <v>146</v>
      </c>
      <c r="Z992">
        <v>1978</v>
      </c>
      <c r="AA992" s="13" t="s">
        <v>33</v>
      </c>
      <c r="AB992" s="13" t="s">
        <v>206</v>
      </c>
      <c r="AC992" s="13" t="s">
        <v>320</v>
      </c>
      <c r="AD992" s="13" t="s">
        <v>40</v>
      </c>
      <c r="AE992">
        <v>47</v>
      </c>
      <c r="AF992" t="s">
        <v>37</v>
      </c>
      <c r="AG992" t="s">
        <v>12</v>
      </c>
      <c r="AH992">
        <v>4</v>
      </c>
      <c r="AI992" t="s">
        <v>30</v>
      </c>
      <c r="AJ992" s="13" t="s">
        <v>134</v>
      </c>
      <c r="AK992" s="13" t="s">
        <v>135</v>
      </c>
      <c r="AL992" t="s">
        <v>136</v>
      </c>
      <c r="AM992" t="str">
        <f>EmployeeData[[#This Row],[EMPLOYEEID]]</f>
        <v>E300114</v>
      </c>
    </row>
    <row r="993" spans="1:39" ht="15" x14ac:dyDescent="0.25">
      <c r="A993" s="13" t="s">
        <v>2286</v>
      </c>
      <c r="B993" s="13" t="str">
        <f>EmployeeData[[#This Row],[FULLNAME]]</f>
        <v>Tong McCamman</v>
      </c>
      <c r="C993" s="13" t="s">
        <v>203</v>
      </c>
      <c r="D993" s="13" t="s">
        <v>126</v>
      </c>
      <c r="E993">
        <v>443</v>
      </c>
      <c r="F993" s="13" t="s">
        <v>157</v>
      </c>
      <c r="G993" s="13" t="s">
        <v>204</v>
      </c>
      <c r="J993">
        <v>44247</v>
      </c>
      <c r="L993">
        <v>1</v>
      </c>
      <c r="M993">
        <v>40</v>
      </c>
      <c r="N993">
        <v>5</v>
      </c>
      <c r="O993">
        <v>44728</v>
      </c>
      <c r="P993" t="s">
        <v>2</v>
      </c>
      <c r="Q993" s="13" t="s">
        <v>55</v>
      </c>
      <c r="R993" s="13" t="s">
        <v>82</v>
      </c>
      <c r="S993" s="13" t="s">
        <v>159</v>
      </c>
      <c r="T993" t="b">
        <v>1</v>
      </c>
      <c r="U993" s="13" t="s">
        <v>7</v>
      </c>
      <c r="V993" s="13" t="s">
        <v>2287</v>
      </c>
      <c r="W993" t="s">
        <v>35</v>
      </c>
      <c r="X993" s="13" t="s">
        <v>10</v>
      </c>
      <c r="Y993" s="13" t="s">
        <v>131</v>
      </c>
      <c r="Z993">
        <v>1978</v>
      </c>
      <c r="AA993" s="13" t="s">
        <v>33</v>
      </c>
      <c r="AB993" s="13" t="s">
        <v>206</v>
      </c>
      <c r="AC993" s="13" t="s">
        <v>162</v>
      </c>
      <c r="AD993" s="13" t="s">
        <v>43</v>
      </c>
      <c r="AE993">
        <v>47</v>
      </c>
      <c r="AF993" t="s">
        <v>37</v>
      </c>
      <c r="AG993" t="s">
        <v>11</v>
      </c>
      <c r="AH993">
        <v>4</v>
      </c>
      <c r="AI993" t="s">
        <v>30</v>
      </c>
      <c r="AJ993" s="13" t="s">
        <v>134</v>
      </c>
      <c r="AK993" s="13" t="s">
        <v>135</v>
      </c>
      <c r="AL993" t="b">
        <v>1</v>
      </c>
      <c r="AM993" t="str">
        <f>EmployeeData[[#This Row],[EMPLOYEEID]]</f>
        <v>E300115</v>
      </c>
    </row>
    <row r="994" spans="1:39" ht="15" x14ac:dyDescent="0.25">
      <c r="A994" s="13" t="s">
        <v>2288</v>
      </c>
      <c r="B994" s="13" t="str">
        <f>EmployeeData[[#This Row],[FULLNAME]]</f>
        <v>Tong Mak</v>
      </c>
      <c r="C994" s="13" t="s">
        <v>203</v>
      </c>
      <c r="D994" s="13" t="s">
        <v>126</v>
      </c>
      <c r="E994">
        <v>454</v>
      </c>
      <c r="F994" s="13" t="s">
        <v>169</v>
      </c>
      <c r="G994" s="13" t="s">
        <v>204</v>
      </c>
      <c r="J994">
        <v>44246</v>
      </c>
      <c r="L994">
        <v>1</v>
      </c>
      <c r="M994">
        <v>40</v>
      </c>
      <c r="N994">
        <v>5</v>
      </c>
      <c r="O994">
        <v>33667</v>
      </c>
      <c r="P994" t="s">
        <v>2</v>
      </c>
      <c r="Q994" s="13" t="s">
        <v>55</v>
      </c>
      <c r="R994" s="13" t="s">
        <v>82</v>
      </c>
      <c r="S994" s="13" t="s">
        <v>190</v>
      </c>
      <c r="T994" t="b">
        <v>1</v>
      </c>
      <c r="U994" s="13" t="s">
        <v>38</v>
      </c>
      <c r="V994" s="13" t="s">
        <v>2289</v>
      </c>
      <c r="W994" t="s">
        <v>35</v>
      </c>
      <c r="X994" s="13" t="s">
        <v>10</v>
      </c>
      <c r="Y994" s="13" t="s">
        <v>146</v>
      </c>
      <c r="Z994">
        <v>1978</v>
      </c>
      <c r="AA994" s="13" t="s">
        <v>33</v>
      </c>
      <c r="AB994" s="13" t="s">
        <v>206</v>
      </c>
      <c r="AC994" s="13" t="s">
        <v>293</v>
      </c>
      <c r="AD994" s="13" t="s">
        <v>41</v>
      </c>
      <c r="AE994">
        <v>47</v>
      </c>
      <c r="AF994" t="s">
        <v>37</v>
      </c>
      <c r="AG994" t="s">
        <v>11</v>
      </c>
      <c r="AH994">
        <v>4</v>
      </c>
      <c r="AI994" t="s">
        <v>30</v>
      </c>
      <c r="AJ994" s="13" t="s">
        <v>149</v>
      </c>
      <c r="AK994" s="13" t="s">
        <v>135</v>
      </c>
      <c r="AL994" t="b">
        <v>1</v>
      </c>
      <c r="AM994" t="str">
        <f>EmployeeData[[#This Row],[EMPLOYEEID]]</f>
        <v>E300116</v>
      </c>
    </row>
    <row r="995" spans="1:39" ht="15" x14ac:dyDescent="0.25">
      <c r="A995" s="13" t="s">
        <v>2290</v>
      </c>
      <c r="B995" s="13" t="str">
        <f>EmployeeData[[#This Row],[FULLNAME]]</f>
        <v>Tong Lu</v>
      </c>
      <c r="C995" s="13" t="s">
        <v>156</v>
      </c>
      <c r="D995" s="13" t="s">
        <v>126</v>
      </c>
      <c r="E995">
        <v>361</v>
      </c>
      <c r="F995" s="13" t="s">
        <v>221</v>
      </c>
      <c r="G995" s="13" t="s">
        <v>158</v>
      </c>
      <c r="J995">
        <v>44212</v>
      </c>
      <c r="L995">
        <v>1</v>
      </c>
      <c r="M995">
        <v>40</v>
      </c>
      <c r="N995">
        <v>5</v>
      </c>
      <c r="O995">
        <v>57586</v>
      </c>
      <c r="P995" t="s">
        <v>2</v>
      </c>
      <c r="Q995" s="13" t="s">
        <v>56</v>
      </c>
      <c r="R995" s="13" t="s">
        <v>82</v>
      </c>
      <c r="S995" s="13" t="s">
        <v>159</v>
      </c>
      <c r="T995" t="b">
        <v>1</v>
      </c>
      <c r="U995" s="13" t="s">
        <v>8</v>
      </c>
      <c r="V995" s="13" t="s">
        <v>2291</v>
      </c>
      <c r="W995" t="s">
        <v>35</v>
      </c>
      <c r="X995" s="13" t="s">
        <v>10</v>
      </c>
      <c r="Y995" s="13" t="s">
        <v>146</v>
      </c>
      <c r="Z995">
        <v>1968</v>
      </c>
      <c r="AA995" s="13" t="s">
        <v>33</v>
      </c>
      <c r="AB995" s="13" t="s">
        <v>161</v>
      </c>
      <c r="AC995" s="13" t="s">
        <v>373</v>
      </c>
      <c r="AD995" s="13" t="s">
        <v>9</v>
      </c>
      <c r="AE995">
        <v>57</v>
      </c>
      <c r="AF995" t="s">
        <v>37</v>
      </c>
      <c r="AG995" t="s">
        <v>12</v>
      </c>
      <c r="AH995">
        <v>4</v>
      </c>
      <c r="AI995" t="s">
        <v>30</v>
      </c>
      <c r="AJ995" s="13" t="s">
        <v>239</v>
      </c>
      <c r="AK995" s="13" t="s">
        <v>135</v>
      </c>
      <c r="AL995" t="b">
        <v>0</v>
      </c>
      <c r="AM995" t="str">
        <f>EmployeeData[[#This Row],[EMPLOYEEID]]</f>
        <v>E300117</v>
      </c>
    </row>
    <row r="996" spans="1:39" ht="15" x14ac:dyDescent="0.25">
      <c r="A996" s="13" t="s">
        <v>2292</v>
      </c>
      <c r="B996" s="13" t="str">
        <f>EmployeeData[[#This Row],[FULLNAME]]</f>
        <v>Tony Liu</v>
      </c>
      <c r="C996" s="13" t="s">
        <v>156</v>
      </c>
      <c r="D996" s="13" t="s">
        <v>126</v>
      </c>
      <c r="E996">
        <v>442</v>
      </c>
      <c r="F996" s="13" t="s">
        <v>143</v>
      </c>
      <c r="G996" s="13" t="s">
        <v>158</v>
      </c>
      <c r="J996">
        <v>43223</v>
      </c>
      <c r="L996">
        <v>1</v>
      </c>
      <c r="M996">
        <v>40</v>
      </c>
      <c r="N996">
        <v>5</v>
      </c>
      <c r="O996">
        <v>86858</v>
      </c>
      <c r="P996" t="s">
        <v>2</v>
      </c>
      <c r="Q996" s="13" t="s">
        <v>56</v>
      </c>
      <c r="R996" s="13" t="s">
        <v>82</v>
      </c>
      <c r="S996" s="13" t="s">
        <v>159</v>
      </c>
      <c r="T996" t="b">
        <v>1</v>
      </c>
      <c r="U996" s="13" t="s">
        <v>7</v>
      </c>
      <c r="V996" s="13" t="s">
        <v>2293</v>
      </c>
      <c r="W996" t="s">
        <v>35</v>
      </c>
      <c r="X996" s="13" t="s">
        <v>10</v>
      </c>
      <c r="Y996" s="13" t="s">
        <v>153</v>
      </c>
      <c r="Z996">
        <v>1964</v>
      </c>
      <c r="AA996" s="13" t="s">
        <v>33</v>
      </c>
      <c r="AB996" s="13" t="s">
        <v>161</v>
      </c>
      <c r="AC996" s="13" t="s">
        <v>179</v>
      </c>
      <c r="AD996" s="13" t="s">
        <v>44</v>
      </c>
      <c r="AE996">
        <v>61</v>
      </c>
      <c r="AF996" t="s">
        <v>37</v>
      </c>
      <c r="AG996" t="s">
        <v>12</v>
      </c>
      <c r="AH996">
        <v>7</v>
      </c>
      <c r="AI996" t="s">
        <v>13</v>
      </c>
      <c r="AJ996" s="13" t="s">
        <v>134</v>
      </c>
      <c r="AK996" s="13" t="s">
        <v>135</v>
      </c>
      <c r="AL996" t="b">
        <v>1</v>
      </c>
      <c r="AM996" t="str">
        <f>EmployeeData[[#This Row],[EMPLOYEEID]]</f>
        <v>E300118</v>
      </c>
    </row>
    <row r="997" spans="1:39" ht="15" x14ac:dyDescent="0.25">
      <c r="A997" s="13" t="s">
        <v>2294</v>
      </c>
      <c r="B997" s="13" t="str">
        <f>EmployeeData[[#This Row],[FULLNAME]]</f>
        <v>Tony Li</v>
      </c>
      <c r="C997" s="13" t="s">
        <v>125</v>
      </c>
      <c r="D997" s="13" t="s">
        <v>126</v>
      </c>
      <c r="E997">
        <v>443</v>
      </c>
      <c r="F997" s="13" t="s">
        <v>157</v>
      </c>
      <c r="G997" s="13" t="s">
        <v>128</v>
      </c>
      <c r="J997">
        <v>44265</v>
      </c>
      <c r="L997">
        <v>1</v>
      </c>
      <c r="M997">
        <v>40</v>
      </c>
      <c r="N997">
        <v>5</v>
      </c>
      <c r="O997">
        <v>83709</v>
      </c>
      <c r="P997" t="s">
        <v>2</v>
      </c>
      <c r="Q997" s="13" t="s">
        <v>54</v>
      </c>
      <c r="R997" s="13" t="s">
        <v>82</v>
      </c>
      <c r="S997" s="13" t="s">
        <v>159</v>
      </c>
      <c r="T997" t="b">
        <v>1</v>
      </c>
      <c r="U997" s="13" t="s">
        <v>8</v>
      </c>
      <c r="V997" s="13" t="s">
        <v>2295</v>
      </c>
      <c r="W997" t="s">
        <v>35</v>
      </c>
      <c r="X997" s="13" t="s">
        <v>10</v>
      </c>
      <c r="Y997" s="13" t="s">
        <v>146</v>
      </c>
      <c r="Z997">
        <v>1979</v>
      </c>
      <c r="AA997" s="13" t="s">
        <v>33</v>
      </c>
      <c r="AB997" s="13" t="s">
        <v>132</v>
      </c>
      <c r="AC997" s="13" t="s">
        <v>162</v>
      </c>
      <c r="AD997" s="13" t="s">
        <v>43</v>
      </c>
      <c r="AE997">
        <v>46</v>
      </c>
      <c r="AF997" t="s">
        <v>37</v>
      </c>
      <c r="AG997" t="s">
        <v>12</v>
      </c>
      <c r="AH997">
        <v>4</v>
      </c>
      <c r="AI997" t="s">
        <v>30</v>
      </c>
      <c r="AJ997" s="13" t="s">
        <v>239</v>
      </c>
      <c r="AK997" s="13" t="s">
        <v>135</v>
      </c>
      <c r="AL997" t="b">
        <v>1</v>
      </c>
      <c r="AM997" t="str">
        <f>EmployeeData[[#This Row],[EMPLOYEEID]]</f>
        <v>E300119</v>
      </c>
    </row>
    <row r="998" spans="1:39" ht="15" x14ac:dyDescent="0.25">
      <c r="A998" s="13" t="s">
        <v>2296</v>
      </c>
      <c r="B998" s="13" t="str">
        <f>EmployeeData[[#This Row],[FULLNAME]]</f>
        <v>Tony Leuschner</v>
      </c>
      <c r="C998" s="13" t="s">
        <v>125</v>
      </c>
      <c r="D998" s="13" t="s">
        <v>126</v>
      </c>
      <c r="E998">
        <v>252</v>
      </c>
      <c r="F998" s="13" t="s">
        <v>143</v>
      </c>
      <c r="G998" s="13" t="s">
        <v>128</v>
      </c>
      <c r="J998">
        <v>44281</v>
      </c>
      <c r="L998">
        <v>1</v>
      </c>
      <c r="M998">
        <v>40</v>
      </c>
      <c r="N998">
        <v>5</v>
      </c>
      <c r="O998">
        <v>193345</v>
      </c>
      <c r="P998" t="s">
        <v>2</v>
      </c>
      <c r="Q998" s="13" t="s">
        <v>54</v>
      </c>
      <c r="R998" s="13" t="s">
        <v>82</v>
      </c>
      <c r="S998" s="13" t="s">
        <v>129</v>
      </c>
      <c r="T998" t="b">
        <v>1</v>
      </c>
      <c r="U998" s="13" t="s">
        <v>38</v>
      </c>
      <c r="V998" s="13" t="s">
        <v>2297</v>
      </c>
      <c r="W998" t="s">
        <v>35</v>
      </c>
      <c r="X998" s="13" t="s">
        <v>10</v>
      </c>
      <c r="Y998" s="13" t="s">
        <v>131</v>
      </c>
      <c r="Z998">
        <v>1962</v>
      </c>
      <c r="AA998" s="13" t="s">
        <v>33</v>
      </c>
      <c r="AB998" s="13" t="s">
        <v>132</v>
      </c>
      <c r="AC998" s="13" t="s">
        <v>148</v>
      </c>
      <c r="AD998" s="13" t="s">
        <v>44</v>
      </c>
      <c r="AE998">
        <v>63</v>
      </c>
      <c r="AF998" t="s">
        <v>37</v>
      </c>
      <c r="AG998" t="s">
        <v>46</v>
      </c>
      <c r="AH998">
        <v>4</v>
      </c>
      <c r="AI998" t="s">
        <v>30</v>
      </c>
      <c r="AJ998" s="13" t="s">
        <v>154</v>
      </c>
      <c r="AK998" s="13" t="s">
        <v>135</v>
      </c>
      <c r="AL998" t="b">
        <v>0</v>
      </c>
      <c r="AM998" t="str">
        <f>EmployeeData[[#This Row],[EMPLOYEEID]]</f>
        <v>E300120</v>
      </c>
    </row>
    <row r="999" spans="1:39" ht="15" x14ac:dyDescent="0.25">
      <c r="A999" s="13" t="s">
        <v>2298</v>
      </c>
      <c r="B999" s="13" t="str">
        <f>EmployeeData[[#This Row],[FULLNAME]]</f>
        <v>Tony Kwok</v>
      </c>
      <c r="C999" s="13" t="s">
        <v>125</v>
      </c>
      <c r="D999" s="13" t="s">
        <v>126</v>
      </c>
      <c r="E999">
        <v>421</v>
      </c>
      <c r="F999" s="13" t="s">
        <v>221</v>
      </c>
      <c r="G999" s="13" t="s">
        <v>128</v>
      </c>
      <c r="J999">
        <v>44273</v>
      </c>
      <c r="L999">
        <v>1</v>
      </c>
      <c r="M999">
        <v>40</v>
      </c>
      <c r="N999">
        <v>5</v>
      </c>
      <c r="O999">
        <v>93655</v>
      </c>
      <c r="P999" t="s">
        <v>2</v>
      </c>
      <c r="Q999" s="13" t="s">
        <v>54</v>
      </c>
      <c r="R999" s="13" t="s">
        <v>82</v>
      </c>
      <c r="S999" s="13" t="s">
        <v>140</v>
      </c>
      <c r="T999" t="b">
        <v>1</v>
      </c>
      <c r="U999" s="13" t="s">
        <v>8</v>
      </c>
      <c r="V999" s="13" t="s">
        <v>2299</v>
      </c>
      <c r="W999" t="s">
        <v>35</v>
      </c>
      <c r="X999" s="13" t="s">
        <v>10</v>
      </c>
      <c r="Y999" s="13" t="s">
        <v>146</v>
      </c>
      <c r="Z999">
        <v>1971</v>
      </c>
      <c r="AA999" s="13" t="s">
        <v>33</v>
      </c>
      <c r="AB999" s="13" t="s">
        <v>132</v>
      </c>
      <c r="AC999" s="13" t="s">
        <v>2300</v>
      </c>
      <c r="AD999" s="13" t="s">
        <v>9</v>
      </c>
      <c r="AE999">
        <v>54</v>
      </c>
      <c r="AF999" t="s">
        <v>37</v>
      </c>
      <c r="AG999" t="s">
        <v>12</v>
      </c>
      <c r="AH999">
        <v>4</v>
      </c>
      <c r="AI999" t="s">
        <v>30</v>
      </c>
      <c r="AJ999" s="13" t="s">
        <v>134</v>
      </c>
      <c r="AK999" s="13" t="s">
        <v>135</v>
      </c>
      <c r="AL999" t="s">
        <v>136</v>
      </c>
      <c r="AM999" t="str">
        <f>EmployeeData[[#This Row],[EMPLOYEEID]]</f>
        <v>E300122</v>
      </c>
    </row>
    <row r="1000" spans="1:39" ht="15" x14ac:dyDescent="0.25">
      <c r="A1000" s="13" t="s">
        <v>2301</v>
      </c>
      <c r="B1000" s="13" t="str">
        <f>EmployeeData[[#This Row],[FULLNAME]]</f>
        <v>Tony Krotova</v>
      </c>
      <c r="C1000" s="13" t="s">
        <v>125</v>
      </c>
      <c r="D1000" s="13" t="s">
        <v>126</v>
      </c>
      <c r="E1000">
        <v>452</v>
      </c>
      <c r="F1000" s="13" t="s">
        <v>157</v>
      </c>
      <c r="G1000" s="13" t="s">
        <v>128</v>
      </c>
      <c r="J1000">
        <v>44314</v>
      </c>
      <c r="L1000">
        <v>1</v>
      </c>
      <c r="M1000">
        <v>40</v>
      </c>
      <c r="N1000">
        <v>5</v>
      </c>
      <c r="O1000">
        <v>275716</v>
      </c>
      <c r="P1000" t="s">
        <v>2</v>
      </c>
      <c r="Q1000" s="13" t="s">
        <v>54</v>
      </c>
      <c r="R1000" s="13" t="s">
        <v>82</v>
      </c>
      <c r="S1000" s="13" t="s">
        <v>159</v>
      </c>
      <c r="T1000" t="b">
        <v>1</v>
      </c>
      <c r="U1000" s="13" t="s">
        <v>7</v>
      </c>
      <c r="V1000" s="13" t="s">
        <v>2302</v>
      </c>
      <c r="W1000" t="s">
        <v>35</v>
      </c>
      <c r="X1000" s="13" t="s">
        <v>10</v>
      </c>
      <c r="Y1000" s="13" t="s">
        <v>146</v>
      </c>
      <c r="Z1000">
        <v>1964</v>
      </c>
      <c r="AA1000" s="13" t="s">
        <v>33</v>
      </c>
      <c r="AB1000" s="13" t="s">
        <v>132</v>
      </c>
      <c r="AC1000" s="13" t="s">
        <v>199</v>
      </c>
      <c r="AD1000" s="13" t="s">
        <v>43</v>
      </c>
      <c r="AE1000">
        <v>61</v>
      </c>
      <c r="AF1000" t="s">
        <v>37</v>
      </c>
      <c r="AG1000" t="s">
        <v>47</v>
      </c>
      <c r="AH1000">
        <v>4</v>
      </c>
      <c r="AI1000" t="s">
        <v>30</v>
      </c>
      <c r="AJ1000" s="13" t="s">
        <v>176</v>
      </c>
      <c r="AK1000" s="13" t="s">
        <v>135</v>
      </c>
      <c r="AL1000" t="b">
        <v>1</v>
      </c>
      <c r="AM1000" t="str">
        <f>EmployeeData[[#This Row],[EMPLOYEEID]]</f>
        <v>E300123</v>
      </c>
    </row>
    <row r="1001" spans="1:39" ht="15" x14ac:dyDescent="0.25">
      <c r="A1001" s="13" t="s">
        <v>2303</v>
      </c>
      <c r="B1001" s="13" t="str">
        <f>EmployeeData[[#This Row],[FULLNAME]]</f>
        <v>Torsten Kong</v>
      </c>
      <c r="C1001" s="13" t="s">
        <v>125</v>
      </c>
      <c r="D1001" s="13" t="s">
        <v>126</v>
      </c>
      <c r="E1001">
        <v>450</v>
      </c>
      <c r="F1001" s="13" t="s">
        <v>221</v>
      </c>
      <c r="G1001" s="13" t="s">
        <v>128</v>
      </c>
      <c r="J1001">
        <v>43224</v>
      </c>
      <c r="L1001">
        <v>1</v>
      </c>
      <c r="M1001">
        <v>40</v>
      </c>
      <c r="N1001">
        <v>5</v>
      </c>
      <c r="O1001">
        <v>96628</v>
      </c>
      <c r="P1001" t="s">
        <v>2</v>
      </c>
      <c r="Q1001" s="13" t="s">
        <v>54</v>
      </c>
      <c r="R1001" s="13" t="s">
        <v>82</v>
      </c>
      <c r="S1001" s="13" t="s">
        <v>159</v>
      </c>
      <c r="T1001" t="b">
        <v>1</v>
      </c>
      <c r="U1001" s="13" t="s">
        <v>8</v>
      </c>
      <c r="V1001" s="13" t="s">
        <v>2304</v>
      </c>
      <c r="W1001" t="s">
        <v>35</v>
      </c>
      <c r="X1001" s="13" t="s">
        <v>10</v>
      </c>
      <c r="Y1001" s="13" t="s">
        <v>233</v>
      </c>
      <c r="Z1001">
        <v>1988</v>
      </c>
      <c r="AA1001" s="13" t="s">
        <v>33</v>
      </c>
      <c r="AB1001" s="13" t="s">
        <v>132</v>
      </c>
      <c r="AC1001" s="13" t="s">
        <v>301</v>
      </c>
      <c r="AD1001" s="13" t="s">
        <v>9</v>
      </c>
      <c r="AE1001">
        <v>37</v>
      </c>
      <c r="AF1001" t="s">
        <v>36</v>
      </c>
      <c r="AG1001" t="s">
        <v>12</v>
      </c>
      <c r="AH1001">
        <v>7</v>
      </c>
      <c r="AI1001" t="s">
        <v>13</v>
      </c>
      <c r="AJ1001" s="13" t="s">
        <v>239</v>
      </c>
      <c r="AK1001" s="13" t="s">
        <v>135</v>
      </c>
      <c r="AL1001" t="s">
        <v>136</v>
      </c>
      <c r="AM1001" t="str">
        <f>EmployeeData[[#This Row],[EMPLOYEEID]]</f>
        <v>E300124</v>
      </c>
    </row>
    <row r="1002" spans="1:39" ht="15" x14ac:dyDescent="0.25">
      <c r="A1002" s="13" t="s">
        <v>2305</v>
      </c>
      <c r="B1002" s="13" t="str">
        <f>EmployeeData[[#This Row],[FULLNAME]]</f>
        <v>Torsten Kessler</v>
      </c>
      <c r="C1002" s="13" t="s">
        <v>125</v>
      </c>
      <c r="D1002" s="13" t="s">
        <v>126</v>
      </c>
      <c r="E1002">
        <v>431</v>
      </c>
      <c r="F1002" s="13" t="s">
        <v>221</v>
      </c>
      <c r="G1002" s="13" t="s">
        <v>128</v>
      </c>
      <c r="J1002">
        <v>44289</v>
      </c>
      <c r="L1002">
        <v>1</v>
      </c>
      <c r="M1002">
        <v>40</v>
      </c>
      <c r="N1002">
        <v>5</v>
      </c>
      <c r="O1002">
        <v>358057</v>
      </c>
      <c r="P1002" t="s">
        <v>2</v>
      </c>
      <c r="Q1002" s="13" t="s">
        <v>54</v>
      </c>
      <c r="R1002" s="13" t="s">
        <v>82</v>
      </c>
      <c r="S1002" s="13" t="s">
        <v>129</v>
      </c>
      <c r="T1002" t="b">
        <v>1</v>
      </c>
      <c r="U1002" s="13" t="s">
        <v>38</v>
      </c>
      <c r="V1002" s="13" t="s">
        <v>2306</v>
      </c>
      <c r="W1002" t="s">
        <v>35</v>
      </c>
      <c r="X1002" s="13" t="s">
        <v>10</v>
      </c>
      <c r="Y1002" s="13" t="s">
        <v>131</v>
      </c>
      <c r="Z1002">
        <v>1999</v>
      </c>
      <c r="AA1002" s="13" t="s">
        <v>33</v>
      </c>
      <c r="AB1002" s="13" t="s">
        <v>132</v>
      </c>
      <c r="AC1002" s="13" t="s">
        <v>1095</v>
      </c>
      <c r="AD1002" s="13" t="s">
        <v>9</v>
      </c>
      <c r="AE1002">
        <v>26</v>
      </c>
      <c r="AF1002" t="s">
        <v>6</v>
      </c>
      <c r="AG1002" t="s">
        <v>65</v>
      </c>
      <c r="AH1002">
        <v>4</v>
      </c>
      <c r="AI1002" t="s">
        <v>30</v>
      </c>
      <c r="AJ1002" s="13" t="s">
        <v>154</v>
      </c>
      <c r="AK1002" s="13" t="s">
        <v>135</v>
      </c>
      <c r="AL1002" t="s">
        <v>136</v>
      </c>
      <c r="AM1002" t="str">
        <f>EmployeeData[[#This Row],[EMPLOYEEID]]</f>
        <v>E300125</v>
      </c>
    </row>
    <row r="1003" spans="1:39" ht="15" x14ac:dyDescent="0.25">
      <c r="A1003" s="13" t="s">
        <v>2307</v>
      </c>
      <c r="B1003" s="13" t="str">
        <f>EmployeeData[[#This Row],[FULLNAME]]</f>
        <v>Torsten Kashyap</v>
      </c>
      <c r="C1003" s="13" t="s">
        <v>203</v>
      </c>
      <c r="D1003" s="13" t="s">
        <v>126</v>
      </c>
      <c r="E1003">
        <v>445</v>
      </c>
      <c r="F1003" s="13" t="s">
        <v>169</v>
      </c>
      <c r="G1003" s="13" t="s">
        <v>204</v>
      </c>
      <c r="J1003">
        <v>44212</v>
      </c>
      <c r="L1003">
        <v>1</v>
      </c>
      <c r="M1003">
        <v>40</v>
      </c>
      <c r="N1003">
        <v>5</v>
      </c>
      <c r="O1003">
        <v>251369</v>
      </c>
      <c r="P1003" t="s">
        <v>2</v>
      </c>
      <c r="Q1003" s="13" t="s">
        <v>55</v>
      </c>
      <c r="R1003" s="13" t="s">
        <v>82</v>
      </c>
      <c r="S1003" s="13" t="s">
        <v>386</v>
      </c>
      <c r="T1003" t="b">
        <v>1</v>
      </c>
      <c r="U1003" s="13" t="s">
        <v>7</v>
      </c>
      <c r="V1003" s="13" t="s">
        <v>2308</v>
      </c>
      <c r="W1003" t="s">
        <v>35</v>
      </c>
      <c r="X1003" s="13" t="s">
        <v>10</v>
      </c>
      <c r="Y1003" s="13" t="s">
        <v>146</v>
      </c>
      <c r="Z1003">
        <v>1974</v>
      </c>
      <c r="AA1003" s="13" t="s">
        <v>33</v>
      </c>
      <c r="AB1003" s="13" t="s">
        <v>206</v>
      </c>
      <c r="AC1003" s="13" t="s">
        <v>171</v>
      </c>
      <c r="AD1003" s="13" t="s">
        <v>41</v>
      </c>
      <c r="AE1003">
        <v>51</v>
      </c>
      <c r="AF1003" t="s">
        <v>37</v>
      </c>
      <c r="AG1003" t="s">
        <v>47</v>
      </c>
      <c r="AH1003">
        <v>4</v>
      </c>
      <c r="AI1003" t="s">
        <v>30</v>
      </c>
      <c r="AJ1003" s="13" t="s">
        <v>134</v>
      </c>
      <c r="AK1003" s="13" t="s">
        <v>184</v>
      </c>
      <c r="AL1003" t="s">
        <v>136</v>
      </c>
      <c r="AM1003" t="str">
        <f>EmployeeData[[#This Row],[EMPLOYEEID]]</f>
        <v>E300126</v>
      </c>
    </row>
    <row r="1004" spans="1:39" ht="15" x14ac:dyDescent="0.25">
      <c r="A1004" s="13" t="s">
        <v>2309</v>
      </c>
      <c r="B1004" s="13" t="str">
        <f>EmployeeData[[#This Row],[FULLNAME]]</f>
        <v>Tracy Kam</v>
      </c>
      <c r="C1004" s="13" t="s">
        <v>125</v>
      </c>
      <c r="D1004" s="13" t="s">
        <v>126</v>
      </c>
      <c r="E1004">
        <v>454</v>
      </c>
      <c r="F1004" s="13" t="s">
        <v>169</v>
      </c>
      <c r="G1004" s="13" t="s">
        <v>128</v>
      </c>
      <c r="J1004">
        <v>44296</v>
      </c>
      <c r="L1004">
        <v>1</v>
      </c>
      <c r="M1004">
        <v>40</v>
      </c>
      <c r="N1004">
        <v>5</v>
      </c>
      <c r="O1004">
        <v>44668</v>
      </c>
      <c r="P1004" t="s">
        <v>2</v>
      </c>
      <c r="Q1004" s="13" t="s">
        <v>54</v>
      </c>
      <c r="R1004" s="13" t="s">
        <v>82</v>
      </c>
      <c r="S1004" s="13" t="s">
        <v>159</v>
      </c>
      <c r="T1004" t="b">
        <v>1</v>
      </c>
      <c r="U1004" s="13" t="s">
        <v>7</v>
      </c>
      <c r="V1004" s="13" t="s">
        <v>2310</v>
      </c>
      <c r="W1004" t="s">
        <v>35</v>
      </c>
      <c r="X1004" s="13" t="s">
        <v>45</v>
      </c>
      <c r="Y1004" s="13" t="s">
        <v>146</v>
      </c>
      <c r="Z1004">
        <v>1980</v>
      </c>
      <c r="AA1004" s="13" t="s">
        <v>33</v>
      </c>
      <c r="AB1004" s="13" t="s">
        <v>132</v>
      </c>
      <c r="AC1004" s="13" t="s">
        <v>293</v>
      </c>
      <c r="AD1004" s="13" t="s">
        <v>41</v>
      </c>
      <c r="AE1004">
        <v>45</v>
      </c>
      <c r="AF1004" t="s">
        <v>36</v>
      </c>
      <c r="AG1004" t="s">
        <v>11</v>
      </c>
      <c r="AH1004">
        <v>4</v>
      </c>
      <c r="AI1004" t="s">
        <v>30</v>
      </c>
      <c r="AJ1004" s="13" t="s">
        <v>134</v>
      </c>
      <c r="AK1004" s="13" t="s">
        <v>135</v>
      </c>
      <c r="AL1004" t="b">
        <v>1</v>
      </c>
      <c r="AM1004" t="str">
        <f>EmployeeData[[#This Row],[EMPLOYEEID]]</f>
        <v>E300127</v>
      </c>
    </row>
    <row r="1005" spans="1:39" ht="15" x14ac:dyDescent="0.25">
      <c r="A1005" s="13" t="s">
        <v>2311</v>
      </c>
      <c r="B1005" s="13" t="str">
        <f>EmployeeData[[#This Row],[FULLNAME]]</f>
        <v>Tracy Jiang</v>
      </c>
      <c r="C1005" s="13" t="s">
        <v>125</v>
      </c>
      <c r="D1005" s="13" t="s">
        <v>126</v>
      </c>
      <c r="E1005">
        <v>443</v>
      </c>
      <c r="F1005" s="13" t="s">
        <v>157</v>
      </c>
      <c r="G1005" s="13" t="s">
        <v>128</v>
      </c>
      <c r="J1005">
        <v>44279</v>
      </c>
      <c r="L1005">
        <v>1</v>
      </c>
      <c r="M1005">
        <v>40</v>
      </c>
      <c r="N1005">
        <v>5</v>
      </c>
      <c r="O1005">
        <v>229150</v>
      </c>
      <c r="P1005" t="s">
        <v>2</v>
      </c>
      <c r="Q1005" s="13" t="s">
        <v>54</v>
      </c>
      <c r="R1005" s="13" t="s">
        <v>82</v>
      </c>
      <c r="S1005" s="13" t="s">
        <v>140</v>
      </c>
      <c r="T1005" t="b">
        <v>1</v>
      </c>
      <c r="U1005" s="13" t="s">
        <v>7</v>
      </c>
      <c r="V1005" s="13" t="s">
        <v>2312</v>
      </c>
      <c r="W1005" t="s">
        <v>35</v>
      </c>
      <c r="X1005" s="13" t="s">
        <v>10</v>
      </c>
      <c r="Y1005" s="13" t="s">
        <v>146</v>
      </c>
      <c r="Z1005">
        <v>1999</v>
      </c>
      <c r="AA1005" s="13" t="s">
        <v>33</v>
      </c>
      <c r="AB1005" s="13" t="s">
        <v>132</v>
      </c>
      <c r="AC1005" s="13" t="s">
        <v>162</v>
      </c>
      <c r="AD1005" s="13" t="s">
        <v>43</v>
      </c>
      <c r="AE1005">
        <v>26</v>
      </c>
      <c r="AF1005" t="s">
        <v>6</v>
      </c>
      <c r="AG1005" t="s">
        <v>47</v>
      </c>
      <c r="AH1005">
        <v>4</v>
      </c>
      <c r="AI1005" t="s">
        <v>30</v>
      </c>
      <c r="AJ1005" s="13" t="s">
        <v>134</v>
      </c>
      <c r="AK1005" s="13" t="s">
        <v>135</v>
      </c>
      <c r="AL1005" t="s">
        <v>136</v>
      </c>
      <c r="AM1005" t="str">
        <f>EmployeeData[[#This Row],[EMPLOYEEID]]</f>
        <v>E300128</v>
      </c>
    </row>
    <row r="1006" spans="1:39" ht="15" x14ac:dyDescent="0.25">
      <c r="A1006" s="13" t="s">
        <v>2313</v>
      </c>
      <c r="B1006" s="13" t="str">
        <f>EmployeeData[[#This Row],[FULLNAME]]</f>
        <v>Tracy Jahr</v>
      </c>
      <c r="C1006" s="13" t="s">
        <v>156</v>
      </c>
      <c r="D1006" s="13" t="s">
        <v>126</v>
      </c>
      <c r="E1006">
        <v>462</v>
      </c>
      <c r="F1006" s="13" t="s">
        <v>143</v>
      </c>
      <c r="G1006" s="13" t="s">
        <v>158</v>
      </c>
      <c r="J1006">
        <v>44279</v>
      </c>
      <c r="L1006">
        <v>1</v>
      </c>
      <c r="M1006">
        <v>40</v>
      </c>
      <c r="N1006">
        <v>5</v>
      </c>
      <c r="O1006">
        <v>47377</v>
      </c>
      <c r="P1006" t="s">
        <v>2</v>
      </c>
      <c r="Q1006" s="13" t="s">
        <v>56</v>
      </c>
      <c r="R1006" s="13" t="s">
        <v>82</v>
      </c>
      <c r="S1006" s="13" t="s">
        <v>129</v>
      </c>
      <c r="T1006" t="b">
        <v>1</v>
      </c>
      <c r="U1006" s="13" t="s">
        <v>38</v>
      </c>
      <c r="V1006" s="13" t="s">
        <v>2314</v>
      </c>
      <c r="W1006" t="s">
        <v>35</v>
      </c>
      <c r="X1006" s="13" t="s">
        <v>45</v>
      </c>
      <c r="Y1006" s="13" t="s">
        <v>131</v>
      </c>
      <c r="Z1006">
        <v>1992</v>
      </c>
      <c r="AA1006" s="13" t="s">
        <v>33</v>
      </c>
      <c r="AB1006" s="13" t="s">
        <v>161</v>
      </c>
      <c r="AC1006" s="13" t="s">
        <v>396</v>
      </c>
      <c r="AD1006" s="13" t="s">
        <v>44</v>
      </c>
      <c r="AE1006">
        <v>33</v>
      </c>
      <c r="AF1006" t="s">
        <v>36</v>
      </c>
      <c r="AG1006" t="s">
        <v>11</v>
      </c>
      <c r="AH1006">
        <v>4</v>
      </c>
      <c r="AI1006" t="s">
        <v>30</v>
      </c>
      <c r="AJ1006" s="13" t="s">
        <v>149</v>
      </c>
      <c r="AK1006" s="13" t="s">
        <v>135</v>
      </c>
      <c r="AL1006" t="s">
        <v>136</v>
      </c>
      <c r="AM1006" t="str">
        <f>EmployeeData[[#This Row],[EMPLOYEEID]]</f>
        <v>E300129</v>
      </c>
    </row>
    <row r="1007" spans="1:39" ht="15" x14ac:dyDescent="0.25">
      <c r="A1007" s="13" t="s">
        <v>2315</v>
      </c>
      <c r="B1007" s="13" t="str">
        <f>EmployeeData[[#This Row],[FULLNAME]]</f>
        <v>Tulika Imano</v>
      </c>
      <c r="C1007" s="13" t="s">
        <v>125</v>
      </c>
      <c r="D1007" s="13" t="s">
        <v>126</v>
      </c>
      <c r="E1007">
        <v>455</v>
      </c>
      <c r="F1007" s="13" t="s">
        <v>326</v>
      </c>
      <c r="G1007" s="13" t="s">
        <v>128</v>
      </c>
      <c r="J1007">
        <v>44277</v>
      </c>
      <c r="L1007">
        <v>1</v>
      </c>
      <c r="M1007">
        <v>40</v>
      </c>
      <c r="N1007">
        <v>5</v>
      </c>
      <c r="O1007">
        <v>393880</v>
      </c>
      <c r="P1007" t="s">
        <v>2</v>
      </c>
      <c r="Q1007" s="13" t="s">
        <v>54</v>
      </c>
      <c r="R1007" s="13" t="s">
        <v>82</v>
      </c>
      <c r="S1007" s="13" t="s">
        <v>159</v>
      </c>
      <c r="T1007" t="b">
        <v>1</v>
      </c>
      <c r="U1007" s="13" t="s">
        <v>38</v>
      </c>
      <c r="V1007" s="13" t="s">
        <v>2316</v>
      </c>
      <c r="W1007" t="s">
        <v>35</v>
      </c>
      <c r="X1007" s="13" t="s">
        <v>10</v>
      </c>
      <c r="Y1007" s="13" t="s">
        <v>146</v>
      </c>
      <c r="Z1007">
        <v>1999</v>
      </c>
      <c r="AA1007" s="13" t="s">
        <v>33</v>
      </c>
      <c r="AB1007" s="13" t="s">
        <v>132</v>
      </c>
      <c r="AC1007" s="13" t="s">
        <v>328</v>
      </c>
      <c r="AD1007" s="13" t="s">
        <v>39</v>
      </c>
      <c r="AE1007">
        <v>26</v>
      </c>
      <c r="AF1007" t="s">
        <v>6</v>
      </c>
      <c r="AG1007" t="s">
        <v>65</v>
      </c>
      <c r="AH1007">
        <v>4</v>
      </c>
      <c r="AI1007" t="s">
        <v>30</v>
      </c>
      <c r="AJ1007" s="13" t="s">
        <v>176</v>
      </c>
      <c r="AK1007" s="13" t="s">
        <v>135</v>
      </c>
      <c r="AL1007" t="b">
        <v>0</v>
      </c>
      <c r="AM1007" t="str">
        <f>EmployeeData[[#This Row],[EMPLOYEEID]]</f>
        <v>E300130</v>
      </c>
    </row>
    <row r="1008" spans="1:39" ht="15" x14ac:dyDescent="0.25">
      <c r="A1008" s="13" t="s">
        <v>2317</v>
      </c>
      <c r="B1008" s="13" t="str">
        <f>EmployeeData[[#This Row],[FULLNAME]]</f>
        <v>Tulika Hu</v>
      </c>
      <c r="C1008" s="13" t="s">
        <v>156</v>
      </c>
      <c r="D1008" s="13" t="s">
        <v>126</v>
      </c>
      <c r="E1008">
        <v>452</v>
      </c>
      <c r="F1008" s="13" t="s">
        <v>157</v>
      </c>
      <c r="G1008" s="13" t="s">
        <v>158</v>
      </c>
      <c r="J1008">
        <v>44245</v>
      </c>
      <c r="L1008">
        <v>1</v>
      </c>
      <c r="M1008">
        <v>40</v>
      </c>
      <c r="N1008">
        <v>5</v>
      </c>
      <c r="O1008">
        <v>53308</v>
      </c>
      <c r="P1008" t="s">
        <v>2</v>
      </c>
      <c r="Q1008" s="13" t="s">
        <v>56</v>
      </c>
      <c r="R1008" s="13" t="s">
        <v>82</v>
      </c>
      <c r="S1008" s="13" t="s">
        <v>140</v>
      </c>
      <c r="T1008" t="b">
        <v>1</v>
      </c>
      <c r="U1008" s="13" t="s">
        <v>7</v>
      </c>
      <c r="V1008" s="13" t="s">
        <v>2318</v>
      </c>
      <c r="W1008" t="s">
        <v>35</v>
      </c>
      <c r="X1008" s="13" t="s">
        <v>10</v>
      </c>
      <c r="Y1008" s="13" t="s">
        <v>229</v>
      </c>
      <c r="Z1008">
        <v>1964</v>
      </c>
      <c r="AA1008" s="13" t="s">
        <v>33</v>
      </c>
      <c r="AB1008" s="13" t="s">
        <v>161</v>
      </c>
      <c r="AC1008" s="13" t="s">
        <v>199</v>
      </c>
      <c r="AD1008" s="13" t="s">
        <v>43</v>
      </c>
      <c r="AE1008">
        <v>61</v>
      </c>
      <c r="AF1008" t="s">
        <v>37</v>
      </c>
      <c r="AG1008" t="s">
        <v>12</v>
      </c>
      <c r="AH1008">
        <v>4</v>
      </c>
      <c r="AI1008" t="s">
        <v>30</v>
      </c>
      <c r="AJ1008" s="13" t="s">
        <v>154</v>
      </c>
      <c r="AK1008" s="13" t="s">
        <v>135</v>
      </c>
      <c r="AL1008" t="s">
        <v>136</v>
      </c>
      <c r="AM1008" t="str">
        <f>EmployeeData[[#This Row],[EMPLOYEEID]]</f>
        <v>E300131</v>
      </c>
    </row>
    <row r="1009" spans="1:39" ht="15" x14ac:dyDescent="0.25">
      <c r="A1009" s="13" t="s">
        <v>2319</v>
      </c>
      <c r="B1009" s="13" t="str">
        <f>EmployeeData[[#This Row],[FULLNAME]]</f>
        <v>Tulika Higgins</v>
      </c>
      <c r="C1009" s="13" t="s">
        <v>125</v>
      </c>
      <c r="D1009" s="13" t="s">
        <v>126</v>
      </c>
      <c r="E1009">
        <v>454</v>
      </c>
      <c r="F1009" s="13" t="s">
        <v>169</v>
      </c>
      <c r="G1009" s="13" t="s">
        <v>128</v>
      </c>
      <c r="J1009">
        <v>43224</v>
      </c>
      <c r="L1009">
        <v>1</v>
      </c>
      <c r="M1009">
        <v>40</v>
      </c>
      <c r="N1009">
        <v>5</v>
      </c>
      <c r="O1009">
        <v>186663</v>
      </c>
      <c r="P1009" t="s">
        <v>2</v>
      </c>
      <c r="Q1009" s="13" t="s">
        <v>54</v>
      </c>
      <c r="R1009" s="13" t="s">
        <v>82</v>
      </c>
      <c r="S1009" s="13" t="s">
        <v>140</v>
      </c>
      <c r="T1009" t="b">
        <v>1</v>
      </c>
      <c r="U1009" s="13" t="s">
        <v>7</v>
      </c>
      <c r="V1009" s="13" t="s">
        <v>2320</v>
      </c>
      <c r="W1009" t="s">
        <v>35</v>
      </c>
      <c r="X1009" s="13" t="s">
        <v>10</v>
      </c>
      <c r="Y1009" s="13" t="s">
        <v>131</v>
      </c>
      <c r="Z1009">
        <v>1962</v>
      </c>
      <c r="AA1009" s="13" t="s">
        <v>33</v>
      </c>
      <c r="AB1009" s="13" t="s">
        <v>132</v>
      </c>
      <c r="AC1009" s="13" t="s">
        <v>293</v>
      </c>
      <c r="AD1009" s="13" t="s">
        <v>41</v>
      </c>
      <c r="AE1009">
        <v>63</v>
      </c>
      <c r="AF1009" t="s">
        <v>37</v>
      </c>
      <c r="AG1009" t="s">
        <v>46</v>
      </c>
      <c r="AH1009">
        <v>7</v>
      </c>
      <c r="AI1009" t="s">
        <v>13</v>
      </c>
      <c r="AJ1009" s="13" t="s">
        <v>176</v>
      </c>
      <c r="AK1009" s="13" t="s">
        <v>135</v>
      </c>
      <c r="AL1009" t="s">
        <v>136</v>
      </c>
      <c r="AM1009" t="str">
        <f>EmployeeData[[#This Row],[EMPLOYEEID]]</f>
        <v>E300132</v>
      </c>
    </row>
    <row r="1010" spans="1:39" ht="15" x14ac:dyDescent="0.25">
      <c r="A1010" s="13" t="s">
        <v>2321</v>
      </c>
      <c r="B1010" s="13" t="str">
        <f>EmployeeData[[#This Row],[FULLNAME]]</f>
        <v>Tunir Hegde</v>
      </c>
      <c r="C1010" s="13" t="s">
        <v>203</v>
      </c>
      <c r="D1010" s="13" t="s">
        <v>126</v>
      </c>
      <c r="E1010">
        <v>434</v>
      </c>
      <c r="F1010" s="13" t="s">
        <v>127</v>
      </c>
      <c r="G1010" s="13" t="s">
        <v>204</v>
      </c>
      <c r="J1010">
        <v>44212</v>
      </c>
      <c r="L1010">
        <v>1</v>
      </c>
      <c r="M1010">
        <v>40</v>
      </c>
      <c r="N1010">
        <v>5</v>
      </c>
      <c r="O1010">
        <v>355888</v>
      </c>
      <c r="P1010" t="s">
        <v>2</v>
      </c>
      <c r="Q1010" s="13" t="s">
        <v>55</v>
      </c>
      <c r="R1010" s="13" t="s">
        <v>82</v>
      </c>
      <c r="S1010" s="13" t="s">
        <v>215</v>
      </c>
      <c r="T1010" t="b">
        <v>1</v>
      </c>
      <c r="U1010" s="13" t="s">
        <v>7</v>
      </c>
      <c r="V1010" s="13" t="s">
        <v>2322</v>
      </c>
      <c r="W1010" t="s">
        <v>35</v>
      </c>
      <c r="X1010" s="13" t="s">
        <v>10</v>
      </c>
      <c r="Y1010" s="13" t="s">
        <v>146</v>
      </c>
      <c r="Z1010">
        <v>1997</v>
      </c>
      <c r="AA1010" s="13" t="s">
        <v>33</v>
      </c>
      <c r="AB1010" s="13" t="s">
        <v>206</v>
      </c>
      <c r="AC1010" s="13" t="s">
        <v>1199</v>
      </c>
      <c r="AD1010" s="13" t="s">
        <v>40</v>
      </c>
      <c r="AE1010">
        <v>28</v>
      </c>
      <c r="AF1010" t="s">
        <v>6</v>
      </c>
      <c r="AG1010" t="s">
        <v>65</v>
      </c>
      <c r="AH1010">
        <v>4</v>
      </c>
      <c r="AI1010" t="s">
        <v>30</v>
      </c>
      <c r="AJ1010" s="13" t="s">
        <v>239</v>
      </c>
      <c r="AK1010" s="13" t="s">
        <v>184</v>
      </c>
      <c r="AL1010" t="b">
        <v>1</v>
      </c>
      <c r="AM1010" t="str">
        <f>EmployeeData[[#This Row],[EMPLOYEEID]]</f>
        <v>E300133</v>
      </c>
    </row>
    <row r="1011" spans="1:39" ht="15" x14ac:dyDescent="0.25">
      <c r="A1011" s="13" t="s">
        <v>2323</v>
      </c>
      <c r="B1011" s="13" t="str">
        <f>EmployeeData[[#This Row],[FULLNAME]]</f>
        <v>Tunir Hajizadeh</v>
      </c>
      <c r="C1011" s="13" t="s">
        <v>125</v>
      </c>
      <c r="D1011" s="13" t="s">
        <v>126</v>
      </c>
      <c r="E1011">
        <v>453</v>
      </c>
      <c r="F1011" s="13" t="s">
        <v>127</v>
      </c>
      <c r="G1011" s="13" t="s">
        <v>128</v>
      </c>
      <c r="J1011">
        <v>44282</v>
      </c>
      <c r="L1011">
        <v>1</v>
      </c>
      <c r="M1011">
        <v>40</v>
      </c>
      <c r="N1011">
        <v>5</v>
      </c>
      <c r="O1011">
        <v>254158</v>
      </c>
      <c r="P1011" t="s">
        <v>2</v>
      </c>
      <c r="Q1011" s="13" t="s">
        <v>54</v>
      </c>
      <c r="R1011" s="13" t="s">
        <v>82</v>
      </c>
      <c r="S1011" s="13" t="s">
        <v>159</v>
      </c>
      <c r="T1011" t="b">
        <v>1</v>
      </c>
      <c r="U1011" s="13" t="s">
        <v>7</v>
      </c>
      <c r="V1011" s="13" t="s">
        <v>2324</v>
      </c>
      <c r="W1011" t="s">
        <v>35</v>
      </c>
      <c r="X1011" s="13" t="s">
        <v>10</v>
      </c>
      <c r="Y1011" s="13" t="s">
        <v>153</v>
      </c>
      <c r="Z1011">
        <v>1999</v>
      </c>
      <c r="AA1011" s="13" t="s">
        <v>33</v>
      </c>
      <c r="AB1011" s="13" t="s">
        <v>132</v>
      </c>
      <c r="AC1011" s="13" t="s">
        <v>320</v>
      </c>
      <c r="AD1011" s="13" t="s">
        <v>40</v>
      </c>
      <c r="AE1011">
        <v>26</v>
      </c>
      <c r="AF1011" t="s">
        <v>6</v>
      </c>
      <c r="AG1011" t="s">
        <v>47</v>
      </c>
      <c r="AH1011">
        <v>4</v>
      </c>
      <c r="AI1011" t="s">
        <v>30</v>
      </c>
      <c r="AJ1011" s="13" t="s">
        <v>167</v>
      </c>
      <c r="AK1011" s="13" t="s">
        <v>135</v>
      </c>
      <c r="AL1011" t="b">
        <v>1</v>
      </c>
      <c r="AM1011" t="str">
        <f>EmployeeData[[#This Row],[EMPLOYEEID]]</f>
        <v>E300134</v>
      </c>
    </row>
    <row r="1012" spans="1:39" ht="15" x14ac:dyDescent="0.25">
      <c r="A1012" s="13" t="s">
        <v>2325</v>
      </c>
      <c r="B1012" s="13" t="str">
        <f>EmployeeData[[#This Row],[FULLNAME]]</f>
        <v>Tunir Gu</v>
      </c>
      <c r="C1012" s="13" t="s">
        <v>203</v>
      </c>
      <c r="D1012" s="13" t="s">
        <v>126</v>
      </c>
      <c r="E1012">
        <v>251</v>
      </c>
      <c r="F1012" s="13" t="s">
        <v>221</v>
      </c>
      <c r="G1012" s="13" t="s">
        <v>204</v>
      </c>
      <c r="J1012">
        <v>44281</v>
      </c>
      <c r="L1012">
        <v>1</v>
      </c>
      <c r="M1012">
        <v>40</v>
      </c>
      <c r="N1012">
        <v>5</v>
      </c>
      <c r="O1012">
        <v>351248</v>
      </c>
      <c r="P1012" t="s">
        <v>2</v>
      </c>
      <c r="Q1012" s="13" t="s">
        <v>55</v>
      </c>
      <c r="R1012" s="13" t="s">
        <v>82</v>
      </c>
      <c r="S1012" s="13" t="s">
        <v>159</v>
      </c>
      <c r="T1012" t="b">
        <v>1</v>
      </c>
      <c r="U1012" s="13" t="s">
        <v>8</v>
      </c>
      <c r="V1012" s="13" t="s">
        <v>2326</v>
      </c>
      <c r="W1012" t="s">
        <v>35</v>
      </c>
      <c r="X1012" s="13" t="s">
        <v>10</v>
      </c>
      <c r="Y1012" s="13" t="s">
        <v>146</v>
      </c>
      <c r="Z1012">
        <v>1998</v>
      </c>
      <c r="AA1012" s="13" t="s">
        <v>33</v>
      </c>
      <c r="AB1012" s="13" t="s">
        <v>206</v>
      </c>
      <c r="AC1012" s="13" t="s">
        <v>298</v>
      </c>
      <c r="AD1012" s="13" t="s">
        <v>9</v>
      </c>
      <c r="AE1012">
        <v>27</v>
      </c>
      <c r="AF1012" t="s">
        <v>6</v>
      </c>
      <c r="AG1012" t="s">
        <v>65</v>
      </c>
      <c r="AH1012">
        <v>4</v>
      </c>
      <c r="AI1012" t="s">
        <v>30</v>
      </c>
      <c r="AJ1012" s="13" t="s">
        <v>134</v>
      </c>
      <c r="AK1012" s="13" t="s">
        <v>135</v>
      </c>
      <c r="AL1012" t="b">
        <v>1</v>
      </c>
      <c r="AM1012" t="str">
        <f>EmployeeData[[#This Row],[EMPLOYEEID]]</f>
        <v>E300135</v>
      </c>
    </row>
    <row r="1013" spans="1:39" ht="15" x14ac:dyDescent="0.25">
      <c r="A1013" s="13" t="s">
        <v>2327</v>
      </c>
      <c r="B1013" s="13" t="str">
        <f>EmployeeData[[#This Row],[FULLNAME]]</f>
        <v>Barry Chou</v>
      </c>
      <c r="C1013" s="13" t="s">
        <v>125</v>
      </c>
      <c r="D1013" s="13" t="s">
        <v>126</v>
      </c>
      <c r="E1013">
        <v>454</v>
      </c>
      <c r="F1013" s="13" t="s">
        <v>169</v>
      </c>
      <c r="G1013" s="13" t="s">
        <v>128</v>
      </c>
      <c r="J1013">
        <v>43892</v>
      </c>
      <c r="L1013">
        <v>1</v>
      </c>
      <c r="M1013">
        <v>40</v>
      </c>
      <c r="N1013">
        <v>5</v>
      </c>
      <c r="O1013">
        <v>234554</v>
      </c>
      <c r="P1013" t="s">
        <v>2</v>
      </c>
      <c r="Q1013" s="13" t="s">
        <v>54</v>
      </c>
      <c r="R1013" s="13" t="s">
        <v>82</v>
      </c>
      <c r="S1013" s="13" t="s">
        <v>140</v>
      </c>
      <c r="T1013" t="b">
        <v>1</v>
      </c>
      <c r="U1013" s="13" t="s">
        <v>7</v>
      </c>
      <c r="V1013" s="13" t="s">
        <v>2328</v>
      </c>
      <c r="W1013" t="s">
        <v>5</v>
      </c>
      <c r="X1013" s="13" t="s">
        <v>10</v>
      </c>
      <c r="Y1013" s="13" t="s">
        <v>275</v>
      </c>
      <c r="Z1013">
        <v>1980</v>
      </c>
      <c r="AA1013" s="13" t="s">
        <v>51</v>
      </c>
      <c r="AB1013" s="13" t="s">
        <v>132</v>
      </c>
      <c r="AC1013" s="13" t="s">
        <v>293</v>
      </c>
      <c r="AD1013" s="13" t="s">
        <v>41</v>
      </c>
      <c r="AE1013">
        <v>45</v>
      </c>
      <c r="AF1013" t="s">
        <v>36</v>
      </c>
      <c r="AG1013" t="s">
        <v>47</v>
      </c>
      <c r="AH1013">
        <v>5</v>
      </c>
      <c r="AI1013" t="s">
        <v>30</v>
      </c>
      <c r="AJ1013" s="13" t="s">
        <v>149</v>
      </c>
      <c r="AK1013" s="13" t="s">
        <v>135</v>
      </c>
      <c r="AL1013" t="s">
        <v>136</v>
      </c>
      <c r="AM1013" t="str">
        <f>EmployeeData[[#This Row],[EMPLOYEEID]]</f>
        <v>E038906</v>
      </c>
    </row>
    <row r="1014" spans="1:39" ht="15" x14ac:dyDescent="0.25">
      <c r="A1014" s="13" t="s">
        <v>2329</v>
      </c>
      <c r="B1014" s="13" t="str">
        <f>EmployeeData[[#This Row],[FULLNAME]]</f>
        <v>Jiasen Ding</v>
      </c>
      <c r="C1014" s="13" t="s">
        <v>125</v>
      </c>
      <c r="D1014" s="13" t="s">
        <v>126</v>
      </c>
      <c r="E1014">
        <v>454</v>
      </c>
      <c r="F1014" s="13" t="s">
        <v>169</v>
      </c>
      <c r="G1014" s="13" t="s">
        <v>128</v>
      </c>
      <c r="J1014">
        <v>43917</v>
      </c>
      <c r="L1014">
        <v>1</v>
      </c>
      <c r="M1014">
        <v>40</v>
      </c>
      <c r="N1014">
        <v>5</v>
      </c>
      <c r="O1014">
        <v>124499</v>
      </c>
      <c r="P1014" t="s">
        <v>2</v>
      </c>
      <c r="Q1014" s="13" t="s">
        <v>54</v>
      </c>
      <c r="R1014" s="13" t="s">
        <v>82</v>
      </c>
      <c r="S1014" s="13" t="s">
        <v>215</v>
      </c>
      <c r="T1014" t="b">
        <v>1</v>
      </c>
      <c r="U1014" s="13" t="s">
        <v>7</v>
      </c>
      <c r="V1014" s="13" t="s">
        <v>2330</v>
      </c>
      <c r="W1014" t="s">
        <v>5</v>
      </c>
      <c r="X1014" s="13" t="s">
        <v>10</v>
      </c>
      <c r="Y1014" s="13" t="s">
        <v>146</v>
      </c>
      <c r="Z1014">
        <v>1962</v>
      </c>
      <c r="AA1014" s="13" t="s">
        <v>33</v>
      </c>
      <c r="AB1014" s="13" t="s">
        <v>132</v>
      </c>
      <c r="AC1014" s="13" t="s">
        <v>293</v>
      </c>
      <c r="AD1014" s="13" t="s">
        <v>41</v>
      </c>
      <c r="AE1014">
        <v>63</v>
      </c>
      <c r="AF1014" t="s">
        <v>37</v>
      </c>
      <c r="AG1014" t="s">
        <v>46</v>
      </c>
      <c r="AH1014">
        <v>5</v>
      </c>
      <c r="AI1014" t="s">
        <v>30</v>
      </c>
      <c r="AJ1014" s="13" t="s">
        <v>176</v>
      </c>
      <c r="AK1014" s="13" t="s">
        <v>184</v>
      </c>
      <c r="AL1014" t="s">
        <v>136</v>
      </c>
      <c r="AM1014" t="str">
        <f>EmployeeData[[#This Row],[EMPLOYEEID]]</f>
        <v>E189955</v>
      </c>
    </row>
    <row r="1015" spans="1:39" ht="15" x14ac:dyDescent="0.25">
      <c r="A1015" s="13" t="s">
        <v>2331</v>
      </c>
      <c r="B1015" s="13" t="str">
        <f>EmployeeData[[#This Row],[FULLNAME]]</f>
        <v>Jie Chu-Chong</v>
      </c>
      <c r="C1015" s="13" t="s">
        <v>125</v>
      </c>
      <c r="D1015" s="13" t="s">
        <v>126</v>
      </c>
      <c r="E1015">
        <v>452</v>
      </c>
      <c r="F1015" s="13" t="s">
        <v>157</v>
      </c>
      <c r="G1015" s="13" t="s">
        <v>128</v>
      </c>
      <c r="J1015">
        <v>43886</v>
      </c>
      <c r="L1015">
        <v>1</v>
      </c>
      <c r="M1015">
        <v>40</v>
      </c>
      <c r="N1015">
        <v>5</v>
      </c>
      <c r="O1015">
        <v>403845</v>
      </c>
      <c r="P1015" t="s">
        <v>2</v>
      </c>
      <c r="Q1015" s="13" t="s">
        <v>54</v>
      </c>
      <c r="R1015" s="13" t="s">
        <v>82</v>
      </c>
      <c r="S1015" s="13" t="s">
        <v>159</v>
      </c>
      <c r="T1015" t="b">
        <v>1</v>
      </c>
      <c r="U1015" s="13" t="s">
        <v>7</v>
      </c>
      <c r="V1015" s="13" t="s">
        <v>2332</v>
      </c>
      <c r="W1015" t="s">
        <v>5</v>
      </c>
      <c r="X1015" s="13" t="s">
        <v>10</v>
      </c>
      <c r="Y1015" s="13" t="s">
        <v>153</v>
      </c>
      <c r="Z1015">
        <v>1970</v>
      </c>
      <c r="AA1015" s="13" t="s">
        <v>51</v>
      </c>
      <c r="AB1015" s="13" t="s">
        <v>132</v>
      </c>
      <c r="AC1015" s="13" t="s">
        <v>199</v>
      </c>
      <c r="AD1015" s="13" t="s">
        <v>43</v>
      </c>
      <c r="AE1015">
        <v>55</v>
      </c>
      <c r="AF1015" t="s">
        <v>37</v>
      </c>
      <c r="AG1015" t="s">
        <v>48</v>
      </c>
      <c r="AH1015">
        <v>5</v>
      </c>
      <c r="AI1015" t="s">
        <v>30</v>
      </c>
      <c r="AJ1015" s="13" t="s">
        <v>167</v>
      </c>
      <c r="AK1015" s="13" t="s">
        <v>135</v>
      </c>
      <c r="AL1015" t="b">
        <v>1</v>
      </c>
      <c r="AM1015" t="str">
        <f>EmployeeData[[#This Row],[EMPLOYEEID]]</f>
        <v>E190690</v>
      </c>
    </row>
    <row r="1016" spans="1:39" ht="15" x14ac:dyDescent="0.25">
      <c r="A1016" s="13" t="s">
        <v>2333</v>
      </c>
      <c r="B1016" s="13" t="str">
        <f>EmployeeData[[#This Row],[FULLNAME]]</f>
        <v>Joey Tam</v>
      </c>
      <c r="C1016" s="13" t="s">
        <v>125</v>
      </c>
      <c r="D1016" s="13" t="s">
        <v>126</v>
      </c>
      <c r="E1016">
        <v>444</v>
      </c>
      <c r="F1016" s="13" t="s">
        <v>127</v>
      </c>
      <c r="G1016" s="13" t="s">
        <v>128</v>
      </c>
      <c r="J1016">
        <v>43857</v>
      </c>
      <c r="L1016">
        <v>1</v>
      </c>
      <c r="M1016">
        <v>40</v>
      </c>
      <c r="N1016">
        <v>5</v>
      </c>
      <c r="O1016">
        <v>106533</v>
      </c>
      <c r="P1016" t="s">
        <v>2</v>
      </c>
      <c r="Q1016" s="13" t="s">
        <v>54</v>
      </c>
      <c r="R1016" s="13" t="s">
        <v>82</v>
      </c>
      <c r="S1016" s="13" t="s">
        <v>159</v>
      </c>
      <c r="T1016" t="b">
        <v>1</v>
      </c>
      <c r="U1016" s="13" t="s">
        <v>7</v>
      </c>
      <c r="V1016" s="13" t="s">
        <v>2334</v>
      </c>
      <c r="W1016" t="s">
        <v>5</v>
      </c>
      <c r="X1016" s="13" t="s">
        <v>10</v>
      </c>
      <c r="Y1016" s="13" t="s">
        <v>146</v>
      </c>
      <c r="Z1016">
        <v>1964</v>
      </c>
      <c r="AA1016" s="13" t="s">
        <v>32</v>
      </c>
      <c r="AB1016" s="13" t="s">
        <v>132</v>
      </c>
      <c r="AC1016" s="13" t="s">
        <v>133</v>
      </c>
      <c r="AD1016" s="13" t="s">
        <v>40</v>
      </c>
      <c r="AE1016">
        <v>61</v>
      </c>
      <c r="AF1016" t="s">
        <v>37</v>
      </c>
      <c r="AG1016" t="s">
        <v>46</v>
      </c>
      <c r="AH1016">
        <v>5</v>
      </c>
      <c r="AI1016" t="s">
        <v>30</v>
      </c>
      <c r="AJ1016" s="13" t="s">
        <v>154</v>
      </c>
      <c r="AK1016" s="13" t="s">
        <v>135</v>
      </c>
      <c r="AL1016" t="b">
        <v>1</v>
      </c>
      <c r="AM1016" t="str">
        <f>EmployeeData[[#This Row],[EMPLOYEEID]]</f>
        <v>E200527</v>
      </c>
    </row>
    <row r="1017" spans="1:39" ht="15" x14ac:dyDescent="0.25">
      <c r="A1017" s="13" t="s">
        <v>2335</v>
      </c>
      <c r="B1017" s="13" t="str">
        <f>EmployeeData[[#This Row],[FULLNAME]]</f>
        <v>Christina Sieberg</v>
      </c>
      <c r="C1017" s="13" t="s">
        <v>125</v>
      </c>
      <c r="D1017" s="13" t="s">
        <v>126</v>
      </c>
      <c r="E1017">
        <v>452</v>
      </c>
      <c r="F1017" s="13" t="s">
        <v>157</v>
      </c>
      <c r="G1017" s="13" t="s">
        <v>128</v>
      </c>
      <c r="J1017">
        <v>44179</v>
      </c>
      <c r="L1017">
        <v>1</v>
      </c>
      <c r="M1017">
        <v>40</v>
      </c>
      <c r="N1017">
        <v>5</v>
      </c>
      <c r="O1017">
        <v>83242</v>
      </c>
      <c r="P1017" t="s">
        <v>2</v>
      </c>
      <c r="Q1017" s="13" t="s">
        <v>54</v>
      </c>
      <c r="R1017" s="13" t="s">
        <v>82</v>
      </c>
      <c r="S1017" s="13" t="s">
        <v>129</v>
      </c>
      <c r="T1017" t="b">
        <v>1</v>
      </c>
      <c r="U1017" s="13" t="s">
        <v>38</v>
      </c>
      <c r="V1017" s="13" t="s">
        <v>2336</v>
      </c>
      <c r="W1017" t="s">
        <v>5</v>
      </c>
      <c r="X1017" s="13" t="s">
        <v>10</v>
      </c>
      <c r="Y1017" s="13" t="s">
        <v>131</v>
      </c>
      <c r="Z1017">
        <v>1967</v>
      </c>
      <c r="AA1017" s="13" t="s">
        <v>34</v>
      </c>
      <c r="AB1017" s="13" t="s">
        <v>132</v>
      </c>
      <c r="AC1017" s="13" t="s">
        <v>199</v>
      </c>
      <c r="AD1017" s="13" t="s">
        <v>43</v>
      </c>
      <c r="AE1017">
        <v>58</v>
      </c>
      <c r="AF1017" t="s">
        <v>37</v>
      </c>
      <c r="AG1017" t="s">
        <v>12</v>
      </c>
      <c r="AH1017">
        <v>5</v>
      </c>
      <c r="AI1017" t="s">
        <v>30</v>
      </c>
      <c r="AJ1017" s="13" t="s">
        <v>176</v>
      </c>
      <c r="AK1017" s="13" t="s">
        <v>135</v>
      </c>
      <c r="AL1017" t="s">
        <v>136</v>
      </c>
      <c r="AM1017" t="str">
        <f>EmployeeData[[#This Row],[EMPLOYEEID]]</f>
        <v>E068256</v>
      </c>
    </row>
    <row r="1018" spans="1:39" ht="15" x14ac:dyDescent="0.25">
      <c r="A1018" s="13" t="s">
        <v>2337</v>
      </c>
      <c r="B1018" s="13" t="str">
        <f>EmployeeData[[#This Row],[FULLNAME]]</f>
        <v>Juergen Gonzalez</v>
      </c>
      <c r="C1018" s="13" t="s">
        <v>125</v>
      </c>
      <c r="D1018" s="13" t="s">
        <v>126</v>
      </c>
      <c r="E1018">
        <v>445</v>
      </c>
      <c r="F1018" s="13" t="s">
        <v>169</v>
      </c>
      <c r="G1018" s="13" t="s">
        <v>128</v>
      </c>
      <c r="J1018">
        <v>43994</v>
      </c>
      <c r="L1018">
        <v>1</v>
      </c>
      <c r="M1018">
        <v>40</v>
      </c>
      <c r="N1018">
        <v>5</v>
      </c>
      <c r="O1018">
        <v>253719</v>
      </c>
      <c r="P1018" t="s">
        <v>2</v>
      </c>
      <c r="Q1018" s="13" t="s">
        <v>54</v>
      </c>
      <c r="R1018" s="13" t="s">
        <v>82</v>
      </c>
      <c r="S1018" s="13" t="s">
        <v>140</v>
      </c>
      <c r="T1018" t="b">
        <v>1</v>
      </c>
      <c r="U1018" s="13" t="s">
        <v>7</v>
      </c>
      <c r="V1018" s="13" t="s">
        <v>2338</v>
      </c>
      <c r="W1018" t="s">
        <v>5</v>
      </c>
      <c r="X1018" s="13" t="s">
        <v>10</v>
      </c>
      <c r="Y1018" s="13" t="s">
        <v>153</v>
      </c>
      <c r="Z1018">
        <v>1989</v>
      </c>
      <c r="AA1018" s="13" t="s">
        <v>15</v>
      </c>
      <c r="AB1018" s="13" t="s">
        <v>132</v>
      </c>
      <c r="AC1018" s="13" t="s">
        <v>171</v>
      </c>
      <c r="AD1018" s="13" t="s">
        <v>41</v>
      </c>
      <c r="AE1018">
        <v>36</v>
      </c>
      <c r="AF1018" t="s">
        <v>36</v>
      </c>
      <c r="AG1018" t="s">
        <v>47</v>
      </c>
      <c r="AH1018">
        <v>5</v>
      </c>
      <c r="AI1018" t="s">
        <v>30</v>
      </c>
      <c r="AJ1018" s="13" t="s">
        <v>154</v>
      </c>
      <c r="AK1018" s="13" t="s">
        <v>135</v>
      </c>
      <c r="AL1018" t="s">
        <v>136</v>
      </c>
      <c r="AM1018" t="str">
        <f>EmployeeData[[#This Row],[EMPLOYEEID]]</f>
        <v>E214221</v>
      </c>
    </row>
    <row r="1019" spans="1:39" ht="15" x14ac:dyDescent="0.25">
      <c r="A1019" s="13" t="s">
        <v>2339</v>
      </c>
      <c r="B1019" s="13" t="str">
        <f>EmployeeData[[#This Row],[FULLNAME]]</f>
        <v>Clarence Jaecksch</v>
      </c>
      <c r="C1019" s="13" t="s">
        <v>156</v>
      </c>
      <c r="D1019" s="13" t="s">
        <v>126</v>
      </c>
      <c r="E1019">
        <v>452</v>
      </c>
      <c r="F1019" s="13" t="s">
        <v>157</v>
      </c>
      <c r="G1019" s="13" t="s">
        <v>158</v>
      </c>
      <c r="J1019">
        <v>43917</v>
      </c>
      <c r="L1019">
        <v>1</v>
      </c>
      <c r="M1019">
        <v>40</v>
      </c>
      <c r="N1019">
        <v>5</v>
      </c>
      <c r="O1019">
        <v>82008</v>
      </c>
      <c r="P1019" t="s">
        <v>2</v>
      </c>
      <c r="Q1019" s="13" t="s">
        <v>56</v>
      </c>
      <c r="R1019" s="13" t="s">
        <v>82</v>
      </c>
      <c r="S1019" s="13" t="s">
        <v>211</v>
      </c>
      <c r="T1019" t="b">
        <v>1</v>
      </c>
      <c r="U1019" s="13" t="s">
        <v>38</v>
      </c>
      <c r="V1019" s="13" t="s">
        <v>2340</v>
      </c>
      <c r="W1019" t="s">
        <v>5</v>
      </c>
      <c r="X1019" s="13" t="s">
        <v>10</v>
      </c>
      <c r="Y1019" s="13" t="s">
        <v>233</v>
      </c>
      <c r="Z1019">
        <v>1982</v>
      </c>
      <c r="AA1019" s="13" t="s">
        <v>34</v>
      </c>
      <c r="AB1019" s="13" t="s">
        <v>161</v>
      </c>
      <c r="AC1019" s="13" t="s">
        <v>199</v>
      </c>
      <c r="AD1019" s="13" t="s">
        <v>43</v>
      </c>
      <c r="AE1019">
        <v>43</v>
      </c>
      <c r="AF1019" t="s">
        <v>36</v>
      </c>
      <c r="AG1019" t="s">
        <v>12</v>
      </c>
      <c r="AH1019">
        <v>5</v>
      </c>
      <c r="AI1019" t="s">
        <v>30</v>
      </c>
      <c r="AJ1019" s="13" t="s">
        <v>134</v>
      </c>
      <c r="AK1019" s="13" t="s">
        <v>135</v>
      </c>
      <c r="AL1019" t="b">
        <v>1</v>
      </c>
      <c r="AM1019" t="str">
        <f>EmployeeData[[#This Row],[EMPLOYEEID]]</f>
        <v>E077964</v>
      </c>
    </row>
    <row r="1020" spans="1:39" ht="15" x14ac:dyDescent="0.25">
      <c r="A1020" s="13" t="s">
        <v>2341</v>
      </c>
      <c r="B1020" s="13" t="str">
        <f>EmployeeData[[#This Row],[FULLNAME]]</f>
        <v>Carol Delhaes</v>
      </c>
      <c r="C1020" s="13" t="s">
        <v>125</v>
      </c>
      <c r="D1020" s="13" t="s">
        <v>126</v>
      </c>
      <c r="E1020">
        <v>452</v>
      </c>
      <c r="F1020" s="13" t="s">
        <v>157</v>
      </c>
      <c r="G1020" s="13" t="s">
        <v>128</v>
      </c>
      <c r="J1020">
        <v>43857</v>
      </c>
      <c r="L1020">
        <v>1</v>
      </c>
      <c r="M1020">
        <v>40</v>
      </c>
      <c r="N1020">
        <v>5</v>
      </c>
      <c r="O1020">
        <v>68232</v>
      </c>
      <c r="P1020" t="s">
        <v>2</v>
      </c>
      <c r="Q1020" s="13" t="s">
        <v>54</v>
      </c>
      <c r="R1020" s="13" t="s">
        <v>82</v>
      </c>
      <c r="S1020" s="13" t="s">
        <v>159</v>
      </c>
      <c r="T1020" t="b">
        <v>1</v>
      </c>
      <c r="U1020" s="13" t="s">
        <v>7</v>
      </c>
      <c r="V1020" s="13" t="s">
        <v>2342</v>
      </c>
      <c r="W1020" t="s">
        <v>5</v>
      </c>
      <c r="X1020" s="13" t="s">
        <v>10</v>
      </c>
      <c r="Y1020" s="13" t="s">
        <v>153</v>
      </c>
      <c r="Z1020">
        <v>1998</v>
      </c>
      <c r="AA1020" s="13" t="s">
        <v>53</v>
      </c>
      <c r="AB1020" s="13" t="s">
        <v>132</v>
      </c>
      <c r="AC1020" s="13" t="s">
        <v>199</v>
      </c>
      <c r="AD1020" s="13" t="s">
        <v>43</v>
      </c>
      <c r="AE1020">
        <v>27</v>
      </c>
      <c r="AF1020" t="s">
        <v>6</v>
      </c>
      <c r="AG1020" t="s">
        <v>12</v>
      </c>
      <c r="AH1020">
        <v>5</v>
      </c>
      <c r="AI1020" t="s">
        <v>30</v>
      </c>
      <c r="AJ1020" s="13" t="s">
        <v>154</v>
      </c>
      <c r="AK1020" s="13" t="s">
        <v>184</v>
      </c>
      <c r="AL1020" t="b">
        <v>1</v>
      </c>
      <c r="AM1020" t="str">
        <f>EmployeeData[[#This Row],[EMPLOYEEID]]</f>
        <v>E059597</v>
      </c>
    </row>
    <row r="1021" spans="1:39" ht="15" x14ac:dyDescent="0.25">
      <c r="A1021" s="13" t="s">
        <v>2343</v>
      </c>
      <c r="B1021" s="13" t="str">
        <f>EmployeeData[[#This Row],[FULLNAME]]</f>
        <v>Carol Daniau</v>
      </c>
      <c r="C1021" s="13" t="s">
        <v>125</v>
      </c>
      <c r="D1021" s="13" t="s">
        <v>126</v>
      </c>
      <c r="E1021">
        <v>452</v>
      </c>
      <c r="F1021" s="13" t="s">
        <v>157</v>
      </c>
      <c r="G1021" s="13" t="s">
        <v>128</v>
      </c>
      <c r="J1021">
        <v>43842</v>
      </c>
      <c r="L1021">
        <v>1</v>
      </c>
      <c r="M1021">
        <v>40</v>
      </c>
      <c r="N1021">
        <v>5</v>
      </c>
      <c r="O1021">
        <v>124818</v>
      </c>
      <c r="P1021" t="s">
        <v>2</v>
      </c>
      <c r="Q1021" s="13" t="s">
        <v>54</v>
      </c>
      <c r="R1021" s="13" t="s">
        <v>82</v>
      </c>
      <c r="S1021" s="13" t="s">
        <v>140</v>
      </c>
      <c r="T1021" t="b">
        <v>1</v>
      </c>
      <c r="U1021" s="13" t="s">
        <v>7</v>
      </c>
      <c r="V1021" s="13" t="s">
        <v>2344</v>
      </c>
      <c r="W1021" t="s">
        <v>5</v>
      </c>
      <c r="X1021" s="13" t="s">
        <v>10</v>
      </c>
      <c r="Y1021" s="13" t="s">
        <v>131</v>
      </c>
      <c r="Z1021">
        <v>1998</v>
      </c>
      <c r="AA1021" s="13" t="s">
        <v>53</v>
      </c>
      <c r="AB1021" s="13" t="s">
        <v>132</v>
      </c>
      <c r="AC1021" s="13" t="s">
        <v>199</v>
      </c>
      <c r="AD1021" s="13" t="s">
        <v>43</v>
      </c>
      <c r="AE1021">
        <v>27</v>
      </c>
      <c r="AF1021" t="s">
        <v>6</v>
      </c>
      <c r="AG1021" t="s">
        <v>46</v>
      </c>
      <c r="AH1021">
        <v>5</v>
      </c>
      <c r="AI1021" t="s">
        <v>30</v>
      </c>
      <c r="AJ1021" s="13" t="s">
        <v>134</v>
      </c>
      <c r="AK1021" s="13" t="s">
        <v>135</v>
      </c>
      <c r="AL1021" t="s">
        <v>136</v>
      </c>
      <c r="AM1021" t="str">
        <f>EmployeeData[[#This Row],[EMPLOYEEID]]</f>
        <v>E059905</v>
      </c>
    </row>
    <row r="1022" spans="1:39" ht="15" x14ac:dyDescent="0.25">
      <c r="A1022" s="13" t="s">
        <v>2345</v>
      </c>
      <c r="B1022" s="13" t="str">
        <f>EmployeeData[[#This Row],[FULLNAME]]</f>
        <v>Catherine Choi</v>
      </c>
      <c r="C1022" s="13" t="s">
        <v>203</v>
      </c>
      <c r="D1022" s="13" t="s">
        <v>126</v>
      </c>
      <c r="E1022">
        <v>454</v>
      </c>
      <c r="F1022" s="13" t="s">
        <v>169</v>
      </c>
      <c r="G1022" s="13" t="s">
        <v>204</v>
      </c>
      <c r="J1022">
        <v>44170</v>
      </c>
      <c r="L1022">
        <v>1</v>
      </c>
      <c r="M1022">
        <v>40</v>
      </c>
      <c r="N1022">
        <v>5</v>
      </c>
      <c r="O1022">
        <v>106787</v>
      </c>
      <c r="P1022" t="s">
        <v>2</v>
      </c>
      <c r="Q1022" s="13" t="s">
        <v>55</v>
      </c>
      <c r="R1022" s="13" t="s">
        <v>82</v>
      </c>
      <c r="S1022" s="13" t="s">
        <v>159</v>
      </c>
      <c r="T1022" t="b">
        <v>1</v>
      </c>
      <c r="U1022" s="13" t="s">
        <v>38</v>
      </c>
      <c r="V1022" s="13" t="s">
        <v>2346</v>
      </c>
      <c r="W1022" t="s">
        <v>5</v>
      </c>
      <c r="X1022" s="13" t="s">
        <v>45</v>
      </c>
      <c r="Y1022" s="13" t="s">
        <v>131</v>
      </c>
      <c r="Z1022">
        <v>1970</v>
      </c>
      <c r="AA1022" s="13" t="s">
        <v>34</v>
      </c>
      <c r="AB1022" s="13" t="s">
        <v>206</v>
      </c>
      <c r="AC1022" s="13" t="s">
        <v>293</v>
      </c>
      <c r="AD1022" s="13" t="s">
        <v>41</v>
      </c>
      <c r="AE1022">
        <v>55</v>
      </c>
      <c r="AF1022" t="s">
        <v>37</v>
      </c>
      <c r="AG1022" t="s">
        <v>46</v>
      </c>
      <c r="AH1022">
        <v>5</v>
      </c>
      <c r="AI1022" t="s">
        <v>30</v>
      </c>
      <c r="AJ1022" s="13" t="s">
        <v>154</v>
      </c>
      <c r="AK1022" s="13" t="s">
        <v>135</v>
      </c>
      <c r="AL1022" t="s">
        <v>136</v>
      </c>
      <c r="AM1022" t="str">
        <f>EmployeeData[[#This Row],[EMPLOYEEID]]</f>
        <v>E061008</v>
      </c>
    </row>
    <row r="1023" spans="1:39" ht="15" x14ac:dyDescent="0.25">
      <c r="A1023" s="13" t="s">
        <v>2347</v>
      </c>
      <c r="B1023" s="13" t="str">
        <f>EmployeeData[[#This Row],[FULLNAME]]</f>
        <v>Cesar Castro</v>
      </c>
      <c r="C1023" s="13" t="s">
        <v>125</v>
      </c>
      <c r="D1023" s="13" t="s">
        <v>126</v>
      </c>
      <c r="E1023">
        <v>291</v>
      </c>
      <c r="F1023" s="13" t="s">
        <v>221</v>
      </c>
      <c r="G1023" s="13" t="s">
        <v>128</v>
      </c>
      <c r="J1023">
        <v>43861</v>
      </c>
      <c r="L1023">
        <v>1</v>
      </c>
      <c r="M1023">
        <v>40</v>
      </c>
      <c r="N1023">
        <v>5</v>
      </c>
      <c r="O1023">
        <v>247091</v>
      </c>
      <c r="P1023" t="s">
        <v>2</v>
      </c>
      <c r="Q1023" s="13" t="s">
        <v>54</v>
      </c>
      <c r="R1023" s="13" t="s">
        <v>82</v>
      </c>
      <c r="S1023" s="13" t="s">
        <v>159</v>
      </c>
      <c r="T1023" t="b">
        <v>1</v>
      </c>
      <c r="U1023" s="13" t="s">
        <v>7</v>
      </c>
      <c r="V1023" s="13" t="s">
        <v>2348</v>
      </c>
      <c r="W1023" t="s">
        <v>5</v>
      </c>
      <c r="X1023" s="13" t="s">
        <v>45</v>
      </c>
      <c r="Y1023" s="13" t="s">
        <v>146</v>
      </c>
      <c r="Z1023">
        <v>1993</v>
      </c>
      <c r="AA1023" s="13" t="s">
        <v>34</v>
      </c>
      <c r="AB1023" s="13" t="s">
        <v>132</v>
      </c>
      <c r="AC1023" s="13" t="s">
        <v>834</v>
      </c>
      <c r="AD1023" s="13" t="s">
        <v>9</v>
      </c>
      <c r="AE1023">
        <v>32</v>
      </c>
      <c r="AF1023" t="s">
        <v>6</v>
      </c>
      <c r="AG1023" t="s">
        <v>47</v>
      </c>
      <c r="AH1023">
        <v>5</v>
      </c>
      <c r="AI1023" t="s">
        <v>30</v>
      </c>
      <c r="AJ1023" s="13" t="s">
        <v>239</v>
      </c>
      <c r="AK1023" s="13" t="s">
        <v>135</v>
      </c>
      <c r="AL1023" t="b">
        <v>1</v>
      </c>
      <c r="AM1023" t="str">
        <f>EmployeeData[[#This Row],[EMPLOYEEID]]</f>
        <v>E061514</v>
      </c>
    </row>
    <row r="1024" spans="1:39" ht="15" x14ac:dyDescent="0.25">
      <c r="A1024" s="13" t="s">
        <v>2349</v>
      </c>
      <c r="B1024" s="13" t="str">
        <f>EmployeeData[[#This Row],[FULLNAME]]</f>
        <v>Cesar Budhai</v>
      </c>
      <c r="C1024" s="13" t="s">
        <v>125</v>
      </c>
      <c r="D1024" s="13" t="s">
        <v>126</v>
      </c>
      <c r="E1024">
        <v>444</v>
      </c>
      <c r="F1024" s="13" t="s">
        <v>127</v>
      </c>
      <c r="G1024" s="13" t="s">
        <v>128</v>
      </c>
      <c r="J1024">
        <v>43840</v>
      </c>
      <c r="L1024">
        <v>1</v>
      </c>
      <c r="M1024">
        <v>40</v>
      </c>
      <c r="N1024">
        <v>5</v>
      </c>
      <c r="O1024">
        <v>60287</v>
      </c>
      <c r="P1024" t="s">
        <v>2</v>
      </c>
      <c r="Q1024" s="13" t="s">
        <v>54</v>
      </c>
      <c r="R1024" s="13" t="s">
        <v>82</v>
      </c>
      <c r="S1024" s="13" t="s">
        <v>140</v>
      </c>
      <c r="T1024" t="b">
        <v>1</v>
      </c>
      <c r="U1024" s="13" t="s">
        <v>7</v>
      </c>
      <c r="V1024" s="13" t="s">
        <v>2350</v>
      </c>
      <c r="W1024" t="s">
        <v>5</v>
      </c>
      <c r="X1024" s="13" t="s">
        <v>10</v>
      </c>
      <c r="Y1024" s="13" t="s">
        <v>131</v>
      </c>
      <c r="Z1024">
        <v>1973</v>
      </c>
      <c r="AA1024" s="13" t="s">
        <v>34</v>
      </c>
      <c r="AB1024" s="13" t="s">
        <v>132</v>
      </c>
      <c r="AC1024" s="13" t="s">
        <v>133</v>
      </c>
      <c r="AD1024" s="13" t="s">
        <v>40</v>
      </c>
      <c r="AE1024">
        <v>52</v>
      </c>
      <c r="AF1024" t="s">
        <v>37</v>
      </c>
      <c r="AG1024" t="s">
        <v>12</v>
      </c>
      <c r="AH1024">
        <v>5</v>
      </c>
      <c r="AI1024" t="s">
        <v>30</v>
      </c>
      <c r="AJ1024" s="13" t="s">
        <v>239</v>
      </c>
      <c r="AK1024" s="13" t="s">
        <v>135</v>
      </c>
      <c r="AL1024" t="s">
        <v>136</v>
      </c>
      <c r="AM1024" t="str">
        <f>EmployeeData[[#This Row],[EMPLOYEEID]]</f>
        <v>E061957</v>
      </c>
    </row>
    <row r="1025" spans="1:39" ht="15" x14ac:dyDescent="0.25">
      <c r="A1025" s="13" t="s">
        <v>2351</v>
      </c>
      <c r="B1025" s="13" t="str">
        <f>EmployeeData[[#This Row],[FULLNAME]]</f>
        <v>Charlotte Xu</v>
      </c>
      <c r="C1025" s="13" t="s">
        <v>203</v>
      </c>
      <c r="D1025" s="13" t="s">
        <v>126</v>
      </c>
      <c r="E1025">
        <v>433</v>
      </c>
      <c r="F1025" s="13" t="s">
        <v>157</v>
      </c>
      <c r="G1025" s="13" t="s">
        <v>204</v>
      </c>
      <c r="J1025">
        <v>44111</v>
      </c>
      <c r="L1025">
        <v>1</v>
      </c>
      <c r="M1025">
        <v>40</v>
      </c>
      <c r="N1025">
        <v>5</v>
      </c>
      <c r="O1025">
        <v>94187</v>
      </c>
      <c r="P1025" t="s">
        <v>2</v>
      </c>
      <c r="Q1025" s="13" t="s">
        <v>55</v>
      </c>
      <c r="R1025" s="13" t="s">
        <v>82</v>
      </c>
      <c r="S1025" s="13" t="s">
        <v>159</v>
      </c>
      <c r="T1025" t="b">
        <v>1</v>
      </c>
      <c r="U1025" s="13" t="s">
        <v>7</v>
      </c>
      <c r="V1025" s="13" t="s">
        <v>2352</v>
      </c>
      <c r="W1025" t="s">
        <v>5</v>
      </c>
      <c r="X1025" s="13" t="s">
        <v>10</v>
      </c>
      <c r="Y1025" s="13" t="s">
        <v>146</v>
      </c>
      <c r="Z1025">
        <v>1971</v>
      </c>
      <c r="AA1025" s="13" t="s">
        <v>15</v>
      </c>
      <c r="AB1025" s="13" t="s">
        <v>206</v>
      </c>
      <c r="AC1025" s="13" t="s">
        <v>957</v>
      </c>
      <c r="AD1025" s="13" t="s">
        <v>43</v>
      </c>
      <c r="AE1025">
        <v>54</v>
      </c>
      <c r="AF1025" t="s">
        <v>37</v>
      </c>
      <c r="AG1025" t="s">
        <v>12</v>
      </c>
      <c r="AH1025">
        <v>5</v>
      </c>
      <c r="AI1025" t="s">
        <v>30</v>
      </c>
      <c r="AJ1025" s="13" t="s">
        <v>134</v>
      </c>
      <c r="AK1025" s="13" t="s">
        <v>135</v>
      </c>
      <c r="AL1025" t="b">
        <v>1</v>
      </c>
      <c r="AM1025" t="str">
        <f>EmployeeData[[#This Row],[EMPLOYEEID]]</f>
        <v>E064326</v>
      </c>
    </row>
    <row r="1026" spans="1:39" ht="15" x14ac:dyDescent="0.25">
      <c r="A1026" s="13" t="s">
        <v>2353</v>
      </c>
      <c r="B1026" s="13" t="str">
        <f>EmployeeData[[#This Row],[FULLNAME]]</f>
        <v>Cheryl Wassmuth</v>
      </c>
      <c r="C1026" s="13" t="s">
        <v>203</v>
      </c>
      <c r="D1026" s="13" t="s">
        <v>126</v>
      </c>
      <c r="E1026">
        <v>452</v>
      </c>
      <c r="F1026" s="13" t="s">
        <v>157</v>
      </c>
      <c r="G1026" s="13" t="s">
        <v>204</v>
      </c>
      <c r="J1026">
        <v>44163</v>
      </c>
      <c r="L1026">
        <v>1</v>
      </c>
      <c r="M1026">
        <v>40</v>
      </c>
      <c r="N1026">
        <v>5</v>
      </c>
      <c r="O1026">
        <v>112754</v>
      </c>
      <c r="P1026" t="s">
        <v>2</v>
      </c>
      <c r="Q1026" s="13" t="s">
        <v>55</v>
      </c>
      <c r="R1026" s="13" t="s">
        <v>82</v>
      </c>
      <c r="S1026" s="13" t="s">
        <v>129</v>
      </c>
      <c r="T1026" t="b">
        <v>1</v>
      </c>
      <c r="U1026" s="13" t="s">
        <v>38</v>
      </c>
      <c r="V1026" s="13" t="s">
        <v>2354</v>
      </c>
      <c r="W1026" t="s">
        <v>5</v>
      </c>
      <c r="X1026" s="13" t="s">
        <v>10</v>
      </c>
      <c r="Y1026" s="13" t="s">
        <v>131</v>
      </c>
      <c r="Z1026">
        <v>1974</v>
      </c>
      <c r="AA1026" s="13" t="s">
        <v>15</v>
      </c>
      <c r="AB1026" s="13" t="s">
        <v>206</v>
      </c>
      <c r="AC1026" s="13" t="s">
        <v>199</v>
      </c>
      <c r="AD1026" s="13" t="s">
        <v>43</v>
      </c>
      <c r="AE1026">
        <v>51</v>
      </c>
      <c r="AF1026" t="s">
        <v>37</v>
      </c>
      <c r="AG1026" t="s">
        <v>46</v>
      </c>
      <c r="AH1026">
        <v>5</v>
      </c>
      <c r="AI1026" t="s">
        <v>30</v>
      </c>
      <c r="AJ1026" s="13" t="s">
        <v>149</v>
      </c>
      <c r="AK1026" s="13" t="s">
        <v>135</v>
      </c>
      <c r="AL1026" t="s">
        <v>136</v>
      </c>
      <c r="AM1026" t="str">
        <f>EmployeeData[[#This Row],[EMPLOYEEID]]</f>
        <v>E065319</v>
      </c>
    </row>
    <row r="1027" spans="1:39" ht="15" x14ac:dyDescent="0.25">
      <c r="A1027" s="13" t="s">
        <v>2355</v>
      </c>
      <c r="B1027" s="13" t="str">
        <f>EmployeeData[[#This Row],[FULLNAME]]</f>
        <v>Chris Strangis</v>
      </c>
      <c r="C1027" s="13" t="s">
        <v>125</v>
      </c>
      <c r="D1027" s="13" t="s">
        <v>126</v>
      </c>
      <c r="E1027">
        <v>281</v>
      </c>
      <c r="F1027" s="13" t="s">
        <v>221</v>
      </c>
      <c r="G1027" s="13" t="s">
        <v>128</v>
      </c>
      <c r="J1027">
        <v>43857</v>
      </c>
      <c r="L1027">
        <v>1</v>
      </c>
      <c r="M1027">
        <v>40</v>
      </c>
      <c r="N1027">
        <v>5</v>
      </c>
      <c r="O1027">
        <v>42149</v>
      </c>
      <c r="P1027" t="s">
        <v>2</v>
      </c>
      <c r="Q1027" s="13" t="s">
        <v>54</v>
      </c>
      <c r="R1027" s="13" t="s">
        <v>82</v>
      </c>
      <c r="S1027" s="13" t="s">
        <v>140</v>
      </c>
      <c r="T1027" t="b">
        <v>1</v>
      </c>
      <c r="U1027" s="13" t="s">
        <v>8</v>
      </c>
      <c r="V1027" s="13" t="s">
        <v>2356</v>
      </c>
      <c r="W1027" t="s">
        <v>5</v>
      </c>
      <c r="X1027" s="13" t="s">
        <v>10</v>
      </c>
      <c r="Y1027" s="13" t="s">
        <v>146</v>
      </c>
      <c r="Z1027">
        <v>1998</v>
      </c>
      <c r="AA1027" s="13" t="s">
        <v>51</v>
      </c>
      <c r="AB1027" s="13" t="s">
        <v>132</v>
      </c>
      <c r="AC1027" s="13" t="s">
        <v>633</v>
      </c>
      <c r="AD1027" s="13" t="s">
        <v>9</v>
      </c>
      <c r="AE1027">
        <v>27</v>
      </c>
      <c r="AF1027" t="s">
        <v>6</v>
      </c>
      <c r="AG1027" t="s">
        <v>11</v>
      </c>
      <c r="AH1027">
        <v>5</v>
      </c>
      <c r="AI1027" t="s">
        <v>30</v>
      </c>
      <c r="AJ1027" s="13" t="s">
        <v>149</v>
      </c>
      <c r="AK1027" s="13" t="s">
        <v>135</v>
      </c>
      <c r="AL1027" t="s">
        <v>136</v>
      </c>
      <c r="AM1027" t="str">
        <f>EmployeeData[[#This Row],[EMPLOYEEID]]</f>
        <v>E067667</v>
      </c>
    </row>
    <row r="1028" spans="1:39" ht="15" x14ac:dyDescent="0.25">
      <c r="A1028" s="13" t="s">
        <v>2357</v>
      </c>
      <c r="B1028" s="13" t="str">
        <f>EmployeeData[[#This Row],[FULLNAME]]</f>
        <v>Christina Schneider</v>
      </c>
      <c r="C1028" s="13" t="s">
        <v>125</v>
      </c>
      <c r="D1028" s="13" t="s">
        <v>126</v>
      </c>
      <c r="E1028">
        <v>445</v>
      </c>
      <c r="F1028" s="13" t="s">
        <v>169</v>
      </c>
      <c r="G1028" s="13" t="s">
        <v>128</v>
      </c>
      <c r="J1028">
        <v>43978</v>
      </c>
      <c r="L1028">
        <v>1</v>
      </c>
      <c r="M1028">
        <v>40</v>
      </c>
      <c r="N1028">
        <v>5</v>
      </c>
      <c r="O1028">
        <v>79989</v>
      </c>
      <c r="P1028" t="s">
        <v>2</v>
      </c>
      <c r="Q1028" s="13" t="s">
        <v>54</v>
      </c>
      <c r="R1028" s="13" t="s">
        <v>82</v>
      </c>
      <c r="S1028" s="13" t="s">
        <v>140</v>
      </c>
      <c r="T1028" t="b">
        <v>1</v>
      </c>
      <c r="U1028" s="13" t="s">
        <v>8</v>
      </c>
      <c r="V1028" s="13" t="s">
        <v>2358</v>
      </c>
      <c r="W1028" t="s">
        <v>5</v>
      </c>
      <c r="X1028" s="13" t="s">
        <v>10</v>
      </c>
      <c r="Y1028" s="13" t="s">
        <v>146</v>
      </c>
      <c r="Z1028">
        <v>1993</v>
      </c>
      <c r="AA1028" s="13" t="s">
        <v>51</v>
      </c>
      <c r="AB1028" s="13" t="s">
        <v>132</v>
      </c>
      <c r="AC1028" s="13" t="s">
        <v>171</v>
      </c>
      <c r="AD1028" s="13" t="s">
        <v>41</v>
      </c>
      <c r="AE1028">
        <v>32</v>
      </c>
      <c r="AF1028" t="s">
        <v>6</v>
      </c>
      <c r="AG1028" t="s">
        <v>12</v>
      </c>
      <c r="AH1028">
        <v>5</v>
      </c>
      <c r="AI1028" t="s">
        <v>30</v>
      </c>
      <c r="AJ1028" s="13" t="s">
        <v>149</v>
      </c>
      <c r="AK1028" s="13" t="s">
        <v>135</v>
      </c>
      <c r="AL1028" t="s">
        <v>136</v>
      </c>
      <c r="AM1028" t="str">
        <f>EmployeeData[[#This Row],[EMPLOYEEID]]</f>
        <v>E069231</v>
      </c>
    </row>
    <row r="1029" spans="1:39" ht="15" x14ac:dyDescent="0.25">
      <c r="A1029" s="13" t="s">
        <v>2359</v>
      </c>
      <c r="B1029" s="13" t="str">
        <f>EmployeeData[[#This Row],[FULLNAME]]</f>
        <v>Christopher Pan</v>
      </c>
      <c r="C1029" s="13" t="s">
        <v>203</v>
      </c>
      <c r="D1029" s="13" t="s">
        <v>126</v>
      </c>
      <c r="E1029">
        <v>445</v>
      </c>
      <c r="F1029" s="13" t="s">
        <v>169</v>
      </c>
      <c r="G1029" s="13" t="s">
        <v>204</v>
      </c>
      <c r="J1029">
        <v>43837</v>
      </c>
      <c r="L1029">
        <v>1</v>
      </c>
      <c r="M1029">
        <v>40</v>
      </c>
      <c r="N1029">
        <v>5</v>
      </c>
      <c r="O1029">
        <v>102092</v>
      </c>
      <c r="P1029" t="s">
        <v>2</v>
      </c>
      <c r="Q1029" s="13" t="s">
        <v>55</v>
      </c>
      <c r="R1029" s="13" t="s">
        <v>82</v>
      </c>
      <c r="S1029" s="13" t="s">
        <v>159</v>
      </c>
      <c r="T1029" t="b">
        <v>1</v>
      </c>
      <c r="U1029" s="13" t="s">
        <v>8</v>
      </c>
      <c r="V1029" s="13" t="s">
        <v>2360</v>
      </c>
      <c r="W1029" t="s">
        <v>5</v>
      </c>
      <c r="X1029" s="13" t="s">
        <v>10</v>
      </c>
      <c r="Y1029" s="13" t="s">
        <v>146</v>
      </c>
      <c r="Z1029">
        <v>1992</v>
      </c>
      <c r="AA1029" s="13" t="s">
        <v>33</v>
      </c>
      <c r="AB1029" s="13" t="s">
        <v>206</v>
      </c>
      <c r="AC1029" s="13" t="s">
        <v>171</v>
      </c>
      <c r="AD1029" s="13" t="s">
        <v>41</v>
      </c>
      <c r="AE1029">
        <v>33</v>
      </c>
      <c r="AF1029" t="s">
        <v>36</v>
      </c>
      <c r="AG1029" t="s">
        <v>46</v>
      </c>
      <c r="AH1029">
        <v>5</v>
      </c>
      <c r="AI1029" t="s">
        <v>30</v>
      </c>
      <c r="AJ1029" s="13" t="s">
        <v>134</v>
      </c>
      <c r="AK1029" s="13" t="s">
        <v>135</v>
      </c>
      <c r="AL1029" t="b">
        <v>0</v>
      </c>
      <c r="AM1029" t="str">
        <f>EmployeeData[[#This Row],[EMPLOYEEID]]</f>
        <v>E070933</v>
      </c>
    </row>
    <row r="1030" spans="1:39" ht="15" x14ac:dyDescent="0.25">
      <c r="A1030" s="13" t="s">
        <v>2361</v>
      </c>
      <c r="B1030" s="13" t="str">
        <f>EmployeeData[[#This Row],[FULLNAME]]</f>
        <v>Christopher Neo</v>
      </c>
      <c r="C1030" s="13" t="s">
        <v>203</v>
      </c>
      <c r="D1030" s="13" t="s">
        <v>126</v>
      </c>
      <c r="E1030">
        <v>422</v>
      </c>
      <c r="F1030" s="13" t="s">
        <v>143</v>
      </c>
      <c r="G1030" s="13" t="s">
        <v>204</v>
      </c>
      <c r="J1030">
        <v>43877</v>
      </c>
      <c r="L1030">
        <v>1</v>
      </c>
      <c r="M1030">
        <v>40</v>
      </c>
      <c r="N1030">
        <v>5</v>
      </c>
      <c r="O1030">
        <v>94803</v>
      </c>
      <c r="P1030" t="s">
        <v>2</v>
      </c>
      <c r="Q1030" s="13" t="s">
        <v>55</v>
      </c>
      <c r="R1030" s="13" t="s">
        <v>82</v>
      </c>
      <c r="S1030" s="13" t="s">
        <v>140</v>
      </c>
      <c r="T1030" t="b">
        <v>1</v>
      </c>
      <c r="U1030" s="13" t="s">
        <v>8</v>
      </c>
      <c r="V1030" s="13" t="s">
        <v>2362</v>
      </c>
      <c r="W1030" t="s">
        <v>5</v>
      </c>
      <c r="X1030" s="13" t="s">
        <v>10</v>
      </c>
      <c r="Y1030" s="13" t="s">
        <v>146</v>
      </c>
      <c r="Z1030">
        <v>1991</v>
      </c>
      <c r="AA1030" s="13" t="s">
        <v>34</v>
      </c>
      <c r="AB1030" s="13" t="s">
        <v>206</v>
      </c>
      <c r="AC1030" s="13" t="s">
        <v>1263</v>
      </c>
      <c r="AD1030" s="13" t="s">
        <v>44</v>
      </c>
      <c r="AE1030">
        <v>34</v>
      </c>
      <c r="AF1030" t="s">
        <v>36</v>
      </c>
      <c r="AG1030" t="s">
        <v>12</v>
      </c>
      <c r="AH1030">
        <v>5</v>
      </c>
      <c r="AI1030" t="s">
        <v>30</v>
      </c>
      <c r="AJ1030" s="13" t="s">
        <v>134</v>
      </c>
      <c r="AK1030" s="13" t="s">
        <v>135</v>
      </c>
      <c r="AL1030" t="s">
        <v>136</v>
      </c>
      <c r="AM1030" t="str">
        <f>EmployeeData[[#This Row],[EMPLOYEEID]]</f>
        <v>E071573</v>
      </c>
    </row>
    <row r="1031" spans="1:39" ht="15" x14ac:dyDescent="0.25">
      <c r="A1031" s="13" t="s">
        <v>2363</v>
      </c>
      <c r="B1031" s="13" t="str">
        <f>EmployeeData[[#This Row],[FULLNAME]]</f>
        <v>Christopher MAYOR</v>
      </c>
      <c r="C1031" s="13" t="s">
        <v>125</v>
      </c>
      <c r="D1031" s="13" t="s">
        <v>126</v>
      </c>
      <c r="E1031">
        <v>402</v>
      </c>
      <c r="F1031" s="13" t="s">
        <v>143</v>
      </c>
      <c r="G1031" s="13" t="s">
        <v>128</v>
      </c>
      <c r="J1031">
        <v>43850</v>
      </c>
      <c r="L1031">
        <v>1</v>
      </c>
      <c r="M1031">
        <v>40</v>
      </c>
      <c r="N1031">
        <v>5</v>
      </c>
      <c r="O1031">
        <v>72208</v>
      </c>
      <c r="P1031" t="s">
        <v>2</v>
      </c>
      <c r="Q1031" s="13" t="s">
        <v>54</v>
      </c>
      <c r="R1031" s="13" t="s">
        <v>82</v>
      </c>
      <c r="S1031" s="13" t="s">
        <v>159</v>
      </c>
      <c r="T1031" t="b">
        <v>1</v>
      </c>
      <c r="U1031" s="13" t="s">
        <v>38</v>
      </c>
      <c r="V1031" s="13" t="s">
        <v>2364</v>
      </c>
      <c r="W1031" t="s">
        <v>5</v>
      </c>
      <c r="X1031" s="13" t="s">
        <v>10</v>
      </c>
      <c r="Y1031" s="13" t="s">
        <v>131</v>
      </c>
      <c r="Z1031">
        <v>1978</v>
      </c>
      <c r="AA1031" s="13" t="s">
        <v>51</v>
      </c>
      <c r="AB1031" s="13" t="s">
        <v>132</v>
      </c>
      <c r="AC1031" s="13" t="s">
        <v>230</v>
      </c>
      <c r="AD1031" s="13" t="s">
        <v>44</v>
      </c>
      <c r="AE1031">
        <v>47</v>
      </c>
      <c r="AF1031" t="s">
        <v>37</v>
      </c>
      <c r="AG1031" t="s">
        <v>12</v>
      </c>
      <c r="AH1031">
        <v>5</v>
      </c>
      <c r="AI1031" t="s">
        <v>30</v>
      </c>
      <c r="AJ1031" s="13" t="s">
        <v>176</v>
      </c>
      <c r="AK1031" s="13" t="s">
        <v>135</v>
      </c>
      <c r="AL1031" t="b">
        <v>0</v>
      </c>
      <c r="AM1031" t="str">
        <f>EmployeeData[[#This Row],[EMPLOYEEID]]</f>
        <v>E073784</v>
      </c>
    </row>
    <row r="1032" spans="1:39" ht="15" x14ac:dyDescent="0.25">
      <c r="A1032" s="13" t="s">
        <v>2365</v>
      </c>
      <c r="B1032" s="13" t="str">
        <f>EmployeeData[[#This Row],[FULLNAME]]</f>
        <v>Christy Lim</v>
      </c>
      <c r="C1032" s="13" t="s">
        <v>203</v>
      </c>
      <c r="D1032" s="13" t="s">
        <v>126</v>
      </c>
      <c r="E1032">
        <v>401</v>
      </c>
      <c r="F1032" s="13" t="s">
        <v>221</v>
      </c>
      <c r="G1032" s="13" t="s">
        <v>204</v>
      </c>
      <c r="J1032">
        <v>43839</v>
      </c>
      <c r="L1032">
        <v>1</v>
      </c>
      <c r="M1032">
        <v>40</v>
      </c>
      <c r="N1032">
        <v>5</v>
      </c>
      <c r="O1032">
        <v>239844</v>
      </c>
      <c r="P1032" t="s">
        <v>2</v>
      </c>
      <c r="Q1032" s="13" t="s">
        <v>55</v>
      </c>
      <c r="R1032" s="13" t="s">
        <v>82</v>
      </c>
      <c r="S1032" s="13" t="s">
        <v>159</v>
      </c>
      <c r="T1032" t="b">
        <v>1</v>
      </c>
      <c r="U1032" s="13" t="s">
        <v>38</v>
      </c>
      <c r="V1032" s="13" t="s">
        <v>2366</v>
      </c>
      <c r="W1032" t="s">
        <v>5</v>
      </c>
      <c r="X1032" s="13" t="s">
        <v>10</v>
      </c>
      <c r="Y1032" s="13" t="s">
        <v>146</v>
      </c>
      <c r="Z1032">
        <v>1997</v>
      </c>
      <c r="AA1032" s="13" t="s">
        <v>34</v>
      </c>
      <c r="AB1032" s="13" t="s">
        <v>206</v>
      </c>
      <c r="AC1032" s="13" t="s">
        <v>381</v>
      </c>
      <c r="AD1032" s="13" t="s">
        <v>9</v>
      </c>
      <c r="AE1032">
        <v>28</v>
      </c>
      <c r="AF1032" t="s">
        <v>6</v>
      </c>
      <c r="AG1032" t="s">
        <v>47</v>
      </c>
      <c r="AH1032">
        <v>5</v>
      </c>
      <c r="AI1032" t="s">
        <v>30</v>
      </c>
      <c r="AJ1032" s="13" t="s">
        <v>176</v>
      </c>
      <c r="AK1032" s="13" t="s">
        <v>135</v>
      </c>
      <c r="AL1032" t="b">
        <v>1</v>
      </c>
      <c r="AM1032" t="str">
        <f>EmployeeData[[#This Row],[EMPLOYEEID]]</f>
        <v>E074283</v>
      </c>
    </row>
    <row r="1033" spans="1:39" ht="15" x14ac:dyDescent="0.25">
      <c r="A1033" s="13" t="s">
        <v>2367</v>
      </c>
      <c r="B1033" s="13" t="str">
        <f>EmployeeData[[#This Row],[FULLNAME]]</f>
        <v>Claire Kranig</v>
      </c>
      <c r="C1033" s="13" t="s">
        <v>125</v>
      </c>
      <c r="D1033" s="13" t="s">
        <v>126</v>
      </c>
      <c r="E1033">
        <v>450</v>
      </c>
      <c r="F1033" s="13" t="s">
        <v>221</v>
      </c>
      <c r="G1033" s="13" t="s">
        <v>128</v>
      </c>
      <c r="J1033">
        <v>43844</v>
      </c>
      <c r="L1033">
        <v>1</v>
      </c>
      <c r="M1033">
        <v>40</v>
      </c>
      <c r="N1033">
        <v>5</v>
      </c>
      <c r="O1033">
        <v>232178</v>
      </c>
      <c r="P1033" t="s">
        <v>2</v>
      </c>
      <c r="Q1033" s="13" t="s">
        <v>54</v>
      </c>
      <c r="R1033" s="13" t="s">
        <v>82</v>
      </c>
      <c r="S1033" s="13" t="s">
        <v>190</v>
      </c>
      <c r="T1033" t="b">
        <v>1</v>
      </c>
      <c r="U1033" s="13" t="s">
        <v>38</v>
      </c>
      <c r="V1033" s="13" t="s">
        <v>2368</v>
      </c>
      <c r="W1033" t="s">
        <v>5</v>
      </c>
      <c r="X1033" s="13" t="s">
        <v>10</v>
      </c>
      <c r="Y1033" s="13" t="s">
        <v>146</v>
      </c>
      <c r="Z1033">
        <v>1997</v>
      </c>
      <c r="AA1033" s="13" t="s">
        <v>34</v>
      </c>
      <c r="AB1033" s="13" t="s">
        <v>132</v>
      </c>
      <c r="AC1033" s="13" t="s">
        <v>301</v>
      </c>
      <c r="AD1033" s="13" t="s">
        <v>9</v>
      </c>
      <c r="AE1033">
        <v>28</v>
      </c>
      <c r="AF1033" t="s">
        <v>6</v>
      </c>
      <c r="AG1033" t="s">
        <v>47</v>
      </c>
      <c r="AH1033">
        <v>5</v>
      </c>
      <c r="AI1033" t="s">
        <v>30</v>
      </c>
      <c r="AJ1033" s="13" t="s">
        <v>167</v>
      </c>
      <c r="AK1033" s="13" t="s">
        <v>135</v>
      </c>
      <c r="AL1033" t="b">
        <v>0</v>
      </c>
      <c r="AM1033" t="str">
        <f>EmployeeData[[#This Row],[EMPLOYEEID]]</f>
        <v>E075045</v>
      </c>
    </row>
    <row r="1034" spans="1:39" ht="15" x14ac:dyDescent="0.25">
      <c r="A1034" s="13" t="s">
        <v>2369</v>
      </c>
      <c r="B1034" s="13" t="str">
        <f>EmployeeData[[#This Row],[FULLNAME]]</f>
        <v>Clarence Koh</v>
      </c>
      <c r="C1034" s="13" t="s">
        <v>125</v>
      </c>
      <c r="D1034" s="13" t="s">
        <v>126</v>
      </c>
      <c r="E1034">
        <v>454</v>
      </c>
      <c r="F1034" s="13" t="s">
        <v>169</v>
      </c>
      <c r="G1034" s="13" t="s">
        <v>128</v>
      </c>
      <c r="J1034">
        <v>43864</v>
      </c>
      <c r="L1034">
        <v>1</v>
      </c>
      <c r="M1034">
        <v>40</v>
      </c>
      <c r="N1034">
        <v>5</v>
      </c>
      <c r="O1034">
        <v>221897</v>
      </c>
      <c r="P1034" t="s">
        <v>2</v>
      </c>
      <c r="Q1034" s="13" t="s">
        <v>54</v>
      </c>
      <c r="R1034" s="13" t="s">
        <v>82</v>
      </c>
      <c r="S1034" s="13" t="s">
        <v>159</v>
      </c>
      <c r="T1034" t="b">
        <v>1</v>
      </c>
      <c r="U1034" s="13" t="s">
        <v>7</v>
      </c>
      <c r="V1034" s="13" t="s">
        <v>2370</v>
      </c>
      <c r="W1034" t="s">
        <v>5</v>
      </c>
      <c r="X1034" s="13" t="s">
        <v>10</v>
      </c>
      <c r="Y1034" s="13" t="s">
        <v>146</v>
      </c>
      <c r="Z1034">
        <v>1996</v>
      </c>
      <c r="AA1034" s="13" t="s">
        <v>34</v>
      </c>
      <c r="AB1034" s="13" t="s">
        <v>132</v>
      </c>
      <c r="AC1034" s="13" t="s">
        <v>293</v>
      </c>
      <c r="AD1034" s="13" t="s">
        <v>41</v>
      </c>
      <c r="AE1034">
        <v>29</v>
      </c>
      <c r="AF1034" t="s">
        <v>6</v>
      </c>
      <c r="AG1034" t="s">
        <v>47</v>
      </c>
      <c r="AH1034">
        <v>5</v>
      </c>
      <c r="AI1034" t="s">
        <v>30</v>
      </c>
      <c r="AJ1034" s="13" t="s">
        <v>167</v>
      </c>
      <c r="AK1034" s="13" t="s">
        <v>135</v>
      </c>
      <c r="AL1034" t="b">
        <v>1</v>
      </c>
      <c r="AM1034" t="str">
        <f>EmployeeData[[#This Row],[EMPLOYEEID]]</f>
        <v>E075312</v>
      </c>
    </row>
    <row r="1035" spans="1:39" ht="15" x14ac:dyDescent="0.25">
      <c r="A1035" s="13" t="s">
        <v>2371</v>
      </c>
      <c r="B1035" s="13" t="str">
        <f>EmployeeData[[#This Row],[FULLNAME]]</f>
        <v>Clarence Jovanovic</v>
      </c>
      <c r="C1035" s="13" t="s">
        <v>125</v>
      </c>
      <c r="D1035" s="13" t="s">
        <v>126</v>
      </c>
      <c r="E1035">
        <v>450</v>
      </c>
      <c r="F1035" s="13" t="s">
        <v>221</v>
      </c>
      <c r="G1035" s="13" t="s">
        <v>128</v>
      </c>
      <c r="J1035">
        <v>43857</v>
      </c>
      <c r="L1035">
        <v>1</v>
      </c>
      <c r="M1035">
        <v>40</v>
      </c>
      <c r="N1035">
        <v>5</v>
      </c>
      <c r="O1035">
        <v>394038</v>
      </c>
      <c r="P1035" t="s">
        <v>2</v>
      </c>
      <c r="Q1035" s="13" t="s">
        <v>54</v>
      </c>
      <c r="R1035" s="13" t="s">
        <v>82</v>
      </c>
      <c r="S1035" s="13" t="s">
        <v>129</v>
      </c>
      <c r="T1035" t="b">
        <v>1</v>
      </c>
      <c r="U1035" s="13" t="s">
        <v>38</v>
      </c>
      <c r="V1035" s="13" t="s">
        <v>2372</v>
      </c>
      <c r="W1035" t="s">
        <v>5</v>
      </c>
      <c r="X1035" s="13" t="s">
        <v>10</v>
      </c>
      <c r="Y1035" s="13" t="s">
        <v>131</v>
      </c>
      <c r="Z1035">
        <v>1982</v>
      </c>
      <c r="AA1035" s="13" t="s">
        <v>34</v>
      </c>
      <c r="AB1035" s="13" t="s">
        <v>132</v>
      </c>
      <c r="AC1035" s="13" t="s">
        <v>301</v>
      </c>
      <c r="AD1035" s="13" t="s">
        <v>9</v>
      </c>
      <c r="AE1035">
        <v>43</v>
      </c>
      <c r="AF1035" t="s">
        <v>36</v>
      </c>
      <c r="AG1035" t="s">
        <v>65</v>
      </c>
      <c r="AH1035">
        <v>5</v>
      </c>
      <c r="AI1035" t="s">
        <v>30</v>
      </c>
      <c r="AJ1035" s="13" t="s">
        <v>149</v>
      </c>
      <c r="AK1035" s="13" t="s">
        <v>135</v>
      </c>
      <c r="AL1035" t="s">
        <v>136</v>
      </c>
      <c r="AM1035" t="str">
        <f>EmployeeData[[#This Row],[EMPLOYEEID]]</f>
        <v>E077642</v>
      </c>
    </row>
    <row r="1036" spans="1:39" ht="15" x14ac:dyDescent="0.25">
      <c r="A1036" s="13" t="s">
        <v>2373</v>
      </c>
      <c r="B1036" s="13" t="str">
        <f>EmployeeData[[#This Row],[FULLNAME]]</f>
        <v>Clarence Jardine</v>
      </c>
      <c r="C1036" s="13" t="s">
        <v>125</v>
      </c>
      <c r="D1036" s="13" t="s">
        <v>126</v>
      </c>
      <c r="E1036">
        <v>292</v>
      </c>
      <c r="F1036" s="13" t="s">
        <v>143</v>
      </c>
      <c r="G1036" s="13" t="s">
        <v>128</v>
      </c>
      <c r="J1036">
        <v>43848</v>
      </c>
      <c r="L1036">
        <v>1</v>
      </c>
      <c r="M1036">
        <v>40</v>
      </c>
      <c r="N1036">
        <v>5</v>
      </c>
      <c r="O1036">
        <v>399393</v>
      </c>
      <c r="P1036" t="s">
        <v>2</v>
      </c>
      <c r="Q1036" s="13" t="s">
        <v>54</v>
      </c>
      <c r="R1036" s="13" t="s">
        <v>82</v>
      </c>
      <c r="S1036" s="13" t="s">
        <v>159</v>
      </c>
      <c r="T1036" t="b">
        <v>1</v>
      </c>
      <c r="U1036" s="13" t="s">
        <v>7</v>
      </c>
      <c r="V1036" s="13" t="s">
        <v>2374</v>
      </c>
      <c r="W1036" t="s">
        <v>5</v>
      </c>
      <c r="X1036" s="13" t="s">
        <v>10</v>
      </c>
      <c r="Y1036" s="13" t="s">
        <v>146</v>
      </c>
      <c r="Z1036">
        <v>1980</v>
      </c>
      <c r="AA1036" s="13" t="s">
        <v>34</v>
      </c>
      <c r="AB1036" s="13" t="s">
        <v>132</v>
      </c>
      <c r="AC1036" s="13" t="s">
        <v>553</v>
      </c>
      <c r="AD1036" s="13" t="s">
        <v>44</v>
      </c>
      <c r="AE1036">
        <v>45</v>
      </c>
      <c r="AF1036" t="s">
        <v>36</v>
      </c>
      <c r="AG1036" t="s">
        <v>65</v>
      </c>
      <c r="AH1036">
        <v>5</v>
      </c>
      <c r="AI1036" t="s">
        <v>30</v>
      </c>
      <c r="AJ1036" s="13" t="s">
        <v>134</v>
      </c>
      <c r="AK1036" s="13" t="s">
        <v>184</v>
      </c>
      <c r="AL1036" t="b">
        <v>1</v>
      </c>
      <c r="AM1036" t="str">
        <f>EmployeeData[[#This Row],[EMPLOYEEID]]</f>
        <v>E077693</v>
      </c>
    </row>
    <row r="1037" spans="1:39" ht="15" x14ac:dyDescent="0.25">
      <c r="A1037" s="13" t="s">
        <v>2375</v>
      </c>
      <c r="B1037" s="13" t="str">
        <f>EmployeeData[[#This Row],[FULLNAME]]</f>
        <v>Clarence Huynh</v>
      </c>
      <c r="C1037" s="13" t="s">
        <v>125</v>
      </c>
      <c r="D1037" s="13" t="s">
        <v>126</v>
      </c>
      <c r="E1037">
        <v>251</v>
      </c>
      <c r="F1037" s="13" t="s">
        <v>221</v>
      </c>
      <c r="G1037" s="13" t="s">
        <v>128</v>
      </c>
      <c r="J1037">
        <v>43828</v>
      </c>
      <c r="L1037">
        <v>1</v>
      </c>
      <c r="M1037">
        <v>40</v>
      </c>
      <c r="N1037">
        <v>5</v>
      </c>
      <c r="O1037">
        <v>111301</v>
      </c>
      <c r="P1037" t="s">
        <v>2</v>
      </c>
      <c r="Q1037" s="13" t="s">
        <v>54</v>
      </c>
      <c r="R1037" s="13" t="s">
        <v>82</v>
      </c>
      <c r="S1037" s="13" t="s">
        <v>129</v>
      </c>
      <c r="T1037" t="b">
        <v>1</v>
      </c>
      <c r="U1037" s="13" t="s">
        <v>38</v>
      </c>
      <c r="V1037" s="13" t="s">
        <v>2376</v>
      </c>
      <c r="W1037" t="s">
        <v>5</v>
      </c>
      <c r="X1037" s="13" t="s">
        <v>10</v>
      </c>
      <c r="Y1037" s="13" t="s">
        <v>131</v>
      </c>
      <c r="Z1037">
        <v>1991</v>
      </c>
      <c r="AA1037" s="13" t="s">
        <v>34</v>
      </c>
      <c r="AB1037" s="13" t="s">
        <v>132</v>
      </c>
      <c r="AC1037" s="13" t="s">
        <v>298</v>
      </c>
      <c r="AD1037" s="13" t="s">
        <v>9</v>
      </c>
      <c r="AE1037">
        <v>34</v>
      </c>
      <c r="AF1037" t="s">
        <v>36</v>
      </c>
      <c r="AG1037" t="s">
        <v>46</v>
      </c>
      <c r="AH1037">
        <v>6</v>
      </c>
      <c r="AI1037" t="s">
        <v>13</v>
      </c>
      <c r="AJ1037" s="13" t="s">
        <v>134</v>
      </c>
      <c r="AK1037" s="13" t="s">
        <v>135</v>
      </c>
      <c r="AL1037" t="b">
        <v>0</v>
      </c>
      <c r="AM1037" t="str">
        <f>EmployeeData[[#This Row],[EMPLOYEEID]]</f>
        <v>E077971</v>
      </c>
    </row>
    <row r="1038" spans="1:39" ht="15" x14ac:dyDescent="0.25">
      <c r="A1038" s="13" t="s">
        <v>2377</v>
      </c>
      <c r="B1038" s="13" t="str">
        <f>EmployeeData[[#This Row],[FULLNAME]]</f>
        <v>Cynthia Goettge</v>
      </c>
      <c r="C1038" s="13" t="s">
        <v>203</v>
      </c>
      <c r="D1038" s="13" t="s">
        <v>126</v>
      </c>
      <c r="E1038">
        <v>262</v>
      </c>
      <c r="F1038" s="13" t="s">
        <v>143</v>
      </c>
      <c r="G1038" s="13" t="s">
        <v>204</v>
      </c>
      <c r="J1038">
        <v>43886</v>
      </c>
      <c r="L1038">
        <v>1</v>
      </c>
      <c r="M1038">
        <v>40</v>
      </c>
      <c r="N1038">
        <v>5</v>
      </c>
      <c r="O1038">
        <v>197331</v>
      </c>
      <c r="P1038" t="s">
        <v>2</v>
      </c>
      <c r="Q1038" s="13" t="s">
        <v>55</v>
      </c>
      <c r="R1038" s="13" t="s">
        <v>82</v>
      </c>
      <c r="S1038" s="13" t="s">
        <v>215</v>
      </c>
      <c r="T1038" t="b">
        <v>1</v>
      </c>
      <c r="U1038" s="13" t="s">
        <v>7</v>
      </c>
      <c r="V1038" s="13" t="s">
        <v>2378</v>
      </c>
      <c r="W1038" t="s">
        <v>5</v>
      </c>
      <c r="X1038" s="13" t="s">
        <v>45</v>
      </c>
      <c r="Y1038" s="13" t="s">
        <v>146</v>
      </c>
      <c r="Z1038">
        <v>1975</v>
      </c>
      <c r="AA1038" s="13" t="s">
        <v>51</v>
      </c>
      <c r="AB1038" s="13" t="s">
        <v>206</v>
      </c>
      <c r="AC1038" s="13" t="s">
        <v>1939</v>
      </c>
      <c r="AD1038" s="13" t="s">
        <v>44</v>
      </c>
      <c r="AE1038">
        <v>50</v>
      </c>
      <c r="AF1038" t="s">
        <v>37</v>
      </c>
      <c r="AG1038" t="s">
        <v>46</v>
      </c>
      <c r="AH1038">
        <v>5</v>
      </c>
      <c r="AI1038" t="s">
        <v>30</v>
      </c>
      <c r="AJ1038" s="13" t="s">
        <v>154</v>
      </c>
      <c r="AK1038" s="13" t="s">
        <v>184</v>
      </c>
      <c r="AL1038" t="s">
        <v>136</v>
      </c>
      <c r="AM1038" t="str">
        <f>EmployeeData[[#This Row],[EMPLOYEEID]]</f>
        <v>E079769</v>
      </c>
    </row>
    <row r="1039" spans="1:39" ht="15" x14ac:dyDescent="0.25">
      <c r="A1039" s="13" t="s">
        <v>2379</v>
      </c>
      <c r="B1039" s="13" t="str">
        <f>EmployeeData[[#This Row],[FULLNAME]]</f>
        <v>Daisy Fung</v>
      </c>
      <c r="C1039" s="13" t="s">
        <v>449</v>
      </c>
      <c r="D1039" s="13" t="s">
        <v>126</v>
      </c>
      <c r="E1039">
        <v>291</v>
      </c>
      <c r="F1039" s="13" t="s">
        <v>221</v>
      </c>
      <c r="G1039" s="13" t="s">
        <v>477</v>
      </c>
      <c r="J1039">
        <v>43842</v>
      </c>
      <c r="L1039">
        <v>1</v>
      </c>
      <c r="M1039">
        <v>40</v>
      </c>
      <c r="N1039">
        <v>5</v>
      </c>
      <c r="O1039">
        <v>116864</v>
      </c>
      <c r="P1039" t="s">
        <v>2</v>
      </c>
      <c r="Q1039" s="13" t="s">
        <v>59</v>
      </c>
      <c r="R1039" s="13" t="s">
        <v>82</v>
      </c>
      <c r="S1039" s="13" t="s">
        <v>129</v>
      </c>
      <c r="T1039" t="b">
        <v>1</v>
      </c>
      <c r="U1039" s="13" t="s">
        <v>38</v>
      </c>
      <c r="V1039" s="13" t="s">
        <v>2380</v>
      </c>
      <c r="W1039" t="s">
        <v>5</v>
      </c>
      <c r="X1039" s="13" t="s">
        <v>10</v>
      </c>
      <c r="Y1039" s="13" t="s">
        <v>131</v>
      </c>
      <c r="Z1039">
        <v>1968</v>
      </c>
      <c r="AA1039" s="13" t="s">
        <v>32</v>
      </c>
      <c r="AB1039" s="13" t="s">
        <v>478</v>
      </c>
      <c r="AC1039" s="13" t="s">
        <v>834</v>
      </c>
      <c r="AD1039" s="13" t="s">
        <v>9</v>
      </c>
      <c r="AE1039">
        <v>57</v>
      </c>
      <c r="AF1039" t="s">
        <v>37</v>
      </c>
      <c r="AG1039" t="s">
        <v>46</v>
      </c>
      <c r="AH1039">
        <v>5</v>
      </c>
      <c r="AI1039" t="s">
        <v>30</v>
      </c>
      <c r="AJ1039" s="13" t="s">
        <v>134</v>
      </c>
      <c r="AK1039" s="13" t="s">
        <v>135</v>
      </c>
      <c r="AL1039" t="b">
        <v>0</v>
      </c>
      <c r="AM1039" t="str">
        <f>EmployeeData[[#This Row],[EMPLOYEEID]]</f>
        <v>E080819</v>
      </c>
    </row>
    <row r="1040" spans="1:39" ht="15" x14ac:dyDescent="0.25">
      <c r="A1040" s="13" t="s">
        <v>2381</v>
      </c>
      <c r="B1040" s="13" t="str">
        <f>EmployeeData[[#This Row],[FULLNAME]]</f>
        <v>Daisy Fessler</v>
      </c>
      <c r="C1040" s="13" t="s">
        <v>125</v>
      </c>
      <c r="D1040" s="13" t="s">
        <v>126</v>
      </c>
      <c r="E1040">
        <v>444</v>
      </c>
      <c r="F1040" s="13" t="s">
        <v>127</v>
      </c>
      <c r="G1040" s="13" t="s">
        <v>128</v>
      </c>
      <c r="J1040">
        <v>43838</v>
      </c>
      <c r="L1040">
        <v>1</v>
      </c>
      <c r="M1040">
        <v>40</v>
      </c>
      <c r="N1040">
        <v>5</v>
      </c>
      <c r="O1040">
        <v>199093</v>
      </c>
      <c r="P1040" t="s">
        <v>2</v>
      </c>
      <c r="Q1040" s="13" t="s">
        <v>54</v>
      </c>
      <c r="R1040" s="13" t="s">
        <v>82</v>
      </c>
      <c r="S1040" s="13" t="s">
        <v>211</v>
      </c>
      <c r="T1040" t="b">
        <v>1</v>
      </c>
      <c r="U1040" s="13" t="s">
        <v>8</v>
      </c>
      <c r="V1040" s="13" t="s">
        <v>2382</v>
      </c>
      <c r="W1040" t="s">
        <v>5</v>
      </c>
      <c r="X1040" s="13" t="s">
        <v>45</v>
      </c>
      <c r="Y1040" s="13" t="s">
        <v>229</v>
      </c>
      <c r="Z1040">
        <v>1988</v>
      </c>
      <c r="AA1040" s="13" t="s">
        <v>32</v>
      </c>
      <c r="AB1040" s="13" t="s">
        <v>132</v>
      </c>
      <c r="AC1040" s="13" t="s">
        <v>133</v>
      </c>
      <c r="AD1040" s="13" t="s">
        <v>40</v>
      </c>
      <c r="AE1040">
        <v>37</v>
      </c>
      <c r="AF1040" t="s">
        <v>36</v>
      </c>
      <c r="AG1040" t="s">
        <v>46</v>
      </c>
      <c r="AH1040">
        <v>5</v>
      </c>
      <c r="AI1040" t="s">
        <v>30</v>
      </c>
      <c r="AJ1040" s="13" t="s">
        <v>176</v>
      </c>
      <c r="AK1040" s="13" t="s">
        <v>135</v>
      </c>
      <c r="AL1040" t="b">
        <v>1</v>
      </c>
      <c r="AM1040" t="str">
        <f>EmployeeData[[#This Row],[EMPLOYEEID]]</f>
        <v>E081225</v>
      </c>
    </row>
    <row r="1041" spans="1:39" ht="15" x14ac:dyDescent="0.25">
      <c r="A1041" s="13" t="s">
        <v>2383</v>
      </c>
      <c r="B1041" s="13" t="str">
        <f>EmployeeData[[#This Row],[FULLNAME]]</f>
        <v>Damia Dunn</v>
      </c>
      <c r="C1041" s="13" t="s">
        <v>125</v>
      </c>
      <c r="D1041" s="13" t="s">
        <v>126</v>
      </c>
      <c r="E1041">
        <v>454</v>
      </c>
      <c r="F1041" s="13" t="s">
        <v>169</v>
      </c>
      <c r="G1041" s="13" t="s">
        <v>128</v>
      </c>
      <c r="J1041">
        <v>43826</v>
      </c>
      <c r="L1041">
        <v>1</v>
      </c>
      <c r="M1041">
        <v>40</v>
      </c>
      <c r="N1041">
        <v>5</v>
      </c>
      <c r="O1041">
        <v>228364</v>
      </c>
      <c r="P1041" t="s">
        <v>2</v>
      </c>
      <c r="Q1041" s="13" t="s">
        <v>54</v>
      </c>
      <c r="R1041" s="13" t="s">
        <v>82</v>
      </c>
      <c r="S1041" s="13" t="s">
        <v>237</v>
      </c>
      <c r="T1041" t="b">
        <v>1</v>
      </c>
      <c r="U1041" s="13" t="s">
        <v>8</v>
      </c>
      <c r="V1041" s="13" t="s">
        <v>2384</v>
      </c>
      <c r="W1041" t="s">
        <v>5</v>
      </c>
      <c r="X1041" s="13" t="s">
        <v>45</v>
      </c>
      <c r="Y1041" s="13" t="s">
        <v>229</v>
      </c>
      <c r="Z1041">
        <v>1980</v>
      </c>
      <c r="AA1041" s="13" t="s">
        <v>32</v>
      </c>
      <c r="AB1041" s="13" t="s">
        <v>132</v>
      </c>
      <c r="AC1041" s="13" t="s">
        <v>293</v>
      </c>
      <c r="AD1041" s="13" t="s">
        <v>41</v>
      </c>
      <c r="AE1041">
        <v>45</v>
      </c>
      <c r="AF1041" t="s">
        <v>36</v>
      </c>
      <c r="AG1041" t="s">
        <v>47</v>
      </c>
      <c r="AH1041">
        <v>6</v>
      </c>
      <c r="AI1041" t="s">
        <v>13</v>
      </c>
      <c r="AJ1041" s="13" t="s">
        <v>154</v>
      </c>
      <c r="AK1041" s="13" t="s">
        <v>135</v>
      </c>
      <c r="AL1041" t="s">
        <v>136</v>
      </c>
      <c r="AM1041" t="str">
        <f>EmployeeData[[#This Row],[EMPLOYEEID]]</f>
        <v>E082123</v>
      </c>
    </row>
    <row r="1042" spans="1:39" ht="15" x14ac:dyDescent="0.25">
      <c r="A1042" s="13" t="s">
        <v>2385</v>
      </c>
      <c r="B1042" s="13" t="str">
        <f>EmployeeData[[#This Row],[FULLNAME]]</f>
        <v>Dan Dittakavi</v>
      </c>
      <c r="C1042" s="13" t="s">
        <v>193</v>
      </c>
      <c r="D1042" s="13" t="s">
        <v>126</v>
      </c>
      <c r="E1042">
        <v>443</v>
      </c>
      <c r="F1042" s="13" t="s">
        <v>157</v>
      </c>
      <c r="G1042" s="13" t="s">
        <v>214</v>
      </c>
      <c r="J1042">
        <v>43865</v>
      </c>
      <c r="L1042">
        <v>1</v>
      </c>
      <c r="M1042">
        <v>40</v>
      </c>
      <c r="N1042">
        <v>5</v>
      </c>
      <c r="O1042">
        <v>78492</v>
      </c>
      <c r="P1042" t="s">
        <v>2</v>
      </c>
      <c r="Q1042" s="13" t="s">
        <v>58</v>
      </c>
      <c r="R1042" s="13" t="s">
        <v>82</v>
      </c>
      <c r="S1042" s="13" t="s">
        <v>190</v>
      </c>
      <c r="T1042" t="b">
        <v>1</v>
      </c>
      <c r="U1042" s="13" t="s">
        <v>8</v>
      </c>
      <c r="V1042" s="13" t="s">
        <v>2386</v>
      </c>
      <c r="W1042" t="s">
        <v>5</v>
      </c>
      <c r="X1042" s="13" t="s">
        <v>10</v>
      </c>
      <c r="Y1042" s="13" t="s">
        <v>229</v>
      </c>
      <c r="Z1042">
        <v>1982</v>
      </c>
      <c r="AA1042" s="13" t="s">
        <v>32</v>
      </c>
      <c r="AB1042" s="13" t="s">
        <v>217</v>
      </c>
      <c r="AC1042" s="13" t="s">
        <v>162</v>
      </c>
      <c r="AD1042" s="13" t="s">
        <v>43</v>
      </c>
      <c r="AE1042">
        <v>43</v>
      </c>
      <c r="AF1042" t="s">
        <v>36</v>
      </c>
      <c r="AG1042" t="s">
        <v>12</v>
      </c>
      <c r="AH1042">
        <v>5</v>
      </c>
      <c r="AI1042" t="s">
        <v>30</v>
      </c>
      <c r="AJ1042" s="13" t="s">
        <v>154</v>
      </c>
      <c r="AK1042" s="13" t="s">
        <v>135</v>
      </c>
      <c r="AL1042" t="b">
        <v>1</v>
      </c>
      <c r="AM1042" t="str">
        <f>EmployeeData[[#This Row],[EMPLOYEEID]]</f>
        <v>E083484</v>
      </c>
    </row>
    <row r="1043" spans="1:39" ht="15" x14ac:dyDescent="0.25">
      <c r="A1043" s="13" t="s">
        <v>2387</v>
      </c>
      <c r="B1043" s="13" t="str">
        <f>EmployeeData[[#This Row],[FULLNAME]]</f>
        <v>Daniel Biehn</v>
      </c>
      <c r="C1043" s="13" t="s">
        <v>125</v>
      </c>
      <c r="D1043" s="13" t="s">
        <v>126</v>
      </c>
      <c r="E1043">
        <v>445</v>
      </c>
      <c r="F1043" s="13" t="s">
        <v>169</v>
      </c>
      <c r="G1043" s="13" t="s">
        <v>128</v>
      </c>
      <c r="J1043">
        <v>43849</v>
      </c>
      <c r="L1043">
        <v>1</v>
      </c>
      <c r="M1043">
        <v>40</v>
      </c>
      <c r="N1043">
        <v>5</v>
      </c>
      <c r="O1043">
        <v>245912</v>
      </c>
      <c r="P1043" t="s">
        <v>2</v>
      </c>
      <c r="Q1043" s="13" t="s">
        <v>54</v>
      </c>
      <c r="R1043" s="13" t="s">
        <v>82</v>
      </c>
      <c r="S1043" s="13" t="s">
        <v>410</v>
      </c>
      <c r="T1043" t="b">
        <v>1</v>
      </c>
      <c r="U1043" s="13" t="s">
        <v>8</v>
      </c>
      <c r="V1043" s="13" t="s">
        <v>2388</v>
      </c>
      <c r="W1043" t="s">
        <v>5</v>
      </c>
      <c r="X1043" s="13" t="s">
        <v>10</v>
      </c>
      <c r="Y1043" s="13" t="s">
        <v>146</v>
      </c>
      <c r="Z1043">
        <v>1980</v>
      </c>
      <c r="AA1043" s="13" t="s">
        <v>34</v>
      </c>
      <c r="AB1043" s="13" t="s">
        <v>132</v>
      </c>
      <c r="AC1043" s="13" t="s">
        <v>171</v>
      </c>
      <c r="AD1043" s="13" t="s">
        <v>41</v>
      </c>
      <c r="AE1043">
        <v>45</v>
      </c>
      <c r="AF1043" t="s">
        <v>36</v>
      </c>
      <c r="AG1043" t="s">
        <v>47</v>
      </c>
      <c r="AH1043">
        <v>5</v>
      </c>
      <c r="AI1043" t="s">
        <v>30</v>
      </c>
      <c r="AJ1043" s="13" t="s">
        <v>149</v>
      </c>
      <c r="AK1043" s="13" t="s">
        <v>135</v>
      </c>
      <c r="AL1043" t="s">
        <v>136</v>
      </c>
      <c r="AM1043" t="str">
        <f>EmployeeData[[#This Row],[EMPLOYEEID]]</f>
        <v>E086334</v>
      </c>
    </row>
    <row r="1044" spans="1:39" ht="15" x14ac:dyDescent="0.25">
      <c r="A1044" s="13" t="s">
        <v>2389</v>
      </c>
      <c r="B1044" s="13" t="str">
        <f>EmployeeData[[#This Row],[FULLNAME]]</f>
        <v>David Vemuri</v>
      </c>
      <c r="C1044" s="13" t="s">
        <v>125</v>
      </c>
      <c r="D1044" s="13" t="s">
        <v>126</v>
      </c>
      <c r="E1044">
        <v>402</v>
      </c>
      <c r="F1044" s="13" t="s">
        <v>143</v>
      </c>
      <c r="G1044" s="13" t="s">
        <v>128</v>
      </c>
      <c r="J1044">
        <v>43863</v>
      </c>
      <c r="L1044">
        <v>1</v>
      </c>
      <c r="M1044">
        <v>40</v>
      </c>
      <c r="N1044">
        <v>5</v>
      </c>
      <c r="O1044">
        <v>261306</v>
      </c>
      <c r="P1044" t="s">
        <v>2</v>
      </c>
      <c r="Q1044" s="13" t="s">
        <v>54</v>
      </c>
      <c r="R1044" s="13" t="s">
        <v>82</v>
      </c>
      <c r="S1044" s="13" t="s">
        <v>190</v>
      </c>
      <c r="T1044" t="b">
        <v>1</v>
      </c>
      <c r="U1044" s="13" t="s">
        <v>8</v>
      </c>
      <c r="V1044" s="13" t="s">
        <v>2390</v>
      </c>
      <c r="W1044" t="s">
        <v>5</v>
      </c>
      <c r="X1044" s="13" t="s">
        <v>10</v>
      </c>
      <c r="Y1044" s="13" t="s">
        <v>229</v>
      </c>
      <c r="Z1044">
        <v>1990</v>
      </c>
      <c r="AA1044" s="13" t="s">
        <v>51</v>
      </c>
      <c r="AB1044" s="13" t="s">
        <v>132</v>
      </c>
      <c r="AC1044" s="13" t="s">
        <v>230</v>
      </c>
      <c r="AD1044" s="13" t="s">
        <v>44</v>
      </c>
      <c r="AE1044">
        <v>35</v>
      </c>
      <c r="AF1044" t="s">
        <v>36</v>
      </c>
      <c r="AG1044" t="s">
        <v>47</v>
      </c>
      <c r="AH1044">
        <v>5</v>
      </c>
      <c r="AI1044" t="s">
        <v>30</v>
      </c>
      <c r="AJ1044" s="13" t="s">
        <v>239</v>
      </c>
      <c r="AK1044" s="13" t="s">
        <v>135</v>
      </c>
      <c r="AL1044" t="s">
        <v>136</v>
      </c>
      <c r="AM1044" t="str">
        <f>EmployeeData[[#This Row],[EMPLOYEEID]]</f>
        <v>E090736</v>
      </c>
    </row>
    <row r="1045" spans="1:39" ht="15" x14ac:dyDescent="0.25">
      <c r="A1045" s="13" t="s">
        <v>2391</v>
      </c>
      <c r="B1045" s="13" t="str">
        <f>EmployeeData[[#This Row],[FULLNAME]]</f>
        <v>David Traver</v>
      </c>
      <c r="C1045" s="13" t="s">
        <v>125</v>
      </c>
      <c r="D1045" s="13" t="s">
        <v>126</v>
      </c>
      <c r="E1045">
        <v>422</v>
      </c>
      <c r="F1045" s="13" t="s">
        <v>143</v>
      </c>
      <c r="G1045" s="13" t="s">
        <v>128</v>
      </c>
      <c r="J1045">
        <v>43870</v>
      </c>
      <c r="L1045">
        <v>1</v>
      </c>
      <c r="M1045">
        <v>40</v>
      </c>
      <c r="N1045">
        <v>5</v>
      </c>
      <c r="O1045">
        <v>247743</v>
      </c>
      <c r="P1045" t="s">
        <v>2</v>
      </c>
      <c r="Q1045" s="13" t="s">
        <v>54</v>
      </c>
      <c r="R1045" s="13" t="s">
        <v>82</v>
      </c>
      <c r="S1045" s="13" t="s">
        <v>159</v>
      </c>
      <c r="T1045" t="b">
        <v>1</v>
      </c>
      <c r="U1045" s="13" t="s">
        <v>8</v>
      </c>
      <c r="V1045" s="13" t="s">
        <v>2392</v>
      </c>
      <c r="W1045" t="s">
        <v>5</v>
      </c>
      <c r="X1045" s="13" t="s">
        <v>10</v>
      </c>
      <c r="Y1045" s="13" t="s">
        <v>146</v>
      </c>
      <c r="Z1045">
        <v>1991</v>
      </c>
      <c r="AA1045" s="13" t="s">
        <v>51</v>
      </c>
      <c r="AB1045" s="13" t="s">
        <v>132</v>
      </c>
      <c r="AC1045" s="13" t="s">
        <v>1263</v>
      </c>
      <c r="AD1045" s="13" t="s">
        <v>44</v>
      </c>
      <c r="AE1045">
        <v>34</v>
      </c>
      <c r="AF1045" t="s">
        <v>36</v>
      </c>
      <c r="AG1045" t="s">
        <v>47</v>
      </c>
      <c r="AH1045">
        <v>5</v>
      </c>
      <c r="AI1045" t="s">
        <v>30</v>
      </c>
      <c r="AJ1045" s="13" t="s">
        <v>134</v>
      </c>
      <c r="AK1045" s="13" t="s">
        <v>135</v>
      </c>
      <c r="AL1045" t="s">
        <v>136</v>
      </c>
      <c r="AM1045" t="str">
        <f>EmployeeData[[#This Row],[EMPLOYEEID]]</f>
        <v>E091007</v>
      </c>
    </row>
    <row r="1046" spans="1:39" ht="15" x14ac:dyDescent="0.25">
      <c r="A1046" s="13" t="s">
        <v>2393</v>
      </c>
      <c r="B1046" s="13" t="str">
        <f>EmployeeData[[#This Row],[FULLNAME]]</f>
        <v>David Tailor</v>
      </c>
      <c r="C1046" s="13" t="s">
        <v>156</v>
      </c>
      <c r="D1046" s="13" t="s">
        <v>126</v>
      </c>
      <c r="E1046">
        <v>452</v>
      </c>
      <c r="F1046" s="13" t="s">
        <v>157</v>
      </c>
      <c r="G1046" s="13" t="s">
        <v>158</v>
      </c>
      <c r="J1046">
        <v>44173</v>
      </c>
      <c r="L1046">
        <v>1</v>
      </c>
      <c r="M1046">
        <v>40</v>
      </c>
      <c r="N1046">
        <v>5</v>
      </c>
      <c r="O1046">
        <v>74932</v>
      </c>
      <c r="P1046" t="s">
        <v>2</v>
      </c>
      <c r="Q1046" s="13" t="s">
        <v>56</v>
      </c>
      <c r="R1046" s="13" t="s">
        <v>82</v>
      </c>
      <c r="S1046" s="13" t="s">
        <v>140</v>
      </c>
      <c r="T1046" t="b">
        <v>1</v>
      </c>
      <c r="U1046" s="13" t="s">
        <v>8</v>
      </c>
      <c r="V1046" s="13" t="s">
        <v>2394</v>
      </c>
      <c r="W1046" t="s">
        <v>5</v>
      </c>
      <c r="X1046" s="13" t="s">
        <v>45</v>
      </c>
      <c r="Y1046" s="13" t="s">
        <v>153</v>
      </c>
      <c r="Z1046">
        <v>1989</v>
      </c>
      <c r="AA1046" s="13" t="s">
        <v>15</v>
      </c>
      <c r="AB1046" s="13" t="s">
        <v>161</v>
      </c>
      <c r="AC1046" s="13" t="s">
        <v>199</v>
      </c>
      <c r="AD1046" s="13" t="s">
        <v>43</v>
      </c>
      <c r="AE1046">
        <v>36</v>
      </c>
      <c r="AF1046" t="s">
        <v>36</v>
      </c>
      <c r="AG1046" t="s">
        <v>12</v>
      </c>
      <c r="AH1046">
        <v>5</v>
      </c>
      <c r="AI1046" t="s">
        <v>30</v>
      </c>
      <c r="AJ1046" s="13" t="s">
        <v>167</v>
      </c>
      <c r="AK1046" s="13" t="s">
        <v>135</v>
      </c>
      <c r="AL1046" t="s">
        <v>136</v>
      </c>
      <c r="AM1046" t="str">
        <f>EmployeeData[[#This Row],[EMPLOYEEID]]</f>
        <v>E091644</v>
      </c>
    </row>
    <row r="1047" spans="1:39" ht="15" x14ac:dyDescent="0.25">
      <c r="A1047" s="13" t="s">
        <v>2395</v>
      </c>
      <c r="B1047" s="13" t="str">
        <f>EmployeeData[[#This Row],[FULLNAME]]</f>
        <v>David Song</v>
      </c>
      <c r="C1047" s="13" t="s">
        <v>125</v>
      </c>
      <c r="D1047" s="13" t="s">
        <v>126</v>
      </c>
      <c r="E1047">
        <v>443</v>
      </c>
      <c r="F1047" s="13" t="s">
        <v>157</v>
      </c>
      <c r="G1047" s="13" t="s">
        <v>128</v>
      </c>
      <c r="J1047">
        <v>43838</v>
      </c>
      <c r="L1047">
        <v>1</v>
      </c>
      <c r="M1047">
        <v>40</v>
      </c>
      <c r="N1047">
        <v>5</v>
      </c>
      <c r="O1047">
        <v>63017</v>
      </c>
      <c r="P1047" t="s">
        <v>2</v>
      </c>
      <c r="Q1047" s="13" t="s">
        <v>54</v>
      </c>
      <c r="R1047" s="13" t="s">
        <v>82</v>
      </c>
      <c r="S1047" s="13" t="s">
        <v>129</v>
      </c>
      <c r="T1047" t="b">
        <v>1</v>
      </c>
      <c r="U1047" s="13" t="s">
        <v>38</v>
      </c>
      <c r="V1047" s="13" t="s">
        <v>2396</v>
      </c>
      <c r="W1047" t="s">
        <v>5</v>
      </c>
      <c r="X1047" s="13" t="s">
        <v>10</v>
      </c>
      <c r="Y1047" s="13" t="s">
        <v>131</v>
      </c>
      <c r="Z1047">
        <v>1969</v>
      </c>
      <c r="AA1047" s="13" t="s">
        <v>50</v>
      </c>
      <c r="AB1047" s="13" t="s">
        <v>132</v>
      </c>
      <c r="AC1047" s="13" t="s">
        <v>162</v>
      </c>
      <c r="AD1047" s="13" t="s">
        <v>43</v>
      </c>
      <c r="AE1047">
        <v>56</v>
      </c>
      <c r="AF1047" t="s">
        <v>37</v>
      </c>
      <c r="AG1047" t="s">
        <v>12</v>
      </c>
      <c r="AH1047">
        <v>5</v>
      </c>
      <c r="AI1047" t="s">
        <v>30</v>
      </c>
      <c r="AJ1047" s="13" t="s">
        <v>239</v>
      </c>
      <c r="AK1047" s="13" t="s">
        <v>135</v>
      </c>
      <c r="AL1047" t="b">
        <v>0</v>
      </c>
      <c r="AM1047" t="str">
        <f>EmployeeData[[#This Row],[EMPLOYEEID]]</f>
        <v>E091765</v>
      </c>
    </row>
    <row r="1048" spans="1:39" ht="15" x14ac:dyDescent="0.25">
      <c r="A1048" s="13" t="s">
        <v>2397</v>
      </c>
      <c r="B1048" s="13" t="str">
        <f>EmployeeData[[#This Row],[FULLNAME]]</f>
        <v>David PR</v>
      </c>
      <c r="C1048" s="13" t="s">
        <v>203</v>
      </c>
      <c r="D1048" s="13" t="s">
        <v>126</v>
      </c>
      <c r="E1048">
        <v>443</v>
      </c>
      <c r="F1048" s="13" t="s">
        <v>157</v>
      </c>
      <c r="G1048" s="13" t="s">
        <v>204</v>
      </c>
      <c r="J1048">
        <v>43951</v>
      </c>
      <c r="L1048">
        <v>1</v>
      </c>
      <c r="M1048">
        <v>40</v>
      </c>
      <c r="N1048">
        <v>5</v>
      </c>
      <c r="O1048">
        <v>397667</v>
      </c>
      <c r="P1048" t="s">
        <v>2</v>
      </c>
      <c r="Q1048" s="13" t="s">
        <v>55</v>
      </c>
      <c r="R1048" s="13" t="s">
        <v>82</v>
      </c>
      <c r="S1048" s="13" t="s">
        <v>159</v>
      </c>
      <c r="T1048" t="b">
        <v>1</v>
      </c>
      <c r="U1048" s="13" t="s">
        <v>8</v>
      </c>
      <c r="V1048" s="13" t="s">
        <v>2398</v>
      </c>
      <c r="W1048" t="s">
        <v>5</v>
      </c>
      <c r="X1048" s="13" t="s">
        <v>45</v>
      </c>
      <c r="Y1048" s="13" t="s">
        <v>146</v>
      </c>
      <c r="Z1048">
        <v>1975</v>
      </c>
      <c r="AA1048" s="13" t="s">
        <v>15</v>
      </c>
      <c r="AB1048" s="13" t="s">
        <v>206</v>
      </c>
      <c r="AC1048" s="13" t="s">
        <v>162</v>
      </c>
      <c r="AD1048" s="13" t="s">
        <v>43</v>
      </c>
      <c r="AE1048">
        <v>50</v>
      </c>
      <c r="AF1048" t="s">
        <v>37</v>
      </c>
      <c r="AG1048" t="s">
        <v>65</v>
      </c>
      <c r="AH1048">
        <v>5</v>
      </c>
      <c r="AI1048" t="s">
        <v>30</v>
      </c>
      <c r="AJ1048" s="13" t="s">
        <v>134</v>
      </c>
      <c r="AK1048" s="13" t="s">
        <v>135</v>
      </c>
      <c r="AL1048" t="s">
        <v>136</v>
      </c>
      <c r="AM1048" t="str">
        <f>EmployeeData[[#This Row],[EMPLOYEEID]]</f>
        <v>E093889</v>
      </c>
    </row>
    <row r="1049" spans="1:39" ht="15" x14ac:dyDescent="0.25">
      <c r="A1049" s="13" t="s">
        <v>2399</v>
      </c>
      <c r="B1049" s="13" t="str">
        <f>EmployeeData[[#This Row],[FULLNAME]]</f>
        <v>Debra Ni</v>
      </c>
      <c r="C1049" s="13" t="s">
        <v>203</v>
      </c>
      <c r="D1049" s="13" t="s">
        <v>126</v>
      </c>
      <c r="E1049">
        <v>432</v>
      </c>
      <c r="F1049" s="13" t="s">
        <v>143</v>
      </c>
      <c r="G1049" s="13" t="s">
        <v>204</v>
      </c>
      <c r="J1049">
        <v>44162</v>
      </c>
      <c r="L1049">
        <v>1</v>
      </c>
      <c r="M1049">
        <v>40</v>
      </c>
      <c r="N1049">
        <v>5</v>
      </c>
      <c r="O1049">
        <v>103332</v>
      </c>
      <c r="P1049" t="s">
        <v>2</v>
      </c>
      <c r="Q1049" s="13" t="s">
        <v>55</v>
      </c>
      <c r="R1049" s="13" t="s">
        <v>82</v>
      </c>
      <c r="S1049" s="13" t="s">
        <v>140</v>
      </c>
      <c r="T1049" t="b">
        <v>1</v>
      </c>
      <c r="U1049" s="13" t="s">
        <v>7</v>
      </c>
      <c r="V1049" s="13" t="s">
        <v>2400</v>
      </c>
      <c r="W1049" t="s">
        <v>5</v>
      </c>
      <c r="X1049" s="13" t="s">
        <v>10</v>
      </c>
      <c r="Y1049" s="13" t="s">
        <v>131</v>
      </c>
      <c r="Z1049">
        <v>1995</v>
      </c>
      <c r="AA1049" s="13" t="s">
        <v>31</v>
      </c>
      <c r="AB1049" s="13" t="s">
        <v>206</v>
      </c>
      <c r="AC1049" s="13" t="s">
        <v>1013</v>
      </c>
      <c r="AD1049" s="13" t="s">
        <v>44</v>
      </c>
      <c r="AE1049">
        <v>30</v>
      </c>
      <c r="AF1049" t="s">
        <v>6</v>
      </c>
      <c r="AG1049" t="s">
        <v>46</v>
      </c>
      <c r="AH1049">
        <v>5</v>
      </c>
      <c r="AI1049" t="s">
        <v>30</v>
      </c>
      <c r="AJ1049" s="13" t="s">
        <v>154</v>
      </c>
      <c r="AK1049" s="13" t="s">
        <v>135</v>
      </c>
      <c r="AL1049" t="s">
        <v>136</v>
      </c>
      <c r="AM1049" t="str">
        <f>EmployeeData[[#This Row],[EMPLOYEEID]]</f>
        <v>E094666</v>
      </c>
    </row>
    <row r="1050" spans="1:39" ht="15" x14ac:dyDescent="0.25">
      <c r="A1050" s="13" t="s">
        <v>2401</v>
      </c>
      <c r="B1050" s="13" t="str">
        <f>EmployeeData[[#This Row],[FULLNAME]]</f>
        <v>Derrick Jin</v>
      </c>
      <c r="C1050" s="13" t="s">
        <v>303</v>
      </c>
      <c r="D1050" s="13" t="s">
        <v>126</v>
      </c>
      <c r="E1050">
        <v>432</v>
      </c>
      <c r="F1050" s="13" t="s">
        <v>143</v>
      </c>
      <c r="G1050" s="13" t="s">
        <v>304</v>
      </c>
      <c r="J1050">
        <v>43894</v>
      </c>
      <c r="L1050">
        <v>1</v>
      </c>
      <c r="M1050">
        <v>40</v>
      </c>
      <c r="N1050">
        <v>5</v>
      </c>
      <c r="O1050">
        <v>23467</v>
      </c>
      <c r="P1050" t="s">
        <v>2</v>
      </c>
      <c r="Q1050" s="13" t="s">
        <v>57</v>
      </c>
      <c r="R1050" s="13" t="s">
        <v>82</v>
      </c>
      <c r="S1050" s="13" t="s">
        <v>211</v>
      </c>
      <c r="T1050" t="b">
        <v>1</v>
      </c>
      <c r="U1050" s="13" t="s">
        <v>8</v>
      </c>
      <c r="V1050" s="13" t="s">
        <v>2402</v>
      </c>
      <c r="W1050" t="s">
        <v>5</v>
      </c>
      <c r="X1050" s="13" t="s">
        <v>10</v>
      </c>
      <c r="Y1050" s="13" t="s">
        <v>146</v>
      </c>
      <c r="Z1050">
        <v>1964</v>
      </c>
      <c r="AA1050" s="13" t="s">
        <v>31</v>
      </c>
      <c r="AB1050" s="13" t="s">
        <v>306</v>
      </c>
      <c r="AC1050" s="13" t="s">
        <v>1013</v>
      </c>
      <c r="AD1050" s="13" t="s">
        <v>44</v>
      </c>
      <c r="AE1050">
        <v>61</v>
      </c>
      <c r="AF1050" t="s">
        <v>37</v>
      </c>
      <c r="AG1050" t="s">
        <v>11</v>
      </c>
      <c r="AH1050">
        <v>5</v>
      </c>
      <c r="AI1050" t="s">
        <v>30</v>
      </c>
      <c r="AJ1050" s="13" t="s">
        <v>134</v>
      </c>
      <c r="AK1050" s="13" t="s">
        <v>135</v>
      </c>
      <c r="AL1050" t="s">
        <v>136</v>
      </c>
      <c r="AM1050" t="str">
        <f>EmployeeData[[#This Row],[EMPLOYEEID]]</f>
        <v>E100470</v>
      </c>
    </row>
    <row r="1051" spans="1:39" ht="15" x14ac:dyDescent="0.25">
      <c r="A1051" s="13" t="s">
        <v>2403</v>
      </c>
      <c r="B1051" s="13" t="str">
        <f>EmployeeData[[#This Row],[FULLNAME]]</f>
        <v>Dirk Guerreiro</v>
      </c>
      <c r="C1051" s="13" t="s">
        <v>125</v>
      </c>
      <c r="D1051" s="13" t="s">
        <v>126</v>
      </c>
      <c r="E1051">
        <v>452</v>
      </c>
      <c r="F1051" s="13" t="s">
        <v>157</v>
      </c>
      <c r="G1051" s="13" t="s">
        <v>128</v>
      </c>
      <c r="J1051">
        <v>43837</v>
      </c>
      <c r="L1051">
        <v>1</v>
      </c>
      <c r="M1051">
        <v>40</v>
      </c>
      <c r="N1051">
        <v>5</v>
      </c>
      <c r="O1051">
        <v>245034</v>
      </c>
      <c r="P1051" t="s">
        <v>2</v>
      </c>
      <c r="Q1051" s="13" t="s">
        <v>54</v>
      </c>
      <c r="R1051" s="13" t="s">
        <v>82</v>
      </c>
      <c r="S1051" s="13" t="s">
        <v>129</v>
      </c>
      <c r="T1051" t="b">
        <v>1</v>
      </c>
      <c r="U1051" s="13" t="s">
        <v>38</v>
      </c>
      <c r="V1051" s="13" t="s">
        <v>2404</v>
      </c>
      <c r="W1051" t="s">
        <v>5</v>
      </c>
      <c r="X1051" s="13" t="s">
        <v>10</v>
      </c>
      <c r="Y1051" s="13" t="s">
        <v>131</v>
      </c>
      <c r="Z1051">
        <v>1989</v>
      </c>
      <c r="AA1051" s="13" t="s">
        <v>31</v>
      </c>
      <c r="AB1051" s="13" t="s">
        <v>132</v>
      </c>
      <c r="AC1051" s="13" t="s">
        <v>199</v>
      </c>
      <c r="AD1051" s="13" t="s">
        <v>43</v>
      </c>
      <c r="AE1051">
        <v>36</v>
      </c>
      <c r="AF1051" t="s">
        <v>36</v>
      </c>
      <c r="AG1051" t="s">
        <v>47</v>
      </c>
      <c r="AH1051">
        <v>5</v>
      </c>
      <c r="AI1051" t="s">
        <v>30</v>
      </c>
      <c r="AJ1051" s="13" t="s">
        <v>134</v>
      </c>
      <c r="AK1051" s="13" t="s">
        <v>135</v>
      </c>
      <c r="AL1051" t="b">
        <v>0</v>
      </c>
      <c r="AM1051" t="str">
        <f>EmployeeData[[#This Row],[EMPLOYEEID]]</f>
        <v>E103209</v>
      </c>
    </row>
    <row r="1052" spans="1:39" ht="15" x14ac:dyDescent="0.25">
      <c r="A1052" s="13" t="s">
        <v>2405</v>
      </c>
      <c r="B1052" s="13" t="str">
        <f>EmployeeData[[#This Row],[FULLNAME]]</f>
        <v>Dirk Gong</v>
      </c>
      <c r="C1052" s="13" t="s">
        <v>125</v>
      </c>
      <c r="D1052" s="13" t="s">
        <v>126</v>
      </c>
      <c r="E1052">
        <v>454</v>
      </c>
      <c r="F1052" s="13" t="s">
        <v>169</v>
      </c>
      <c r="G1052" s="13" t="s">
        <v>128</v>
      </c>
      <c r="J1052">
        <v>43857</v>
      </c>
      <c r="L1052">
        <v>1</v>
      </c>
      <c r="M1052">
        <v>40</v>
      </c>
      <c r="N1052">
        <v>5</v>
      </c>
      <c r="O1052">
        <v>267124</v>
      </c>
      <c r="P1052" t="s">
        <v>2</v>
      </c>
      <c r="Q1052" s="13" t="s">
        <v>54</v>
      </c>
      <c r="R1052" s="13" t="s">
        <v>82</v>
      </c>
      <c r="S1052" s="13" t="s">
        <v>140</v>
      </c>
      <c r="T1052" t="b">
        <v>1</v>
      </c>
      <c r="U1052" s="13" t="s">
        <v>7</v>
      </c>
      <c r="V1052" s="13" t="s">
        <v>2406</v>
      </c>
      <c r="W1052" t="s">
        <v>5</v>
      </c>
      <c r="X1052" s="13" t="s">
        <v>10</v>
      </c>
      <c r="Y1052" s="13" t="s">
        <v>131</v>
      </c>
      <c r="Z1052">
        <v>1971</v>
      </c>
      <c r="AA1052" s="13" t="s">
        <v>31</v>
      </c>
      <c r="AB1052" s="13" t="s">
        <v>132</v>
      </c>
      <c r="AC1052" s="13" t="s">
        <v>293</v>
      </c>
      <c r="AD1052" s="13" t="s">
        <v>41</v>
      </c>
      <c r="AE1052">
        <v>54</v>
      </c>
      <c r="AF1052" t="s">
        <v>37</v>
      </c>
      <c r="AG1052" t="s">
        <v>47</v>
      </c>
      <c r="AH1052">
        <v>5</v>
      </c>
      <c r="AI1052" t="s">
        <v>30</v>
      </c>
      <c r="AJ1052" s="13" t="s">
        <v>176</v>
      </c>
      <c r="AK1052" s="13" t="s">
        <v>135</v>
      </c>
      <c r="AL1052" t="s">
        <v>136</v>
      </c>
      <c r="AM1052" t="str">
        <f>EmployeeData[[#This Row],[EMPLOYEEID]]</f>
        <v>E103882</v>
      </c>
    </row>
    <row r="1053" spans="1:39" ht="15" x14ac:dyDescent="0.25">
      <c r="A1053" s="13" t="s">
        <v>2407</v>
      </c>
      <c r="B1053" s="13" t="str">
        <f>EmployeeData[[#This Row],[FULLNAME]]</f>
        <v>Dominik Felsheim</v>
      </c>
      <c r="C1053" s="13" t="s">
        <v>125</v>
      </c>
      <c r="D1053" s="13" t="s">
        <v>126</v>
      </c>
      <c r="E1053">
        <v>445</v>
      </c>
      <c r="F1053" s="13" t="s">
        <v>169</v>
      </c>
      <c r="G1053" s="13" t="s">
        <v>128</v>
      </c>
      <c r="J1053">
        <v>43858</v>
      </c>
      <c r="L1053">
        <v>1</v>
      </c>
      <c r="M1053">
        <v>40</v>
      </c>
      <c r="N1053">
        <v>5</v>
      </c>
      <c r="O1053">
        <v>114801</v>
      </c>
      <c r="P1053" t="s">
        <v>2</v>
      </c>
      <c r="Q1053" s="13" t="s">
        <v>54</v>
      </c>
      <c r="R1053" s="13" t="s">
        <v>82</v>
      </c>
      <c r="S1053" s="13" t="s">
        <v>140</v>
      </c>
      <c r="T1053" t="b">
        <v>1</v>
      </c>
      <c r="U1053" s="13" t="s">
        <v>8</v>
      </c>
      <c r="V1053" s="13" t="s">
        <v>2408</v>
      </c>
      <c r="W1053" t="s">
        <v>5</v>
      </c>
      <c r="X1053" s="13" t="s">
        <v>10</v>
      </c>
      <c r="Y1053" s="13" t="s">
        <v>146</v>
      </c>
      <c r="Z1053">
        <v>1962</v>
      </c>
      <c r="AA1053" s="13" t="s">
        <v>31</v>
      </c>
      <c r="AB1053" s="13" t="s">
        <v>132</v>
      </c>
      <c r="AC1053" s="13" t="s">
        <v>171</v>
      </c>
      <c r="AD1053" s="13" t="s">
        <v>41</v>
      </c>
      <c r="AE1053">
        <v>63</v>
      </c>
      <c r="AF1053" t="s">
        <v>37</v>
      </c>
      <c r="AG1053" t="s">
        <v>46</v>
      </c>
      <c r="AH1053">
        <v>5</v>
      </c>
      <c r="AI1053" t="s">
        <v>30</v>
      </c>
      <c r="AJ1053" s="13" t="s">
        <v>134</v>
      </c>
      <c r="AK1053" s="13" t="s">
        <v>135</v>
      </c>
      <c r="AL1053" t="s">
        <v>136</v>
      </c>
      <c r="AM1053" t="str">
        <f>EmployeeData[[#This Row],[EMPLOYEEID]]</f>
        <v>E104270</v>
      </c>
    </row>
    <row r="1054" spans="1:39" ht="15" x14ac:dyDescent="0.25">
      <c r="A1054" s="13" t="s">
        <v>2409</v>
      </c>
      <c r="B1054" s="13" t="str">
        <f>EmployeeData[[#This Row],[FULLNAME]]</f>
        <v>Don Dierckens</v>
      </c>
      <c r="C1054" s="13" t="s">
        <v>125</v>
      </c>
      <c r="D1054" s="13" t="s">
        <v>126</v>
      </c>
      <c r="E1054">
        <v>454</v>
      </c>
      <c r="F1054" s="13" t="s">
        <v>169</v>
      </c>
      <c r="G1054" s="13" t="s">
        <v>128</v>
      </c>
      <c r="J1054">
        <v>43996</v>
      </c>
      <c r="L1054">
        <v>1</v>
      </c>
      <c r="M1054">
        <v>40</v>
      </c>
      <c r="N1054">
        <v>5</v>
      </c>
      <c r="O1054">
        <v>258455</v>
      </c>
      <c r="P1054" t="s">
        <v>2</v>
      </c>
      <c r="Q1054" s="13" t="s">
        <v>54</v>
      </c>
      <c r="R1054" s="13" t="s">
        <v>82</v>
      </c>
      <c r="S1054" s="13" t="s">
        <v>225</v>
      </c>
      <c r="T1054" t="b">
        <v>1</v>
      </c>
      <c r="U1054" s="13" t="s">
        <v>7</v>
      </c>
      <c r="V1054" s="13" t="s">
        <v>2410</v>
      </c>
      <c r="W1054" t="s">
        <v>5</v>
      </c>
      <c r="X1054" s="13" t="s">
        <v>10</v>
      </c>
      <c r="Y1054" s="13" t="s">
        <v>146</v>
      </c>
      <c r="Z1054">
        <v>1962</v>
      </c>
      <c r="AA1054" s="13" t="s">
        <v>31</v>
      </c>
      <c r="AB1054" s="13" t="s">
        <v>132</v>
      </c>
      <c r="AC1054" s="13" t="s">
        <v>293</v>
      </c>
      <c r="AD1054" s="13" t="s">
        <v>41</v>
      </c>
      <c r="AE1054">
        <v>63</v>
      </c>
      <c r="AF1054" t="s">
        <v>37</v>
      </c>
      <c r="AG1054" t="s">
        <v>47</v>
      </c>
      <c r="AH1054">
        <v>5</v>
      </c>
      <c r="AI1054" t="s">
        <v>30</v>
      </c>
      <c r="AJ1054" s="13" t="s">
        <v>167</v>
      </c>
      <c r="AK1054" s="13" t="s">
        <v>184</v>
      </c>
      <c r="AL1054" t="s">
        <v>136</v>
      </c>
      <c r="AM1054" t="str">
        <f>EmployeeData[[#This Row],[EMPLOYEEID]]</f>
        <v>E105163</v>
      </c>
    </row>
    <row r="1055" spans="1:39" ht="15" x14ac:dyDescent="0.25">
      <c r="A1055" s="13" t="s">
        <v>2411</v>
      </c>
      <c r="B1055" s="13" t="str">
        <f>EmployeeData[[#This Row],[FULLNAME]]</f>
        <v>Don Deng</v>
      </c>
      <c r="C1055" s="13" t="s">
        <v>303</v>
      </c>
      <c r="D1055" s="13" t="s">
        <v>126</v>
      </c>
      <c r="E1055">
        <v>442</v>
      </c>
      <c r="F1055" s="13" t="s">
        <v>143</v>
      </c>
      <c r="G1055" s="13" t="s">
        <v>304</v>
      </c>
      <c r="J1055">
        <v>43890</v>
      </c>
      <c r="L1055">
        <v>1</v>
      </c>
      <c r="M1055">
        <v>40</v>
      </c>
      <c r="N1055">
        <v>5</v>
      </c>
      <c r="O1055">
        <v>28539</v>
      </c>
      <c r="P1055" t="s">
        <v>2</v>
      </c>
      <c r="Q1055" s="13" t="s">
        <v>57</v>
      </c>
      <c r="R1055" s="13" t="s">
        <v>82</v>
      </c>
      <c r="S1055" s="13" t="s">
        <v>129</v>
      </c>
      <c r="T1055" t="b">
        <v>1</v>
      </c>
      <c r="U1055" s="13" t="s">
        <v>38</v>
      </c>
      <c r="V1055" s="13" t="s">
        <v>2412</v>
      </c>
      <c r="W1055" t="s">
        <v>5</v>
      </c>
      <c r="X1055" s="13" t="s">
        <v>45</v>
      </c>
      <c r="Y1055" s="13" t="s">
        <v>229</v>
      </c>
      <c r="Z1055">
        <v>1964</v>
      </c>
      <c r="AA1055" s="13" t="s">
        <v>31</v>
      </c>
      <c r="AB1055" s="13" t="s">
        <v>306</v>
      </c>
      <c r="AC1055" s="13" t="s">
        <v>179</v>
      </c>
      <c r="AD1055" s="13" t="s">
        <v>44</v>
      </c>
      <c r="AE1055">
        <v>61</v>
      </c>
      <c r="AF1055" t="s">
        <v>37</v>
      </c>
      <c r="AG1055" t="s">
        <v>11</v>
      </c>
      <c r="AH1055">
        <v>5</v>
      </c>
      <c r="AI1055" t="s">
        <v>30</v>
      </c>
      <c r="AJ1055" s="13" t="s">
        <v>149</v>
      </c>
      <c r="AK1055" s="13" t="s">
        <v>135</v>
      </c>
      <c r="AL1055" t="s">
        <v>136</v>
      </c>
      <c r="AM1055" t="str">
        <f>EmployeeData[[#This Row],[EMPLOYEEID]]</f>
        <v>E105464</v>
      </c>
    </row>
    <row r="1056" spans="1:39" ht="15" x14ac:dyDescent="0.25">
      <c r="A1056" s="13" t="s">
        <v>2413</v>
      </c>
      <c r="B1056" s="13" t="str">
        <f>EmployeeData[[#This Row],[FULLNAME]]</f>
        <v>Eduardo Yin</v>
      </c>
      <c r="C1056" s="13" t="s">
        <v>125</v>
      </c>
      <c r="D1056" s="13" t="s">
        <v>126</v>
      </c>
      <c r="E1056">
        <v>454</v>
      </c>
      <c r="F1056" s="13" t="s">
        <v>169</v>
      </c>
      <c r="G1056" s="13" t="s">
        <v>128</v>
      </c>
      <c r="J1056">
        <v>43857</v>
      </c>
      <c r="L1056">
        <v>1</v>
      </c>
      <c r="M1056">
        <v>40</v>
      </c>
      <c r="N1056">
        <v>5</v>
      </c>
      <c r="O1056">
        <v>73424</v>
      </c>
      <c r="P1056" t="s">
        <v>2</v>
      </c>
      <c r="Q1056" s="13" t="s">
        <v>54</v>
      </c>
      <c r="R1056" s="13" t="s">
        <v>82</v>
      </c>
      <c r="S1056" s="13" t="s">
        <v>159</v>
      </c>
      <c r="T1056" t="b">
        <v>1</v>
      </c>
      <c r="U1056" s="13" t="s">
        <v>8</v>
      </c>
      <c r="V1056" s="13" t="s">
        <v>2414</v>
      </c>
      <c r="W1056" t="s">
        <v>5</v>
      </c>
      <c r="X1056" s="13" t="s">
        <v>10</v>
      </c>
      <c r="Y1056" s="13" t="s">
        <v>146</v>
      </c>
      <c r="Z1056">
        <v>1999</v>
      </c>
      <c r="AA1056" s="13" t="s">
        <v>34</v>
      </c>
      <c r="AB1056" s="13" t="s">
        <v>132</v>
      </c>
      <c r="AC1056" s="13" t="s">
        <v>293</v>
      </c>
      <c r="AD1056" s="13" t="s">
        <v>41</v>
      </c>
      <c r="AE1056">
        <v>26</v>
      </c>
      <c r="AF1056" t="s">
        <v>6</v>
      </c>
      <c r="AG1056" t="s">
        <v>12</v>
      </c>
      <c r="AH1056">
        <v>5</v>
      </c>
      <c r="AI1056" t="s">
        <v>30</v>
      </c>
      <c r="AJ1056" s="13" t="s">
        <v>176</v>
      </c>
      <c r="AK1056" s="13" t="s">
        <v>135</v>
      </c>
      <c r="AL1056" t="s">
        <v>136</v>
      </c>
      <c r="AM1056" t="str">
        <f>EmployeeData[[#This Row],[EMPLOYEEID]]</f>
        <v>E110822</v>
      </c>
    </row>
    <row r="1057" spans="1:39" ht="15" x14ac:dyDescent="0.25">
      <c r="A1057" s="13" t="s">
        <v>2415</v>
      </c>
      <c r="B1057" s="13" t="str">
        <f>EmployeeData[[#This Row],[FULLNAME]]</f>
        <v>Ehsan Thakur</v>
      </c>
      <c r="C1057" s="13" t="s">
        <v>125</v>
      </c>
      <c r="D1057" s="13" t="s">
        <v>126</v>
      </c>
      <c r="E1057">
        <v>444</v>
      </c>
      <c r="F1057" s="13" t="s">
        <v>127</v>
      </c>
      <c r="G1057" s="13" t="s">
        <v>128</v>
      </c>
      <c r="J1057">
        <v>43863</v>
      </c>
      <c r="L1057">
        <v>1</v>
      </c>
      <c r="M1057">
        <v>40</v>
      </c>
      <c r="N1057">
        <v>5</v>
      </c>
      <c r="O1057">
        <v>116440</v>
      </c>
      <c r="P1057" t="s">
        <v>2</v>
      </c>
      <c r="Q1057" s="13" t="s">
        <v>54</v>
      </c>
      <c r="R1057" s="13" t="s">
        <v>82</v>
      </c>
      <c r="S1057" s="13" t="s">
        <v>159</v>
      </c>
      <c r="T1057" t="b">
        <v>1</v>
      </c>
      <c r="U1057" s="13" t="s">
        <v>7</v>
      </c>
      <c r="V1057" s="13" t="s">
        <v>2416</v>
      </c>
      <c r="W1057" t="s">
        <v>5</v>
      </c>
      <c r="X1057" s="13" t="s">
        <v>10</v>
      </c>
      <c r="Y1057" s="13" t="s">
        <v>146</v>
      </c>
      <c r="Z1057">
        <v>1964</v>
      </c>
      <c r="AA1057" s="13" t="s">
        <v>32</v>
      </c>
      <c r="AB1057" s="13" t="s">
        <v>132</v>
      </c>
      <c r="AC1057" s="13" t="s">
        <v>133</v>
      </c>
      <c r="AD1057" s="13" t="s">
        <v>40</v>
      </c>
      <c r="AE1057">
        <v>61</v>
      </c>
      <c r="AF1057" t="s">
        <v>37</v>
      </c>
      <c r="AG1057" t="s">
        <v>46</v>
      </c>
      <c r="AH1057">
        <v>5</v>
      </c>
      <c r="AI1057" t="s">
        <v>30</v>
      </c>
      <c r="AJ1057" s="13" t="s">
        <v>154</v>
      </c>
      <c r="AK1057" s="13" t="s">
        <v>184</v>
      </c>
      <c r="AL1057" t="b">
        <v>1</v>
      </c>
      <c r="AM1057" t="str">
        <f>EmployeeData[[#This Row],[EMPLOYEEID]]</f>
        <v>E113245</v>
      </c>
    </row>
    <row r="1058" spans="1:39" ht="15" x14ac:dyDescent="0.25">
      <c r="A1058" s="13" t="s">
        <v>2417</v>
      </c>
      <c r="B1058" s="13" t="str">
        <f>EmployeeData[[#This Row],[FULLNAME]]</f>
        <v>Ellie Stocker</v>
      </c>
      <c r="C1058" s="13" t="s">
        <v>203</v>
      </c>
      <c r="D1058" s="13" t="s">
        <v>126</v>
      </c>
      <c r="E1058">
        <v>454</v>
      </c>
      <c r="F1058" s="13" t="s">
        <v>169</v>
      </c>
      <c r="G1058" s="13" t="s">
        <v>204</v>
      </c>
      <c r="J1058">
        <v>44167</v>
      </c>
      <c r="L1058">
        <v>1</v>
      </c>
      <c r="M1058">
        <v>40</v>
      </c>
      <c r="N1058">
        <v>5</v>
      </c>
      <c r="O1058">
        <v>96743</v>
      </c>
      <c r="P1058" t="s">
        <v>2</v>
      </c>
      <c r="Q1058" s="13" t="s">
        <v>55</v>
      </c>
      <c r="R1058" s="13" t="s">
        <v>82</v>
      </c>
      <c r="S1058" s="13" t="s">
        <v>129</v>
      </c>
      <c r="T1058" t="b">
        <v>1</v>
      </c>
      <c r="U1058" s="13" t="s">
        <v>38</v>
      </c>
      <c r="V1058" s="13" t="s">
        <v>2418</v>
      </c>
      <c r="W1058" t="s">
        <v>5</v>
      </c>
      <c r="X1058" s="13" t="s">
        <v>10</v>
      </c>
      <c r="Y1058" s="13" t="s">
        <v>131</v>
      </c>
      <c r="Z1058">
        <v>2002</v>
      </c>
      <c r="AA1058" s="13" t="s">
        <v>32</v>
      </c>
      <c r="AB1058" s="13" t="s">
        <v>206</v>
      </c>
      <c r="AC1058" s="13" t="s">
        <v>293</v>
      </c>
      <c r="AD1058" s="13" t="s">
        <v>41</v>
      </c>
      <c r="AE1058">
        <v>23</v>
      </c>
      <c r="AF1058" t="s">
        <v>63</v>
      </c>
      <c r="AG1058" t="s">
        <v>12</v>
      </c>
      <c r="AH1058">
        <v>5</v>
      </c>
      <c r="AI1058" t="s">
        <v>30</v>
      </c>
      <c r="AJ1058" s="13" t="s">
        <v>149</v>
      </c>
      <c r="AK1058" s="13" t="s">
        <v>135</v>
      </c>
      <c r="AL1058" t="b">
        <v>0</v>
      </c>
      <c r="AM1058" t="str">
        <f>EmployeeData[[#This Row],[EMPLOYEEID]]</f>
        <v>E114033</v>
      </c>
    </row>
    <row r="1059" spans="1:39" ht="15" x14ac:dyDescent="0.25">
      <c r="A1059" s="13" t="s">
        <v>2419</v>
      </c>
      <c r="B1059" s="13" t="str">
        <f>EmployeeData[[#This Row],[FULLNAME]]</f>
        <v>Eric Ong</v>
      </c>
      <c r="C1059" s="13" t="s">
        <v>125</v>
      </c>
      <c r="D1059" s="13" t="s">
        <v>126</v>
      </c>
      <c r="E1059">
        <v>444</v>
      </c>
      <c r="F1059" s="13" t="s">
        <v>127</v>
      </c>
      <c r="G1059" s="13" t="s">
        <v>128</v>
      </c>
      <c r="J1059">
        <v>43857</v>
      </c>
      <c r="L1059">
        <v>1</v>
      </c>
      <c r="M1059">
        <v>40</v>
      </c>
      <c r="N1059">
        <v>5</v>
      </c>
      <c r="O1059">
        <v>83613</v>
      </c>
      <c r="P1059" t="s">
        <v>2</v>
      </c>
      <c r="Q1059" s="13" t="s">
        <v>54</v>
      </c>
      <c r="R1059" s="13" t="s">
        <v>82</v>
      </c>
      <c r="S1059" s="13" t="s">
        <v>159</v>
      </c>
      <c r="T1059" t="b">
        <v>1</v>
      </c>
      <c r="U1059" s="13" t="s">
        <v>7</v>
      </c>
      <c r="V1059" s="13" t="s">
        <v>2420</v>
      </c>
      <c r="W1059" t="s">
        <v>5</v>
      </c>
      <c r="X1059" s="13" t="s">
        <v>10</v>
      </c>
      <c r="Y1059" s="13" t="s">
        <v>233</v>
      </c>
      <c r="Z1059">
        <v>1970</v>
      </c>
      <c r="AA1059" s="13" t="s">
        <v>15</v>
      </c>
      <c r="AB1059" s="13" t="s">
        <v>132</v>
      </c>
      <c r="AC1059" s="13" t="s">
        <v>133</v>
      </c>
      <c r="AD1059" s="13" t="s">
        <v>40</v>
      </c>
      <c r="AE1059">
        <v>55</v>
      </c>
      <c r="AF1059" t="s">
        <v>37</v>
      </c>
      <c r="AG1059" t="s">
        <v>12</v>
      </c>
      <c r="AH1059">
        <v>5</v>
      </c>
      <c r="AI1059" t="s">
        <v>30</v>
      </c>
      <c r="AJ1059" s="13" t="s">
        <v>154</v>
      </c>
      <c r="AK1059" s="13" t="s">
        <v>135</v>
      </c>
      <c r="AL1059" t="b">
        <v>1</v>
      </c>
      <c r="AM1059" t="str">
        <f>EmployeeData[[#This Row],[EMPLOYEEID]]</f>
        <v>E116958</v>
      </c>
    </row>
    <row r="1060" spans="1:39" ht="15" x14ac:dyDescent="0.25">
      <c r="A1060" s="13" t="s">
        <v>2421</v>
      </c>
      <c r="B1060" s="13" t="str">
        <f>EmployeeData[[#This Row],[FULLNAME]]</f>
        <v>Eric Neal</v>
      </c>
      <c r="C1060" s="13" t="s">
        <v>125</v>
      </c>
      <c r="D1060" s="13" t="s">
        <v>126</v>
      </c>
      <c r="E1060">
        <v>432</v>
      </c>
      <c r="F1060" s="13" t="s">
        <v>143</v>
      </c>
      <c r="G1060" s="13" t="s">
        <v>128</v>
      </c>
      <c r="J1060">
        <v>43832</v>
      </c>
      <c r="L1060">
        <v>1</v>
      </c>
      <c r="M1060">
        <v>40</v>
      </c>
      <c r="N1060">
        <v>5</v>
      </c>
      <c r="O1060">
        <v>290854</v>
      </c>
      <c r="P1060" t="s">
        <v>2</v>
      </c>
      <c r="Q1060" s="13" t="s">
        <v>54</v>
      </c>
      <c r="R1060" s="13" t="s">
        <v>82</v>
      </c>
      <c r="S1060" s="13" t="s">
        <v>211</v>
      </c>
      <c r="T1060" t="b">
        <v>1</v>
      </c>
      <c r="U1060" s="13" t="s">
        <v>38</v>
      </c>
      <c r="V1060" s="13" t="s">
        <v>2422</v>
      </c>
      <c r="W1060" t="s">
        <v>5</v>
      </c>
      <c r="X1060" s="13" t="s">
        <v>10</v>
      </c>
      <c r="Y1060" s="13" t="s">
        <v>146</v>
      </c>
      <c r="Z1060">
        <v>1968</v>
      </c>
      <c r="AA1060" s="13" t="s">
        <v>15</v>
      </c>
      <c r="AB1060" s="13" t="s">
        <v>132</v>
      </c>
      <c r="AC1060" s="13" t="s">
        <v>1013</v>
      </c>
      <c r="AD1060" s="13" t="s">
        <v>44</v>
      </c>
      <c r="AE1060">
        <v>57</v>
      </c>
      <c r="AF1060" t="s">
        <v>37</v>
      </c>
      <c r="AG1060" t="s">
        <v>47</v>
      </c>
      <c r="AH1060">
        <v>5</v>
      </c>
      <c r="AI1060" t="s">
        <v>30</v>
      </c>
      <c r="AJ1060" s="13" t="s">
        <v>134</v>
      </c>
      <c r="AK1060" s="13" t="s">
        <v>135</v>
      </c>
      <c r="AL1060" t="b">
        <v>1</v>
      </c>
      <c r="AM1060" t="str">
        <f>EmployeeData[[#This Row],[EMPLOYEEID]]</f>
        <v>E117550</v>
      </c>
    </row>
    <row r="1061" spans="1:39" ht="15" x14ac:dyDescent="0.25">
      <c r="A1061" s="13" t="s">
        <v>2423</v>
      </c>
      <c r="B1061" s="13" t="str">
        <f>EmployeeData[[#This Row],[FULLNAME]]</f>
        <v>Eric Mousavijavardi</v>
      </c>
      <c r="C1061" s="13" t="s">
        <v>125</v>
      </c>
      <c r="D1061" s="13" t="s">
        <v>126</v>
      </c>
      <c r="E1061">
        <v>411</v>
      </c>
      <c r="F1061" s="13" t="s">
        <v>221</v>
      </c>
      <c r="G1061" s="13" t="s">
        <v>128</v>
      </c>
      <c r="J1061">
        <v>44014</v>
      </c>
      <c r="L1061">
        <v>1</v>
      </c>
      <c r="M1061">
        <v>40</v>
      </c>
      <c r="N1061">
        <v>5</v>
      </c>
      <c r="O1061">
        <v>447403</v>
      </c>
      <c r="P1061" t="s">
        <v>2</v>
      </c>
      <c r="Q1061" s="13" t="s">
        <v>54</v>
      </c>
      <c r="R1061" s="13" t="s">
        <v>82</v>
      </c>
      <c r="S1061" s="13" t="s">
        <v>159</v>
      </c>
      <c r="T1061" t="b">
        <v>1</v>
      </c>
      <c r="U1061" s="13" t="s">
        <v>7</v>
      </c>
      <c r="V1061" s="13" t="s">
        <v>2424</v>
      </c>
      <c r="W1061" t="s">
        <v>5</v>
      </c>
      <c r="X1061" s="13" t="s">
        <v>45</v>
      </c>
      <c r="Y1061" s="13" t="s">
        <v>146</v>
      </c>
      <c r="Z1061">
        <v>1988</v>
      </c>
      <c r="AA1061" s="13" t="s">
        <v>15</v>
      </c>
      <c r="AB1061" s="13" t="s">
        <v>132</v>
      </c>
      <c r="AC1061" s="13" t="s">
        <v>278</v>
      </c>
      <c r="AD1061" s="13" t="s">
        <v>9</v>
      </c>
      <c r="AE1061">
        <v>37</v>
      </c>
      <c r="AF1061" t="s">
        <v>36</v>
      </c>
      <c r="AG1061" t="s">
        <v>48</v>
      </c>
      <c r="AH1061">
        <v>5</v>
      </c>
      <c r="AI1061" t="s">
        <v>30</v>
      </c>
      <c r="AJ1061" s="13" t="s">
        <v>134</v>
      </c>
      <c r="AK1061" s="13" t="s">
        <v>135</v>
      </c>
      <c r="AL1061" t="b">
        <v>1</v>
      </c>
      <c r="AM1061" t="str">
        <f>EmployeeData[[#This Row],[EMPLOYEEID]]</f>
        <v>E118196</v>
      </c>
    </row>
    <row r="1062" spans="1:39" ht="15" x14ac:dyDescent="0.25">
      <c r="A1062" s="13" t="s">
        <v>2425</v>
      </c>
      <c r="B1062" s="13" t="str">
        <f>EmployeeData[[#This Row],[FULLNAME]]</f>
        <v>Eric Momen-Pour</v>
      </c>
      <c r="C1062" s="13" t="s">
        <v>125</v>
      </c>
      <c r="D1062" s="13" t="s">
        <v>126</v>
      </c>
      <c r="E1062">
        <v>452</v>
      </c>
      <c r="F1062" s="13" t="s">
        <v>157</v>
      </c>
      <c r="G1062" s="13" t="s">
        <v>128</v>
      </c>
      <c r="J1062">
        <v>43831</v>
      </c>
      <c r="L1062">
        <v>1</v>
      </c>
      <c r="M1062">
        <v>40</v>
      </c>
      <c r="N1062">
        <v>5</v>
      </c>
      <c r="O1062">
        <v>382537</v>
      </c>
      <c r="P1062" t="s">
        <v>2</v>
      </c>
      <c r="Q1062" s="13" t="s">
        <v>54</v>
      </c>
      <c r="R1062" s="13" t="s">
        <v>82</v>
      </c>
      <c r="S1062" s="13" t="s">
        <v>129</v>
      </c>
      <c r="T1062" t="b">
        <v>1</v>
      </c>
      <c r="U1062" s="13" t="s">
        <v>38</v>
      </c>
      <c r="V1062" s="13" t="s">
        <v>2426</v>
      </c>
      <c r="W1062" t="s">
        <v>5</v>
      </c>
      <c r="X1062" s="13" t="s">
        <v>45</v>
      </c>
      <c r="Y1062" s="13" t="s">
        <v>146</v>
      </c>
      <c r="Z1062">
        <v>1994</v>
      </c>
      <c r="AA1062" s="13" t="s">
        <v>15</v>
      </c>
      <c r="AB1062" s="13" t="s">
        <v>132</v>
      </c>
      <c r="AC1062" s="13" t="s">
        <v>199</v>
      </c>
      <c r="AD1062" s="13" t="s">
        <v>43</v>
      </c>
      <c r="AE1062">
        <v>31</v>
      </c>
      <c r="AF1062" t="s">
        <v>6</v>
      </c>
      <c r="AG1062" t="s">
        <v>65</v>
      </c>
      <c r="AH1062">
        <v>5</v>
      </c>
      <c r="AI1062" t="s">
        <v>30</v>
      </c>
      <c r="AJ1062" s="13" t="s">
        <v>154</v>
      </c>
      <c r="AK1062" s="13" t="s">
        <v>135</v>
      </c>
      <c r="AL1062" t="s">
        <v>136</v>
      </c>
      <c r="AM1062" t="str">
        <f>EmployeeData[[#This Row],[EMPLOYEEID]]</f>
        <v>E118393</v>
      </c>
    </row>
    <row r="1063" spans="1:39" ht="15" x14ac:dyDescent="0.25">
      <c r="A1063" s="13" t="s">
        <v>2427</v>
      </c>
      <c r="B1063" s="13" t="str">
        <f>EmployeeData[[#This Row],[FULLNAME]]</f>
        <v>Eric Laramee</v>
      </c>
      <c r="C1063" s="13" t="s">
        <v>203</v>
      </c>
      <c r="D1063" s="13" t="s">
        <v>126</v>
      </c>
      <c r="E1063">
        <v>443</v>
      </c>
      <c r="F1063" s="13" t="s">
        <v>157</v>
      </c>
      <c r="G1063" s="13" t="s">
        <v>204</v>
      </c>
      <c r="J1063">
        <v>43954</v>
      </c>
      <c r="L1063">
        <v>1</v>
      </c>
      <c r="M1063">
        <v>40</v>
      </c>
      <c r="N1063">
        <v>5</v>
      </c>
      <c r="O1063">
        <v>98375</v>
      </c>
      <c r="P1063" t="s">
        <v>2</v>
      </c>
      <c r="Q1063" s="13" t="s">
        <v>55</v>
      </c>
      <c r="R1063" s="13" t="s">
        <v>82</v>
      </c>
      <c r="S1063" s="13" t="s">
        <v>237</v>
      </c>
      <c r="T1063" t="b">
        <v>1</v>
      </c>
      <c r="U1063" s="13" t="s">
        <v>38</v>
      </c>
      <c r="V1063" s="13" t="s">
        <v>2428</v>
      </c>
      <c r="W1063" t="s">
        <v>5</v>
      </c>
      <c r="X1063" s="13" t="s">
        <v>10</v>
      </c>
      <c r="Y1063" s="13" t="s">
        <v>146</v>
      </c>
      <c r="Z1063">
        <v>1980</v>
      </c>
      <c r="AA1063" s="13" t="s">
        <v>15</v>
      </c>
      <c r="AB1063" s="13" t="s">
        <v>206</v>
      </c>
      <c r="AC1063" s="13" t="s">
        <v>162</v>
      </c>
      <c r="AD1063" s="13" t="s">
        <v>43</v>
      </c>
      <c r="AE1063">
        <v>45</v>
      </c>
      <c r="AF1063" t="s">
        <v>36</v>
      </c>
      <c r="AG1063" t="s">
        <v>12</v>
      </c>
      <c r="AH1063">
        <v>5</v>
      </c>
      <c r="AI1063" t="s">
        <v>30</v>
      </c>
      <c r="AJ1063" s="13" t="s">
        <v>134</v>
      </c>
      <c r="AK1063" s="13" t="s">
        <v>135</v>
      </c>
      <c r="AL1063" t="b">
        <v>0</v>
      </c>
      <c r="AM1063" t="str">
        <f>EmployeeData[[#This Row],[EMPLOYEEID]]</f>
        <v>E119790</v>
      </c>
    </row>
    <row r="1064" spans="1:39" ht="15" x14ac:dyDescent="0.25">
      <c r="A1064" s="13" t="s">
        <v>2429</v>
      </c>
      <c r="B1064" s="13" t="str">
        <f>EmployeeData[[#This Row],[FULLNAME]]</f>
        <v>Eric Kunkel</v>
      </c>
      <c r="C1064" s="13" t="s">
        <v>203</v>
      </c>
      <c r="D1064" s="13" t="s">
        <v>126</v>
      </c>
      <c r="E1064">
        <v>444</v>
      </c>
      <c r="F1064" s="13" t="s">
        <v>127</v>
      </c>
      <c r="G1064" s="13" t="s">
        <v>204</v>
      </c>
      <c r="J1064">
        <v>43869</v>
      </c>
      <c r="L1064">
        <v>1</v>
      </c>
      <c r="M1064">
        <v>40</v>
      </c>
      <c r="N1064">
        <v>5</v>
      </c>
      <c r="O1064">
        <v>112133</v>
      </c>
      <c r="P1064" t="s">
        <v>2</v>
      </c>
      <c r="Q1064" s="13" t="s">
        <v>55</v>
      </c>
      <c r="R1064" s="13" t="s">
        <v>82</v>
      </c>
      <c r="S1064" s="13" t="s">
        <v>129</v>
      </c>
      <c r="T1064" t="b">
        <v>1</v>
      </c>
      <c r="U1064" s="13" t="s">
        <v>38</v>
      </c>
      <c r="V1064" s="13" t="s">
        <v>2430</v>
      </c>
      <c r="W1064" t="s">
        <v>5</v>
      </c>
      <c r="X1064" s="13" t="s">
        <v>10</v>
      </c>
      <c r="Y1064" s="13" t="s">
        <v>131</v>
      </c>
      <c r="Z1064">
        <v>1986</v>
      </c>
      <c r="AA1064" s="13" t="s">
        <v>15</v>
      </c>
      <c r="AB1064" s="13" t="s">
        <v>206</v>
      </c>
      <c r="AC1064" s="13" t="s">
        <v>133</v>
      </c>
      <c r="AD1064" s="13" t="s">
        <v>40</v>
      </c>
      <c r="AE1064">
        <v>39</v>
      </c>
      <c r="AF1064" t="s">
        <v>36</v>
      </c>
      <c r="AG1064" t="s">
        <v>46</v>
      </c>
      <c r="AH1064">
        <v>5</v>
      </c>
      <c r="AI1064" t="s">
        <v>30</v>
      </c>
      <c r="AJ1064" s="13" t="s">
        <v>154</v>
      </c>
      <c r="AK1064" s="13" t="s">
        <v>135</v>
      </c>
      <c r="AL1064" t="b">
        <v>0</v>
      </c>
      <c r="AM1064" t="str">
        <f>EmployeeData[[#This Row],[EMPLOYEEID]]</f>
        <v>E120076</v>
      </c>
    </row>
    <row r="1065" spans="1:39" ht="15" x14ac:dyDescent="0.25">
      <c r="A1065" s="13" t="s">
        <v>2431</v>
      </c>
      <c r="B1065" s="13" t="str">
        <f>EmployeeData[[#This Row],[FULLNAME]]</f>
        <v>Erica Kramer</v>
      </c>
      <c r="C1065" s="13" t="s">
        <v>125</v>
      </c>
      <c r="D1065" s="13" t="s">
        <v>126</v>
      </c>
      <c r="E1065">
        <v>361</v>
      </c>
      <c r="F1065" s="13" t="s">
        <v>221</v>
      </c>
      <c r="G1065" s="13" t="s">
        <v>128</v>
      </c>
      <c r="J1065">
        <v>43847</v>
      </c>
      <c r="L1065">
        <v>1</v>
      </c>
      <c r="M1065">
        <v>40</v>
      </c>
      <c r="N1065">
        <v>5</v>
      </c>
      <c r="O1065">
        <v>75484</v>
      </c>
      <c r="P1065" t="s">
        <v>2</v>
      </c>
      <c r="Q1065" s="13" t="s">
        <v>54</v>
      </c>
      <c r="R1065" s="13" t="s">
        <v>82</v>
      </c>
      <c r="S1065" s="13" t="s">
        <v>140</v>
      </c>
      <c r="T1065" t="b">
        <v>1</v>
      </c>
      <c r="U1065" s="13" t="s">
        <v>7</v>
      </c>
      <c r="V1065" s="13" t="s">
        <v>2432</v>
      </c>
      <c r="W1065" t="s">
        <v>5</v>
      </c>
      <c r="X1065" s="13" t="s">
        <v>10</v>
      </c>
      <c r="Y1065" s="13" t="s">
        <v>131</v>
      </c>
      <c r="Z1065">
        <v>1989</v>
      </c>
      <c r="AA1065" s="13" t="s">
        <v>15</v>
      </c>
      <c r="AB1065" s="13" t="s">
        <v>132</v>
      </c>
      <c r="AC1065" s="13" t="s">
        <v>373</v>
      </c>
      <c r="AD1065" s="13" t="s">
        <v>9</v>
      </c>
      <c r="AE1065">
        <v>36</v>
      </c>
      <c r="AF1065" t="s">
        <v>36</v>
      </c>
      <c r="AG1065" t="s">
        <v>12</v>
      </c>
      <c r="AH1065">
        <v>5</v>
      </c>
      <c r="AI1065" t="s">
        <v>30</v>
      </c>
      <c r="AJ1065" s="13" t="s">
        <v>149</v>
      </c>
      <c r="AK1065" s="13" t="s">
        <v>135</v>
      </c>
      <c r="AL1065" t="s">
        <v>136</v>
      </c>
      <c r="AM1065" t="str">
        <f>EmployeeData[[#This Row],[EMPLOYEEID]]</f>
        <v>E120625</v>
      </c>
    </row>
    <row r="1066" spans="1:39" ht="15" x14ac:dyDescent="0.25">
      <c r="A1066" s="13" t="s">
        <v>2433</v>
      </c>
      <c r="B1066" s="13" t="str">
        <f>EmployeeData[[#This Row],[FULLNAME]]</f>
        <v>Ezequiel Hertanto</v>
      </c>
      <c r="C1066" s="13" t="s">
        <v>125</v>
      </c>
      <c r="D1066" s="13" t="s">
        <v>126</v>
      </c>
      <c r="E1066">
        <v>443</v>
      </c>
      <c r="F1066" s="13" t="s">
        <v>157</v>
      </c>
      <c r="G1066" s="13" t="s">
        <v>128</v>
      </c>
      <c r="J1066">
        <v>43858</v>
      </c>
      <c r="L1066">
        <v>1</v>
      </c>
      <c r="M1066">
        <v>40</v>
      </c>
      <c r="N1066">
        <v>5</v>
      </c>
      <c r="O1066">
        <v>58099</v>
      </c>
      <c r="P1066" t="s">
        <v>2</v>
      </c>
      <c r="Q1066" s="13" t="s">
        <v>54</v>
      </c>
      <c r="R1066" s="13" t="s">
        <v>82</v>
      </c>
      <c r="S1066" s="13" t="s">
        <v>159</v>
      </c>
      <c r="T1066" t="b">
        <v>1</v>
      </c>
      <c r="U1066" s="13" t="s">
        <v>7</v>
      </c>
      <c r="V1066" s="13" t="s">
        <v>2434</v>
      </c>
      <c r="W1066" t="s">
        <v>5</v>
      </c>
      <c r="X1066" s="13" t="s">
        <v>10</v>
      </c>
      <c r="Y1066" s="13" t="s">
        <v>146</v>
      </c>
      <c r="Z1066">
        <v>1991</v>
      </c>
      <c r="AA1066" s="13" t="s">
        <v>15</v>
      </c>
      <c r="AB1066" s="13" t="s">
        <v>132</v>
      </c>
      <c r="AC1066" s="13" t="s">
        <v>162</v>
      </c>
      <c r="AD1066" s="13" t="s">
        <v>43</v>
      </c>
      <c r="AE1066">
        <v>34</v>
      </c>
      <c r="AF1066" t="s">
        <v>36</v>
      </c>
      <c r="AG1066" t="s">
        <v>12</v>
      </c>
      <c r="AH1066">
        <v>5</v>
      </c>
      <c r="AI1066" t="s">
        <v>30</v>
      </c>
      <c r="AJ1066" s="13" t="s">
        <v>239</v>
      </c>
      <c r="AK1066" s="13" t="s">
        <v>135</v>
      </c>
      <c r="AL1066" t="b">
        <v>1</v>
      </c>
      <c r="AM1066" t="str">
        <f>EmployeeData[[#This Row],[EMPLOYEEID]]</f>
        <v>E122828</v>
      </c>
    </row>
    <row r="1067" spans="1:39" ht="15" x14ac:dyDescent="0.25">
      <c r="A1067" s="13" t="s">
        <v>2435</v>
      </c>
      <c r="B1067" s="13" t="str">
        <f>EmployeeData[[#This Row],[FULLNAME]]</f>
        <v>Ezequiel Hashtroodi</v>
      </c>
      <c r="C1067" s="13" t="s">
        <v>125</v>
      </c>
      <c r="D1067" s="13" t="s">
        <v>126</v>
      </c>
      <c r="E1067">
        <v>452</v>
      </c>
      <c r="F1067" s="13" t="s">
        <v>157</v>
      </c>
      <c r="G1067" s="13" t="s">
        <v>128</v>
      </c>
      <c r="J1067">
        <v>43886</v>
      </c>
      <c r="L1067">
        <v>1</v>
      </c>
      <c r="M1067">
        <v>40</v>
      </c>
      <c r="N1067">
        <v>5</v>
      </c>
      <c r="O1067">
        <v>109384</v>
      </c>
      <c r="P1067" t="s">
        <v>2</v>
      </c>
      <c r="Q1067" s="13" t="s">
        <v>54</v>
      </c>
      <c r="R1067" s="13" t="s">
        <v>82</v>
      </c>
      <c r="S1067" s="13" t="s">
        <v>211</v>
      </c>
      <c r="T1067" t="b">
        <v>1</v>
      </c>
      <c r="U1067" s="13" t="s">
        <v>8</v>
      </c>
      <c r="V1067" s="13" t="s">
        <v>2436</v>
      </c>
      <c r="W1067" t="s">
        <v>5</v>
      </c>
      <c r="X1067" s="13" t="s">
        <v>10</v>
      </c>
      <c r="Y1067" s="13" t="s">
        <v>146</v>
      </c>
      <c r="Z1067">
        <v>1992</v>
      </c>
      <c r="AA1067" s="13" t="s">
        <v>15</v>
      </c>
      <c r="AB1067" s="13" t="s">
        <v>132</v>
      </c>
      <c r="AC1067" s="13" t="s">
        <v>199</v>
      </c>
      <c r="AD1067" s="13" t="s">
        <v>43</v>
      </c>
      <c r="AE1067">
        <v>33</v>
      </c>
      <c r="AF1067" t="s">
        <v>36</v>
      </c>
      <c r="AG1067" t="s">
        <v>46</v>
      </c>
      <c r="AH1067">
        <v>5</v>
      </c>
      <c r="AI1067" t="s">
        <v>30</v>
      </c>
      <c r="AJ1067" s="13" t="s">
        <v>154</v>
      </c>
      <c r="AK1067" s="13" t="s">
        <v>135</v>
      </c>
      <c r="AL1067" t="b">
        <v>1</v>
      </c>
      <c r="AM1067" t="str">
        <f>EmployeeData[[#This Row],[EMPLOYEEID]]</f>
        <v>E122861</v>
      </c>
    </row>
    <row r="1068" spans="1:39" ht="15" x14ac:dyDescent="0.25">
      <c r="A1068" s="13" t="s">
        <v>2437</v>
      </c>
      <c r="B1068" s="13" t="str">
        <f>EmployeeData[[#This Row],[FULLNAME]]</f>
        <v>Faizullah Gans</v>
      </c>
      <c r="C1068" s="13" t="s">
        <v>125</v>
      </c>
      <c r="D1068" s="13" t="s">
        <v>126</v>
      </c>
      <c r="E1068">
        <v>442</v>
      </c>
      <c r="F1068" s="13" t="s">
        <v>143</v>
      </c>
      <c r="G1068" s="13" t="s">
        <v>128</v>
      </c>
      <c r="J1068">
        <v>43886</v>
      </c>
      <c r="L1068">
        <v>1</v>
      </c>
      <c r="M1068">
        <v>40</v>
      </c>
      <c r="N1068">
        <v>5</v>
      </c>
      <c r="O1068">
        <v>123963</v>
      </c>
      <c r="P1068" t="s">
        <v>2</v>
      </c>
      <c r="Q1068" s="13" t="s">
        <v>54</v>
      </c>
      <c r="R1068" s="13" t="s">
        <v>82</v>
      </c>
      <c r="S1068" s="13" t="s">
        <v>129</v>
      </c>
      <c r="T1068" t="b">
        <v>1</v>
      </c>
      <c r="U1068" s="13" t="s">
        <v>38</v>
      </c>
      <c r="V1068" s="13" t="s">
        <v>2438</v>
      </c>
      <c r="W1068" t="s">
        <v>5</v>
      </c>
      <c r="X1068" s="13" t="s">
        <v>10</v>
      </c>
      <c r="Y1068" s="13" t="s">
        <v>131</v>
      </c>
      <c r="Z1068">
        <v>1987</v>
      </c>
      <c r="AA1068" s="13" t="s">
        <v>15</v>
      </c>
      <c r="AB1068" s="13" t="s">
        <v>132</v>
      </c>
      <c r="AC1068" s="13" t="s">
        <v>179</v>
      </c>
      <c r="AD1068" s="13" t="s">
        <v>44</v>
      </c>
      <c r="AE1068">
        <v>38</v>
      </c>
      <c r="AF1068" t="s">
        <v>36</v>
      </c>
      <c r="AG1068" t="s">
        <v>46</v>
      </c>
      <c r="AH1068">
        <v>5</v>
      </c>
      <c r="AI1068" t="s">
        <v>30</v>
      </c>
      <c r="AJ1068" s="13" t="s">
        <v>154</v>
      </c>
      <c r="AK1068" s="13" t="s">
        <v>135</v>
      </c>
      <c r="AL1068" t="b">
        <v>0</v>
      </c>
      <c r="AM1068" t="str">
        <f>EmployeeData[[#This Row],[EMPLOYEEID]]</f>
        <v>E123464</v>
      </c>
    </row>
    <row r="1069" spans="1:39" ht="15" x14ac:dyDescent="0.25">
      <c r="A1069" s="13" t="s">
        <v>2439</v>
      </c>
      <c r="B1069" s="13" t="str">
        <f>EmployeeData[[#This Row],[FULLNAME]]</f>
        <v>Fan Fan</v>
      </c>
      <c r="C1069" s="13" t="s">
        <v>203</v>
      </c>
      <c r="D1069" s="13" t="s">
        <v>126</v>
      </c>
      <c r="E1069">
        <v>450</v>
      </c>
      <c r="F1069" s="13" t="s">
        <v>221</v>
      </c>
      <c r="G1069" s="13" t="s">
        <v>204</v>
      </c>
      <c r="J1069">
        <v>43864</v>
      </c>
      <c r="L1069">
        <v>1</v>
      </c>
      <c r="M1069">
        <v>40</v>
      </c>
      <c r="N1069">
        <v>5</v>
      </c>
      <c r="O1069">
        <v>89530</v>
      </c>
      <c r="P1069" t="s">
        <v>2</v>
      </c>
      <c r="Q1069" s="13" t="s">
        <v>55</v>
      </c>
      <c r="R1069" s="13" t="s">
        <v>82</v>
      </c>
      <c r="S1069" s="13" t="s">
        <v>129</v>
      </c>
      <c r="T1069" t="b">
        <v>1</v>
      </c>
      <c r="U1069" s="13" t="s">
        <v>38</v>
      </c>
      <c r="V1069" s="13" t="s">
        <v>2440</v>
      </c>
      <c r="W1069" t="s">
        <v>5</v>
      </c>
      <c r="X1069" s="13" t="s">
        <v>45</v>
      </c>
      <c r="Y1069" s="13" t="s">
        <v>275</v>
      </c>
      <c r="Z1069">
        <v>1990</v>
      </c>
      <c r="AA1069" s="13" t="s">
        <v>15</v>
      </c>
      <c r="AB1069" s="13" t="s">
        <v>206</v>
      </c>
      <c r="AC1069" s="13" t="s">
        <v>301</v>
      </c>
      <c r="AD1069" s="13" t="s">
        <v>9</v>
      </c>
      <c r="AE1069">
        <v>35</v>
      </c>
      <c r="AF1069" t="s">
        <v>36</v>
      </c>
      <c r="AG1069" t="s">
        <v>12</v>
      </c>
      <c r="AH1069">
        <v>5</v>
      </c>
      <c r="AI1069" t="s">
        <v>30</v>
      </c>
      <c r="AJ1069" s="13" t="s">
        <v>239</v>
      </c>
      <c r="AK1069" s="13" t="s">
        <v>135</v>
      </c>
      <c r="AL1069" t="s">
        <v>136</v>
      </c>
      <c r="AM1069" t="str">
        <f>EmployeeData[[#This Row],[EMPLOYEEID]]</f>
        <v>E123614</v>
      </c>
    </row>
    <row r="1070" spans="1:39" ht="15" x14ac:dyDescent="0.25">
      <c r="A1070" s="13" t="s">
        <v>2441</v>
      </c>
      <c r="B1070" s="13" t="str">
        <f>EmployeeData[[#This Row],[FULLNAME]]</f>
        <v>Fay Duan</v>
      </c>
      <c r="C1070" s="13" t="s">
        <v>338</v>
      </c>
      <c r="D1070" s="13" t="s">
        <v>126</v>
      </c>
      <c r="E1070">
        <v>452</v>
      </c>
      <c r="F1070" s="13" t="s">
        <v>157</v>
      </c>
      <c r="G1070" s="13" t="s">
        <v>339</v>
      </c>
      <c r="J1070">
        <v>43917</v>
      </c>
      <c r="L1070">
        <v>1</v>
      </c>
      <c r="M1070">
        <v>40</v>
      </c>
      <c r="N1070">
        <v>5</v>
      </c>
      <c r="O1070">
        <v>77449</v>
      </c>
      <c r="P1070" t="s">
        <v>2</v>
      </c>
      <c r="Q1070" s="13" t="s">
        <v>4</v>
      </c>
      <c r="R1070" s="13" t="s">
        <v>82</v>
      </c>
      <c r="S1070" s="13" t="s">
        <v>410</v>
      </c>
      <c r="T1070" t="b">
        <v>1</v>
      </c>
      <c r="U1070" s="13" t="s">
        <v>7</v>
      </c>
      <c r="V1070" s="13" t="s">
        <v>2442</v>
      </c>
      <c r="W1070" t="s">
        <v>5</v>
      </c>
      <c r="X1070" s="13" t="s">
        <v>45</v>
      </c>
      <c r="Y1070" s="13" t="s">
        <v>146</v>
      </c>
      <c r="Z1070">
        <v>1987</v>
      </c>
      <c r="AA1070" s="13" t="s">
        <v>15</v>
      </c>
      <c r="AB1070" s="13" t="s">
        <v>341</v>
      </c>
      <c r="AC1070" s="13" t="s">
        <v>199</v>
      </c>
      <c r="AD1070" s="13" t="s">
        <v>43</v>
      </c>
      <c r="AE1070">
        <v>38</v>
      </c>
      <c r="AF1070" t="s">
        <v>36</v>
      </c>
      <c r="AG1070" t="s">
        <v>12</v>
      </c>
      <c r="AH1070">
        <v>5</v>
      </c>
      <c r="AI1070" t="s">
        <v>30</v>
      </c>
      <c r="AJ1070" s="13" t="s">
        <v>154</v>
      </c>
      <c r="AK1070" s="13" t="s">
        <v>184</v>
      </c>
      <c r="AL1070" t="b">
        <v>1</v>
      </c>
      <c r="AM1070" t="str">
        <f>EmployeeData[[#This Row],[EMPLOYEEID]]</f>
        <v>E123870</v>
      </c>
    </row>
    <row r="1071" spans="1:39" ht="15" x14ac:dyDescent="0.25">
      <c r="A1071" s="13" t="s">
        <v>2443</v>
      </c>
      <c r="B1071" s="13" t="str">
        <f>EmployeeData[[#This Row],[FULLNAME]]</f>
        <v>Fay Dinkar</v>
      </c>
      <c r="C1071" s="13" t="s">
        <v>203</v>
      </c>
      <c r="D1071" s="13" t="s">
        <v>126</v>
      </c>
      <c r="E1071">
        <v>292</v>
      </c>
      <c r="F1071" s="13" t="s">
        <v>143</v>
      </c>
      <c r="G1071" s="13" t="s">
        <v>204</v>
      </c>
      <c r="J1071">
        <v>43870</v>
      </c>
      <c r="L1071">
        <v>1</v>
      </c>
      <c r="M1071">
        <v>40</v>
      </c>
      <c r="N1071">
        <v>5</v>
      </c>
      <c r="O1071">
        <v>93987</v>
      </c>
      <c r="P1071" t="s">
        <v>2</v>
      </c>
      <c r="Q1071" s="13" t="s">
        <v>55</v>
      </c>
      <c r="R1071" s="13" t="s">
        <v>82</v>
      </c>
      <c r="S1071" s="13" t="s">
        <v>225</v>
      </c>
      <c r="T1071" t="b">
        <v>1</v>
      </c>
      <c r="U1071" s="13" t="s">
        <v>7</v>
      </c>
      <c r="V1071" s="13" t="s">
        <v>2444</v>
      </c>
      <c r="W1071" t="s">
        <v>5</v>
      </c>
      <c r="X1071" s="13" t="s">
        <v>10</v>
      </c>
      <c r="Y1071" s="13" t="s">
        <v>146</v>
      </c>
      <c r="Z1071">
        <v>1988</v>
      </c>
      <c r="AA1071" s="13" t="s">
        <v>15</v>
      </c>
      <c r="AB1071" s="13" t="s">
        <v>206</v>
      </c>
      <c r="AC1071" s="13" t="s">
        <v>553</v>
      </c>
      <c r="AD1071" s="13" t="s">
        <v>44</v>
      </c>
      <c r="AE1071">
        <v>37</v>
      </c>
      <c r="AF1071" t="s">
        <v>36</v>
      </c>
      <c r="AG1071" t="s">
        <v>12</v>
      </c>
      <c r="AH1071">
        <v>5</v>
      </c>
      <c r="AI1071" t="s">
        <v>30</v>
      </c>
      <c r="AJ1071" s="13" t="s">
        <v>154</v>
      </c>
      <c r="AK1071" s="13" t="s">
        <v>184</v>
      </c>
      <c r="AL1071" t="s">
        <v>136</v>
      </c>
      <c r="AM1071" t="str">
        <f>EmployeeData[[#This Row],[EMPLOYEEID]]</f>
        <v>E123900</v>
      </c>
    </row>
    <row r="1072" spans="1:39" ht="15" x14ac:dyDescent="0.25">
      <c r="A1072" s="13" t="s">
        <v>2445</v>
      </c>
      <c r="B1072" s="13" t="str">
        <f>EmployeeData[[#This Row],[FULLNAME]]</f>
        <v>Fay Deng</v>
      </c>
      <c r="C1072" s="13" t="s">
        <v>125</v>
      </c>
      <c r="D1072" s="13" t="s">
        <v>126</v>
      </c>
      <c r="E1072">
        <v>442</v>
      </c>
      <c r="F1072" s="13" t="s">
        <v>143</v>
      </c>
      <c r="G1072" s="13" t="s">
        <v>128</v>
      </c>
      <c r="J1072">
        <v>43857</v>
      </c>
      <c r="L1072">
        <v>1</v>
      </c>
      <c r="M1072">
        <v>40</v>
      </c>
      <c r="N1072">
        <v>5</v>
      </c>
      <c r="O1072">
        <v>123708</v>
      </c>
      <c r="P1072" t="s">
        <v>2</v>
      </c>
      <c r="Q1072" s="13" t="s">
        <v>54</v>
      </c>
      <c r="R1072" s="13" t="s">
        <v>82</v>
      </c>
      <c r="S1072" s="13" t="s">
        <v>140</v>
      </c>
      <c r="T1072" t="b">
        <v>1</v>
      </c>
      <c r="U1072" s="13" t="s">
        <v>8</v>
      </c>
      <c r="V1072" s="13" t="s">
        <v>2446</v>
      </c>
      <c r="W1072" t="s">
        <v>5</v>
      </c>
      <c r="X1072" s="13" t="s">
        <v>45</v>
      </c>
      <c r="Y1072" s="13" t="s">
        <v>153</v>
      </c>
      <c r="Z1072">
        <v>1983</v>
      </c>
      <c r="AA1072" s="13" t="s">
        <v>15</v>
      </c>
      <c r="AB1072" s="13" t="s">
        <v>132</v>
      </c>
      <c r="AC1072" s="13" t="s">
        <v>179</v>
      </c>
      <c r="AD1072" s="13" t="s">
        <v>44</v>
      </c>
      <c r="AE1072">
        <v>42</v>
      </c>
      <c r="AF1072" t="s">
        <v>36</v>
      </c>
      <c r="AG1072" t="s">
        <v>46</v>
      </c>
      <c r="AH1072">
        <v>5</v>
      </c>
      <c r="AI1072" t="s">
        <v>30</v>
      </c>
      <c r="AJ1072" s="13" t="s">
        <v>134</v>
      </c>
      <c r="AK1072" s="13" t="s">
        <v>135</v>
      </c>
      <c r="AL1072" t="s">
        <v>136</v>
      </c>
      <c r="AM1072" t="str">
        <f>EmployeeData[[#This Row],[EMPLOYEEID]]</f>
        <v>E124453</v>
      </c>
    </row>
    <row r="1073" spans="1:39" ht="15" x14ac:dyDescent="0.25">
      <c r="A1073" s="13" t="s">
        <v>1892</v>
      </c>
      <c r="B1073" s="13" t="str">
        <f>EmployeeData[[#This Row],[FULLNAME]]</f>
        <v>Fay Del Boccio</v>
      </c>
      <c r="C1073" s="13" t="s">
        <v>449</v>
      </c>
      <c r="D1073" s="13" t="s">
        <v>126</v>
      </c>
      <c r="E1073">
        <v>221</v>
      </c>
      <c r="F1073" s="13" t="s">
        <v>143</v>
      </c>
      <c r="G1073" s="13" t="s">
        <v>1892</v>
      </c>
      <c r="J1073">
        <v>43858</v>
      </c>
      <c r="L1073">
        <v>1</v>
      </c>
      <c r="M1073">
        <v>40</v>
      </c>
      <c r="N1073">
        <v>5</v>
      </c>
      <c r="O1073">
        <v>91836</v>
      </c>
      <c r="P1073" t="s">
        <v>2</v>
      </c>
      <c r="Q1073" s="13" t="s">
        <v>59</v>
      </c>
      <c r="R1073" s="13" t="s">
        <v>82</v>
      </c>
      <c r="S1073" s="13" t="s">
        <v>140</v>
      </c>
      <c r="T1073" t="b">
        <v>1</v>
      </c>
      <c r="U1073" s="13" t="s">
        <v>7</v>
      </c>
      <c r="V1073" s="13" t="s">
        <v>1894</v>
      </c>
      <c r="W1073" t="s">
        <v>35</v>
      </c>
      <c r="X1073" s="13" t="s">
        <v>10</v>
      </c>
      <c r="Y1073" s="13" t="s">
        <v>131</v>
      </c>
      <c r="Z1073">
        <v>1998</v>
      </c>
      <c r="AA1073" s="13" t="s">
        <v>15</v>
      </c>
      <c r="AB1073" s="13" t="s">
        <v>1894</v>
      </c>
      <c r="AC1073" s="13" t="s">
        <v>1125</v>
      </c>
      <c r="AD1073" s="13" t="s">
        <v>9</v>
      </c>
      <c r="AE1073">
        <v>27</v>
      </c>
      <c r="AF1073" t="s">
        <v>6</v>
      </c>
      <c r="AG1073" t="s">
        <v>12</v>
      </c>
      <c r="AH1073">
        <v>5</v>
      </c>
      <c r="AI1073" t="s">
        <v>30</v>
      </c>
      <c r="AJ1073" s="13" t="s">
        <v>134</v>
      </c>
      <c r="AK1073" s="13" t="s">
        <v>135</v>
      </c>
      <c r="AL1073" t="s">
        <v>136</v>
      </c>
      <c r="AM1073" t="str">
        <f>EmployeeData[[#This Row],[EMPLOYEEID]]</f>
        <v>M124542</v>
      </c>
    </row>
    <row r="1074" spans="1:39" ht="15" x14ac:dyDescent="0.25">
      <c r="A1074" s="13" t="s">
        <v>2447</v>
      </c>
      <c r="B1074" s="13" t="str">
        <f>EmployeeData[[#This Row],[FULLNAME]]</f>
        <v>Fay Dalley</v>
      </c>
      <c r="C1074" s="13" t="s">
        <v>193</v>
      </c>
      <c r="D1074" s="13" t="s">
        <v>126</v>
      </c>
      <c r="E1074">
        <v>443</v>
      </c>
      <c r="F1074" s="13" t="s">
        <v>157</v>
      </c>
      <c r="G1074" s="13" t="s">
        <v>248</v>
      </c>
      <c r="J1074">
        <v>43894</v>
      </c>
      <c r="L1074">
        <v>1</v>
      </c>
      <c r="M1074">
        <v>40</v>
      </c>
      <c r="N1074">
        <v>5</v>
      </c>
      <c r="O1074">
        <v>52635</v>
      </c>
      <c r="P1074" t="s">
        <v>2</v>
      </c>
      <c r="Q1074" s="13" t="s">
        <v>58</v>
      </c>
      <c r="R1074" s="13" t="s">
        <v>82</v>
      </c>
      <c r="S1074" s="13" t="s">
        <v>159</v>
      </c>
      <c r="T1074" t="b">
        <v>1</v>
      </c>
      <c r="U1074" s="13" t="s">
        <v>38</v>
      </c>
      <c r="V1074" s="13" t="s">
        <v>2448</v>
      </c>
      <c r="W1074" t="s">
        <v>5</v>
      </c>
      <c r="X1074" s="13" t="s">
        <v>10</v>
      </c>
      <c r="Y1074" s="13" t="s">
        <v>229</v>
      </c>
      <c r="Z1074">
        <v>1985</v>
      </c>
      <c r="AA1074" s="13" t="s">
        <v>15</v>
      </c>
      <c r="AB1074" s="13" t="s">
        <v>250</v>
      </c>
      <c r="AC1074" s="13" t="s">
        <v>162</v>
      </c>
      <c r="AD1074" s="13" t="s">
        <v>43</v>
      </c>
      <c r="AE1074">
        <v>40</v>
      </c>
      <c r="AF1074" t="s">
        <v>36</v>
      </c>
      <c r="AG1074" t="s">
        <v>12</v>
      </c>
      <c r="AH1074">
        <v>5</v>
      </c>
      <c r="AI1074" t="s">
        <v>30</v>
      </c>
      <c r="AJ1074" s="13" t="s">
        <v>154</v>
      </c>
      <c r="AK1074" s="13" t="s">
        <v>135</v>
      </c>
      <c r="AL1074" t="b">
        <v>0</v>
      </c>
      <c r="AM1074" t="str">
        <f>EmployeeData[[#This Row],[EMPLOYEEID]]</f>
        <v>E124585</v>
      </c>
    </row>
    <row r="1075" spans="1:39" ht="15" x14ac:dyDescent="0.25">
      <c r="A1075" s="13" t="s">
        <v>2449</v>
      </c>
      <c r="B1075" s="13" t="str">
        <f>EmployeeData[[#This Row],[FULLNAME]]</f>
        <v>Fei Chiu</v>
      </c>
      <c r="C1075" s="13" t="s">
        <v>203</v>
      </c>
      <c r="D1075" s="13" t="s">
        <v>126</v>
      </c>
      <c r="E1075">
        <v>452</v>
      </c>
      <c r="F1075" s="13" t="s">
        <v>157</v>
      </c>
      <c r="G1075" s="13" t="s">
        <v>204</v>
      </c>
      <c r="J1075">
        <v>43886</v>
      </c>
      <c r="L1075">
        <v>1</v>
      </c>
      <c r="M1075">
        <v>40</v>
      </c>
      <c r="N1075">
        <v>5</v>
      </c>
      <c r="O1075">
        <v>100327</v>
      </c>
      <c r="P1075" t="s">
        <v>2</v>
      </c>
      <c r="Q1075" s="13" t="s">
        <v>55</v>
      </c>
      <c r="R1075" s="13" t="s">
        <v>82</v>
      </c>
      <c r="S1075" s="13" t="s">
        <v>159</v>
      </c>
      <c r="T1075" t="b">
        <v>1</v>
      </c>
      <c r="U1075" s="13" t="s">
        <v>7</v>
      </c>
      <c r="V1075" s="13" t="s">
        <v>2450</v>
      </c>
      <c r="W1075" t="s">
        <v>5</v>
      </c>
      <c r="X1075" s="13" t="s">
        <v>10</v>
      </c>
      <c r="Y1075" s="13" t="s">
        <v>146</v>
      </c>
      <c r="Z1075">
        <v>1983</v>
      </c>
      <c r="AA1075" s="13" t="s">
        <v>15</v>
      </c>
      <c r="AB1075" s="13" t="s">
        <v>206</v>
      </c>
      <c r="AC1075" s="13" t="s">
        <v>199</v>
      </c>
      <c r="AD1075" s="13" t="s">
        <v>43</v>
      </c>
      <c r="AE1075">
        <v>42</v>
      </c>
      <c r="AF1075" t="s">
        <v>36</v>
      </c>
      <c r="AG1075" t="s">
        <v>46</v>
      </c>
      <c r="AH1075">
        <v>5</v>
      </c>
      <c r="AI1075" t="s">
        <v>30</v>
      </c>
      <c r="AJ1075" s="13" t="s">
        <v>239</v>
      </c>
      <c r="AK1075" s="13" t="s">
        <v>135</v>
      </c>
      <c r="AL1075" t="b">
        <v>1</v>
      </c>
      <c r="AM1075" t="str">
        <f>EmployeeData[[#This Row],[EMPLOYEEID]]</f>
        <v>E124703</v>
      </c>
    </row>
    <row r="1076" spans="1:39" ht="15" x14ac:dyDescent="0.25">
      <c r="A1076" s="13" t="s">
        <v>2451</v>
      </c>
      <c r="B1076" s="13" t="str">
        <f>EmployeeData[[#This Row],[FULLNAME]]</f>
        <v>Fei Chan-Henry</v>
      </c>
      <c r="C1076" s="13" t="s">
        <v>125</v>
      </c>
      <c r="D1076" s="13" t="s">
        <v>126</v>
      </c>
      <c r="E1076">
        <v>442</v>
      </c>
      <c r="F1076" s="13" t="s">
        <v>143</v>
      </c>
      <c r="G1076" s="13" t="s">
        <v>144</v>
      </c>
      <c r="J1076">
        <v>43963</v>
      </c>
      <c r="L1076">
        <v>1</v>
      </c>
      <c r="M1076">
        <v>40</v>
      </c>
      <c r="N1076">
        <v>5</v>
      </c>
      <c r="O1076">
        <v>65380</v>
      </c>
      <c r="P1076" t="s">
        <v>2</v>
      </c>
      <c r="Q1076" s="13" t="s">
        <v>54</v>
      </c>
      <c r="R1076" s="13" t="s">
        <v>82</v>
      </c>
      <c r="S1076" s="13" t="s">
        <v>344</v>
      </c>
      <c r="T1076" t="b">
        <v>1</v>
      </c>
      <c r="U1076" s="13" t="s">
        <v>7</v>
      </c>
      <c r="V1076" s="13" t="s">
        <v>2452</v>
      </c>
      <c r="W1076" t="s">
        <v>5</v>
      </c>
      <c r="X1076" s="13" t="s">
        <v>10</v>
      </c>
      <c r="Y1076" s="13" t="s">
        <v>146</v>
      </c>
      <c r="Z1076">
        <v>1981</v>
      </c>
      <c r="AA1076" s="13" t="s">
        <v>15</v>
      </c>
      <c r="AB1076" s="13" t="s">
        <v>147</v>
      </c>
      <c r="AC1076" s="13" t="s">
        <v>179</v>
      </c>
      <c r="AD1076" s="13" t="s">
        <v>44</v>
      </c>
      <c r="AE1076">
        <v>44</v>
      </c>
      <c r="AF1076" t="s">
        <v>36</v>
      </c>
      <c r="AG1076" t="s">
        <v>12</v>
      </c>
      <c r="AH1076">
        <v>5</v>
      </c>
      <c r="AI1076" t="s">
        <v>30</v>
      </c>
      <c r="AJ1076" s="13" t="s">
        <v>154</v>
      </c>
      <c r="AK1076" s="13" t="s">
        <v>150</v>
      </c>
      <c r="AL1076" t="s">
        <v>136</v>
      </c>
      <c r="AM1076" t="str">
        <f>EmployeeData[[#This Row],[EMPLOYEEID]]</f>
        <v>E124811</v>
      </c>
    </row>
    <row r="1077" spans="1:39" ht="15" x14ac:dyDescent="0.25">
      <c r="A1077" s="13" t="s">
        <v>2453</v>
      </c>
      <c r="B1077" s="13" t="str">
        <f>EmployeeData[[#This Row],[FULLNAME]]</f>
        <v>Fei Carswell</v>
      </c>
      <c r="C1077" s="13" t="s">
        <v>193</v>
      </c>
      <c r="D1077" s="13" t="s">
        <v>126</v>
      </c>
      <c r="E1077">
        <v>411</v>
      </c>
      <c r="F1077" s="13" t="s">
        <v>221</v>
      </c>
      <c r="G1077" s="13" t="s">
        <v>248</v>
      </c>
      <c r="J1077">
        <v>43917</v>
      </c>
      <c r="L1077">
        <v>1</v>
      </c>
      <c r="M1077">
        <v>40</v>
      </c>
      <c r="N1077">
        <v>5</v>
      </c>
      <c r="O1077">
        <v>50928</v>
      </c>
      <c r="P1077" t="s">
        <v>2</v>
      </c>
      <c r="Q1077" s="13" t="s">
        <v>58</v>
      </c>
      <c r="R1077" s="13" t="s">
        <v>82</v>
      </c>
      <c r="S1077" s="13" t="s">
        <v>159</v>
      </c>
      <c r="T1077" t="b">
        <v>1</v>
      </c>
      <c r="U1077" s="13" t="s">
        <v>7</v>
      </c>
      <c r="V1077" s="13" t="s">
        <v>2454</v>
      </c>
      <c r="W1077" t="s">
        <v>5</v>
      </c>
      <c r="X1077" s="13" t="s">
        <v>45</v>
      </c>
      <c r="Y1077" s="13" t="s">
        <v>153</v>
      </c>
      <c r="Z1077">
        <v>1979</v>
      </c>
      <c r="AA1077" s="13" t="s">
        <v>15</v>
      </c>
      <c r="AB1077" s="13" t="s">
        <v>250</v>
      </c>
      <c r="AC1077" s="13" t="s">
        <v>278</v>
      </c>
      <c r="AD1077" s="13" t="s">
        <v>9</v>
      </c>
      <c r="AE1077">
        <v>46</v>
      </c>
      <c r="AF1077" t="s">
        <v>37</v>
      </c>
      <c r="AG1077" t="s">
        <v>12</v>
      </c>
      <c r="AH1077">
        <v>5</v>
      </c>
      <c r="AI1077" t="s">
        <v>30</v>
      </c>
      <c r="AJ1077" s="13" t="s">
        <v>149</v>
      </c>
      <c r="AK1077" s="13" t="s">
        <v>135</v>
      </c>
      <c r="AL1077" t="b">
        <v>1</v>
      </c>
      <c r="AM1077" t="str">
        <f>EmployeeData[[#This Row],[EMPLOYEEID]]</f>
        <v>E124963</v>
      </c>
    </row>
    <row r="1078" spans="1:39" ht="15" x14ac:dyDescent="0.25">
      <c r="A1078" s="13" t="s">
        <v>2455</v>
      </c>
      <c r="B1078" s="13" t="str">
        <f>EmployeeData[[#This Row],[FULLNAME]]</f>
        <v>Frolin Xiang</v>
      </c>
      <c r="C1078" s="13" t="s">
        <v>125</v>
      </c>
      <c r="D1078" s="13" t="s">
        <v>126</v>
      </c>
      <c r="E1078">
        <v>445</v>
      </c>
      <c r="F1078" s="13" t="s">
        <v>169</v>
      </c>
      <c r="G1078" s="13" t="s">
        <v>128</v>
      </c>
      <c r="J1078">
        <v>44070</v>
      </c>
      <c r="L1078">
        <v>1</v>
      </c>
      <c r="M1078">
        <v>40</v>
      </c>
      <c r="N1078">
        <v>5</v>
      </c>
      <c r="O1078">
        <v>80654</v>
      </c>
      <c r="P1078" t="s">
        <v>2</v>
      </c>
      <c r="Q1078" s="13" t="s">
        <v>54</v>
      </c>
      <c r="R1078" s="13" t="s">
        <v>82</v>
      </c>
      <c r="S1078" s="13" t="s">
        <v>159</v>
      </c>
      <c r="T1078" t="b">
        <v>1</v>
      </c>
      <c r="U1078" s="13" t="s">
        <v>7</v>
      </c>
      <c r="V1078" s="13" t="s">
        <v>2456</v>
      </c>
      <c r="W1078" t="s">
        <v>5</v>
      </c>
      <c r="X1078" s="13" t="s">
        <v>10</v>
      </c>
      <c r="Y1078" s="13" t="s">
        <v>146</v>
      </c>
      <c r="Z1078">
        <v>1988</v>
      </c>
      <c r="AA1078" s="13" t="s">
        <v>34</v>
      </c>
      <c r="AB1078" s="13" t="s">
        <v>132</v>
      </c>
      <c r="AC1078" s="13" t="s">
        <v>171</v>
      </c>
      <c r="AD1078" s="13" t="s">
        <v>41</v>
      </c>
      <c r="AE1078">
        <v>37</v>
      </c>
      <c r="AF1078" t="s">
        <v>36</v>
      </c>
      <c r="AG1078" t="s">
        <v>12</v>
      </c>
      <c r="AH1078">
        <v>5</v>
      </c>
      <c r="AI1078" t="s">
        <v>30</v>
      </c>
      <c r="AJ1078" s="13" t="s">
        <v>149</v>
      </c>
      <c r="AK1078" s="13" t="s">
        <v>184</v>
      </c>
      <c r="AL1078" t="b">
        <v>1</v>
      </c>
      <c r="AM1078" t="str">
        <f>EmployeeData[[#This Row],[EMPLOYEEID]]</f>
        <v>E129555</v>
      </c>
    </row>
    <row r="1079" spans="1:39" ht="15" x14ac:dyDescent="0.25">
      <c r="A1079" s="13" t="s">
        <v>2457</v>
      </c>
      <c r="B1079" s="13" t="str">
        <f>EmployeeData[[#This Row],[FULLNAME]]</f>
        <v>Gaurav Wong</v>
      </c>
      <c r="C1079" s="13" t="s">
        <v>125</v>
      </c>
      <c r="D1079" s="13" t="s">
        <v>126</v>
      </c>
      <c r="E1079">
        <v>442</v>
      </c>
      <c r="F1079" s="13" t="s">
        <v>143</v>
      </c>
      <c r="G1079" s="13" t="s">
        <v>128</v>
      </c>
      <c r="J1079">
        <v>43994</v>
      </c>
      <c r="L1079">
        <v>1</v>
      </c>
      <c r="M1079">
        <v>40</v>
      </c>
      <c r="N1079">
        <v>5</v>
      </c>
      <c r="O1079">
        <v>87333</v>
      </c>
      <c r="P1079" t="s">
        <v>2</v>
      </c>
      <c r="Q1079" s="13" t="s">
        <v>54</v>
      </c>
      <c r="R1079" s="13" t="s">
        <v>82</v>
      </c>
      <c r="S1079" s="13" t="s">
        <v>159</v>
      </c>
      <c r="T1079" t="b">
        <v>1</v>
      </c>
      <c r="U1079" s="13" t="s">
        <v>38</v>
      </c>
      <c r="V1079" s="13" t="s">
        <v>2458</v>
      </c>
      <c r="W1079" t="s">
        <v>5</v>
      </c>
      <c r="X1079" s="13" t="s">
        <v>10</v>
      </c>
      <c r="Y1079" s="13" t="s">
        <v>146</v>
      </c>
      <c r="Z1079">
        <v>1994</v>
      </c>
      <c r="AA1079" s="13" t="s">
        <v>34</v>
      </c>
      <c r="AB1079" s="13" t="s">
        <v>132</v>
      </c>
      <c r="AC1079" s="13" t="s">
        <v>179</v>
      </c>
      <c r="AD1079" s="13" t="s">
        <v>44</v>
      </c>
      <c r="AE1079">
        <v>31</v>
      </c>
      <c r="AF1079" t="s">
        <v>6</v>
      </c>
      <c r="AG1079" t="s">
        <v>12</v>
      </c>
      <c r="AH1079">
        <v>5</v>
      </c>
      <c r="AI1079" t="s">
        <v>30</v>
      </c>
      <c r="AJ1079" s="13" t="s">
        <v>134</v>
      </c>
      <c r="AK1079" s="13" t="s">
        <v>135</v>
      </c>
      <c r="AL1079" t="b">
        <v>0</v>
      </c>
      <c r="AM1079" t="str">
        <f>EmployeeData[[#This Row],[EMPLOYEEID]]</f>
        <v>E129612</v>
      </c>
    </row>
    <row r="1080" spans="1:39" ht="15" x14ac:dyDescent="0.25">
      <c r="A1080" s="13" t="s">
        <v>2459</v>
      </c>
      <c r="B1080" s="13" t="str">
        <f>EmployeeData[[#This Row],[FULLNAME]]</f>
        <v>Gowda Momen-Pour</v>
      </c>
      <c r="C1080" s="13" t="s">
        <v>156</v>
      </c>
      <c r="D1080" s="13" t="s">
        <v>126</v>
      </c>
      <c r="E1080">
        <v>452</v>
      </c>
      <c r="F1080" s="13" t="s">
        <v>157</v>
      </c>
      <c r="G1080" s="13" t="s">
        <v>158</v>
      </c>
      <c r="J1080">
        <v>43959</v>
      </c>
      <c r="L1080">
        <v>1</v>
      </c>
      <c r="M1080">
        <v>40</v>
      </c>
      <c r="N1080">
        <v>5</v>
      </c>
      <c r="O1080">
        <v>74631</v>
      </c>
      <c r="P1080" t="s">
        <v>2</v>
      </c>
      <c r="Q1080" s="13" t="s">
        <v>56</v>
      </c>
      <c r="R1080" s="13" t="s">
        <v>82</v>
      </c>
      <c r="S1080" s="13" t="s">
        <v>159</v>
      </c>
      <c r="T1080" t="b">
        <v>1</v>
      </c>
      <c r="U1080" s="13" t="s">
        <v>8</v>
      </c>
      <c r="V1080" s="13" t="s">
        <v>2460</v>
      </c>
      <c r="W1080" t="s">
        <v>5</v>
      </c>
      <c r="X1080" s="13" t="s">
        <v>10</v>
      </c>
      <c r="Y1080" s="13" t="s">
        <v>146</v>
      </c>
      <c r="Z1080">
        <v>1993</v>
      </c>
      <c r="AA1080" s="13" t="s">
        <v>33</v>
      </c>
      <c r="AB1080" s="13" t="s">
        <v>161</v>
      </c>
      <c r="AC1080" s="13" t="s">
        <v>199</v>
      </c>
      <c r="AD1080" s="13" t="s">
        <v>43</v>
      </c>
      <c r="AE1080">
        <v>32</v>
      </c>
      <c r="AF1080" t="s">
        <v>6</v>
      </c>
      <c r="AG1080" t="s">
        <v>12</v>
      </c>
      <c r="AH1080">
        <v>5</v>
      </c>
      <c r="AI1080" t="s">
        <v>30</v>
      </c>
      <c r="AJ1080" s="13" t="s">
        <v>239</v>
      </c>
      <c r="AK1080" s="13" t="s">
        <v>135</v>
      </c>
      <c r="AL1080" t="s">
        <v>136</v>
      </c>
      <c r="AM1080" t="str">
        <f>EmployeeData[[#This Row],[EMPLOYEEID]]</f>
        <v>E136882</v>
      </c>
    </row>
    <row r="1081" spans="1:39" ht="15" x14ac:dyDescent="0.25">
      <c r="A1081" s="13" t="s">
        <v>2461</v>
      </c>
      <c r="B1081" s="13" t="str">
        <f>EmployeeData[[#This Row],[FULLNAME]]</f>
        <v>Guido Kramer</v>
      </c>
      <c r="C1081" s="13" t="s">
        <v>203</v>
      </c>
      <c r="D1081" s="13" t="s">
        <v>126</v>
      </c>
      <c r="E1081">
        <v>251</v>
      </c>
      <c r="F1081" s="13" t="s">
        <v>221</v>
      </c>
      <c r="G1081" s="13" t="s">
        <v>204</v>
      </c>
      <c r="J1081">
        <v>44111</v>
      </c>
      <c r="L1081">
        <v>1</v>
      </c>
      <c r="M1081">
        <v>40</v>
      </c>
      <c r="N1081">
        <v>5</v>
      </c>
      <c r="O1081">
        <v>293666</v>
      </c>
      <c r="P1081" t="s">
        <v>2</v>
      </c>
      <c r="Q1081" s="13" t="s">
        <v>55</v>
      </c>
      <c r="R1081" s="13" t="s">
        <v>82</v>
      </c>
      <c r="S1081" s="13" t="s">
        <v>159</v>
      </c>
      <c r="T1081" t="b">
        <v>1</v>
      </c>
      <c r="U1081" s="13" t="s">
        <v>7</v>
      </c>
      <c r="V1081" s="13" t="s">
        <v>2462</v>
      </c>
      <c r="W1081" t="s">
        <v>5</v>
      </c>
      <c r="X1081" s="13" t="s">
        <v>45</v>
      </c>
      <c r="Y1081" s="13" t="s">
        <v>153</v>
      </c>
      <c r="Z1081">
        <v>1985</v>
      </c>
      <c r="AA1081" s="13" t="s">
        <v>15</v>
      </c>
      <c r="AB1081" s="13" t="s">
        <v>206</v>
      </c>
      <c r="AC1081" s="13" t="s">
        <v>298</v>
      </c>
      <c r="AD1081" s="13" t="s">
        <v>9</v>
      </c>
      <c r="AE1081">
        <v>40</v>
      </c>
      <c r="AF1081" t="s">
        <v>36</v>
      </c>
      <c r="AG1081" t="s">
        <v>47</v>
      </c>
      <c r="AH1081">
        <v>5</v>
      </c>
      <c r="AI1081" t="s">
        <v>30</v>
      </c>
      <c r="AJ1081" s="13" t="s">
        <v>134</v>
      </c>
      <c r="AK1081" s="13" t="s">
        <v>184</v>
      </c>
      <c r="AL1081" t="b">
        <v>1</v>
      </c>
      <c r="AM1081" t="str">
        <f>EmployeeData[[#This Row],[EMPLOYEEID]]</f>
        <v>E139314</v>
      </c>
    </row>
    <row r="1082" spans="1:39" ht="15" x14ac:dyDescent="0.25">
      <c r="A1082" s="13" t="s">
        <v>2463</v>
      </c>
      <c r="B1082" s="13" t="str">
        <f>EmployeeData[[#This Row],[FULLNAME]]</f>
        <v>Henry Dinkar</v>
      </c>
      <c r="C1082" s="13" t="s">
        <v>338</v>
      </c>
      <c r="D1082" s="13" t="s">
        <v>126</v>
      </c>
      <c r="E1082">
        <v>452</v>
      </c>
      <c r="F1082" s="13" t="s">
        <v>157</v>
      </c>
      <c r="G1082" s="13" t="s">
        <v>339</v>
      </c>
      <c r="J1082">
        <v>44111</v>
      </c>
      <c r="L1082">
        <v>1</v>
      </c>
      <c r="M1082">
        <v>40</v>
      </c>
      <c r="N1082">
        <v>5</v>
      </c>
      <c r="O1082">
        <v>88004</v>
      </c>
      <c r="P1082" t="s">
        <v>2</v>
      </c>
      <c r="Q1082" s="13" t="s">
        <v>4</v>
      </c>
      <c r="R1082" s="13" t="s">
        <v>82</v>
      </c>
      <c r="S1082" s="13" t="s">
        <v>225</v>
      </c>
      <c r="T1082" t="b">
        <v>1</v>
      </c>
      <c r="U1082" s="13" t="s">
        <v>8</v>
      </c>
      <c r="V1082" s="13" t="s">
        <v>2464</v>
      </c>
      <c r="W1082" t="s">
        <v>5</v>
      </c>
      <c r="X1082" s="13" t="s">
        <v>10</v>
      </c>
      <c r="Y1082" s="13" t="s">
        <v>146</v>
      </c>
      <c r="Z1082">
        <v>1997</v>
      </c>
      <c r="AA1082" s="13" t="s">
        <v>15</v>
      </c>
      <c r="AB1082" s="13" t="s">
        <v>341</v>
      </c>
      <c r="AC1082" s="13" t="s">
        <v>199</v>
      </c>
      <c r="AD1082" s="13" t="s">
        <v>43</v>
      </c>
      <c r="AE1082">
        <v>28</v>
      </c>
      <c r="AF1082" t="s">
        <v>6</v>
      </c>
      <c r="AG1082" t="s">
        <v>12</v>
      </c>
      <c r="AH1082">
        <v>5</v>
      </c>
      <c r="AI1082" t="s">
        <v>30</v>
      </c>
      <c r="AJ1082" s="13" t="s">
        <v>149</v>
      </c>
      <c r="AK1082" s="13" t="s">
        <v>135</v>
      </c>
      <c r="AL1082" t="s">
        <v>136</v>
      </c>
      <c r="AM1082" t="str">
        <f>EmployeeData[[#This Row],[EMPLOYEEID]]</f>
        <v>E144990</v>
      </c>
    </row>
    <row r="1083" spans="1:39" ht="15" x14ac:dyDescent="0.25">
      <c r="A1083" s="13" t="s">
        <v>2465</v>
      </c>
      <c r="B1083" s="13" t="str">
        <f>EmployeeData[[#This Row],[FULLNAME]]</f>
        <v>Henry Carswell</v>
      </c>
      <c r="C1083" s="13" t="s">
        <v>125</v>
      </c>
      <c r="D1083" s="13" t="s">
        <v>126</v>
      </c>
      <c r="E1083">
        <v>251</v>
      </c>
      <c r="F1083" s="13" t="s">
        <v>221</v>
      </c>
      <c r="G1083" s="13" t="s">
        <v>128</v>
      </c>
      <c r="J1083">
        <v>43826</v>
      </c>
      <c r="L1083">
        <v>1</v>
      </c>
      <c r="M1083">
        <v>40</v>
      </c>
      <c r="N1083">
        <v>5</v>
      </c>
      <c r="O1083">
        <v>125100</v>
      </c>
      <c r="P1083" t="s">
        <v>2</v>
      </c>
      <c r="Q1083" s="13" t="s">
        <v>54</v>
      </c>
      <c r="R1083" s="13" t="s">
        <v>82</v>
      </c>
      <c r="S1083" s="13" t="s">
        <v>140</v>
      </c>
      <c r="T1083" t="b">
        <v>1</v>
      </c>
      <c r="U1083" s="13" t="s">
        <v>8</v>
      </c>
      <c r="V1083" s="13" t="s">
        <v>2466</v>
      </c>
      <c r="W1083" t="s">
        <v>5</v>
      </c>
      <c r="X1083" s="13" t="s">
        <v>10</v>
      </c>
      <c r="Y1083" s="13" t="s">
        <v>153</v>
      </c>
      <c r="Z1083">
        <v>1997</v>
      </c>
      <c r="AA1083" s="13" t="s">
        <v>15</v>
      </c>
      <c r="AB1083" s="13" t="s">
        <v>132</v>
      </c>
      <c r="AC1083" s="13" t="s">
        <v>298</v>
      </c>
      <c r="AD1083" s="13" t="s">
        <v>9</v>
      </c>
      <c r="AE1083">
        <v>28</v>
      </c>
      <c r="AF1083" t="s">
        <v>6</v>
      </c>
      <c r="AG1083" t="s">
        <v>46</v>
      </c>
      <c r="AH1083">
        <v>6</v>
      </c>
      <c r="AI1083" t="s">
        <v>13</v>
      </c>
      <c r="AJ1083" s="13" t="s">
        <v>176</v>
      </c>
      <c r="AK1083" s="13" t="s">
        <v>135</v>
      </c>
      <c r="AL1083" t="s">
        <v>136</v>
      </c>
      <c r="AM1083" t="str">
        <f>EmployeeData[[#This Row],[EMPLOYEEID]]</f>
        <v>E147379</v>
      </c>
    </row>
    <row r="1084" spans="1:39" ht="15" x14ac:dyDescent="0.25">
      <c r="A1084" s="13" t="s">
        <v>2467</v>
      </c>
      <c r="B1084" s="13" t="str">
        <f>EmployeeData[[#This Row],[FULLNAME]]</f>
        <v>Herbert Bertrand</v>
      </c>
      <c r="C1084" s="13" t="s">
        <v>125</v>
      </c>
      <c r="D1084" s="13" t="s">
        <v>126</v>
      </c>
      <c r="E1084">
        <v>452</v>
      </c>
      <c r="F1084" s="13" t="s">
        <v>157</v>
      </c>
      <c r="G1084" s="13" t="s">
        <v>128</v>
      </c>
      <c r="J1084">
        <v>44028</v>
      </c>
      <c r="L1084">
        <v>1</v>
      </c>
      <c r="M1084">
        <v>40</v>
      </c>
      <c r="N1084">
        <v>5</v>
      </c>
      <c r="O1084">
        <v>268001</v>
      </c>
      <c r="P1084" t="s">
        <v>2</v>
      </c>
      <c r="Q1084" s="13" t="s">
        <v>54</v>
      </c>
      <c r="R1084" s="13" t="s">
        <v>82</v>
      </c>
      <c r="S1084" s="13" t="s">
        <v>140</v>
      </c>
      <c r="T1084" t="b">
        <v>1</v>
      </c>
      <c r="U1084" s="13" t="s">
        <v>8</v>
      </c>
      <c r="V1084" s="13" t="s">
        <v>2468</v>
      </c>
      <c r="W1084" t="s">
        <v>5</v>
      </c>
      <c r="X1084" s="13" t="s">
        <v>45</v>
      </c>
      <c r="Y1084" s="13" t="s">
        <v>153</v>
      </c>
      <c r="Z1084">
        <v>1978</v>
      </c>
      <c r="AA1084" s="13" t="s">
        <v>33</v>
      </c>
      <c r="AB1084" s="13" t="s">
        <v>132</v>
      </c>
      <c r="AC1084" s="13" t="s">
        <v>199</v>
      </c>
      <c r="AD1084" s="13" t="s">
        <v>43</v>
      </c>
      <c r="AE1084">
        <v>47</v>
      </c>
      <c r="AF1084" t="s">
        <v>37</v>
      </c>
      <c r="AG1084" t="s">
        <v>47</v>
      </c>
      <c r="AH1084">
        <v>5</v>
      </c>
      <c r="AI1084" t="s">
        <v>30</v>
      </c>
      <c r="AJ1084" s="13" t="s">
        <v>154</v>
      </c>
      <c r="AK1084" s="13" t="s">
        <v>135</v>
      </c>
      <c r="AL1084" t="s">
        <v>136</v>
      </c>
      <c r="AM1084" t="str">
        <f>EmployeeData[[#This Row],[EMPLOYEEID]]</f>
        <v>E147645</v>
      </c>
    </row>
    <row r="1085" spans="1:39" ht="15" x14ac:dyDescent="0.25">
      <c r="A1085" s="13" t="s">
        <v>2469</v>
      </c>
      <c r="B1085" s="13" t="str">
        <f>EmployeeData[[#This Row],[FULLNAME]]</f>
        <v>Herbert Badragan</v>
      </c>
      <c r="C1085" s="13" t="s">
        <v>203</v>
      </c>
      <c r="D1085" s="13" t="s">
        <v>126</v>
      </c>
      <c r="E1085">
        <v>444</v>
      </c>
      <c r="F1085" s="13" t="s">
        <v>127</v>
      </c>
      <c r="G1085" s="13" t="s">
        <v>204</v>
      </c>
      <c r="J1085">
        <v>43951</v>
      </c>
      <c r="L1085">
        <v>1</v>
      </c>
      <c r="M1085">
        <v>40</v>
      </c>
      <c r="N1085">
        <v>5</v>
      </c>
      <c r="O1085">
        <v>91387</v>
      </c>
      <c r="P1085" t="s">
        <v>2</v>
      </c>
      <c r="Q1085" s="13" t="s">
        <v>55</v>
      </c>
      <c r="R1085" s="13" t="s">
        <v>82</v>
      </c>
      <c r="S1085" s="13" t="s">
        <v>159</v>
      </c>
      <c r="T1085" t="b">
        <v>1</v>
      </c>
      <c r="U1085" s="13" t="s">
        <v>7</v>
      </c>
      <c r="V1085" s="13" t="s">
        <v>2470</v>
      </c>
      <c r="W1085" t="s">
        <v>5</v>
      </c>
      <c r="X1085" s="13" t="s">
        <v>10</v>
      </c>
      <c r="Y1085" s="13" t="s">
        <v>146</v>
      </c>
      <c r="Z1085">
        <v>1995</v>
      </c>
      <c r="AA1085" s="13" t="s">
        <v>33</v>
      </c>
      <c r="AB1085" s="13" t="s">
        <v>206</v>
      </c>
      <c r="AC1085" s="13" t="s">
        <v>133</v>
      </c>
      <c r="AD1085" s="13" t="s">
        <v>40</v>
      </c>
      <c r="AE1085">
        <v>30</v>
      </c>
      <c r="AF1085" t="s">
        <v>6</v>
      </c>
      <c r="AG1085" t="s">
        <v>12</v>
      </c>
      <c r="AH1085">
        <v>5</v>
      </c>
      <c r="AI1085" t="s">
        <v>30</v>
      </c>
      <c r="AJ1085" s="13" t="s">
        <v>176</v>
      </c>
      <c r="AK1085" s="13" t="s">
        <v>135</v>
      </c>
      <c r="AL1085" t="b">
        <v>1</v>
      </c>
      <c r="AM1085" t="str">
        <f>EmployeeData[[#This Row],[EMPLOYEEID]]</f>
        <v>E148235</v>
      </c>
    </row>
    <row r="1086" spans="1:39" ht="15" x14ac:dyDescent="0.25">
      <c r="A1086" s="13" t="s">
        <v>2471</v>
      </c>
      <c r="B1086" s="13" t="str">
        <f>EmployeeData[[#This Row],[FULLNAME]]</f>
        <v>Hongchul Ye</v>
      </c>
      <c r="C1086" s="13" t="s">
        <v>156</v>
      </c>
      <c r="D1086" s="13" t="s">
        <v>126</v>
      </c>
      <c r="E1086">
        <v>450</v>
      </c>
      <c r="F1086" s="13" t="s">
        <v>221</v>
      </c>
      <c r="G1086" s="13" t="s">
        <v>158</v>
      </c>
      <c r="J1086">
        <v>44141</v>
      </c>
      <c r="L1086">
        <v>1</v>
      </c>
      <c r="M1086">
        <v>40</v>
      </c>
      <c r="N1086">
        <v>5</v>
      </c>
      <c r="O1086">
        <v>100944</v>
      </c>
      <c r="P1086" t="s">
        <v>2</v>
      </c>
      <c r="Q1086" s="13" t="s">
        <v>56</v>
      </c>
      <c r="R1086" s="13" t="s">
        <v>82</v>
      </c>
      <c r="S1086" s="13" t="s">
        <v>344</v>
      </c>
      <c r="T1086" t="b">
        <v>1</v>
      </c>
      <c r="U1086" s="13" t="s">
        <v>7</v>
      </c>
      <c r="V1086" s="13" t="s">
        <v>2472</v>
      </c>
      <c r="W1086" t="s">
        <v>5</v>
      </c>
      <c r="X1086" s="13" t="s">
        <v>10</v>
      </c>
      <c r="Y1086" s="13" t="s">
        <v>146</v>
      </c>
      <c r="Z1086">
        <v>1970</v>
      </c>
      <c r="AA1086" s="13" t="s">
        <v>33</v>
      </c>
      <c r="AB1086" s="13" t="s">
        <v>161</v>
      </c>
      <c r="AC1086" s="13" t="s">
        <v>301</v>
      </c>
      <c r="AD1086" s="13" t="s">
        <v>9</v>
      </c>
      <c r="AE1086">
        <v>55</v>
      </c>
      <c r="AF1086" t="s">
        <v>37</v>
      </c>
      <c r="AG1086" t="s">
        <v>46</v>
      </c>
      <c r="AH1086">
        <v>5</v>
      </c>
      <c r="AI1086" t="s">
        <v>30</v>
      </c>
      <c r="AJ1086" s="13" t="s">
        <v>154</v>
      </c>
      <c r="AK1086" s="13" t="s">
        <v>150</v>
      </c>
      <c r="AL1086" t="s">
        <v>136</v>
      </c>
      <c r="AM1086" t="str">
        <f>EmployeeData[[#This Row],[EMPLOYEEID]]</f>
        <v>E150199</v>
      </c>
    </row>
    <row r="1087" spans="1:39" ht="15" x14ac:dyDescent="0.25">
      <c r="A1087" s="13" t="s">
        <v>2473</v>
      </c>
      <c r="B1087" s="13" t="str">
        <f>EmployeeData[[#This Row],[FULLNAME]]</f>
        <v>Hyo Strizzi</v>
      </c>
      <c r="C1087" s="13" t="s">
        <v>203</v>
      </c>
      <c r="D1087" s="13" t="s">
        <v>126</v>
      </c>
      <c r="E1087">
        <v>351</v>
      </c>
      <c r="F1087" s="13" t="s">
        <v>221</v>
      </c>
      <c r="G1087" s="13" t="s">
        <v>204</v>
      </c>
      <c r="J1087">
        <v>44090</v>
      </c>
      <c r="L1087">
        <v>1</v>
      </c>
      <c r="M1087">
        <v>40</v>
      </c>
      <c r="N1087">
        <v>5</v>
      </c>
      <c r="O1087">
        <v>209863</v>
      </c>
      <c r="P1087" t="s">
        <v>2</v>
      </c>
      <c r="Q1087" s="13" t="s">
        <v>55</v>
      </c>
      <c r="R1087" s="13" t="s">
        <v>82</v>
      </c>
      <c r="S1087" s="13" t="s">
        <v>344</v>
      </c>
      <c r="T1087" t="b">
        <v>1</v>
      </c>
      <c r="U1087" s="13" t="s">
        <v>7</v>
      </c>
      <c r="V1087" s="13" t="s">
        <v>2474</v>
      </c>
      <c r="W1087" t="s">
        <v>5</v>
      </c>
      <c r="X1087" s="13" t="s">
        <v>10</v>
      </c>
      <c r="Y1087" s="13" t="s">
        <v>146</v>
      </c>
      <c r="Z1087">
        <v>1981</v>
      </c>
      <c r="AA1087" s="13" t="s">
        <v>34</v>
      </c>
      <c r="AB1087" s="13" t="s">
        <v>206</v>
      </c>
      <c r="AC1087" s="13" t="s">
        <v>800</v>
      </c>
      <c r="AD1087" s="13" t="s">
        <v>9</v>
      </c>
      <c r="AE1087">
        <v>44</v>
      </c>
      <c r="AF1087" t="s">
        <v>36</v>
      </c>
      <c r="AG1087" t="s">
        <v>47</v>
      </c>
      <c r="AH1087">
        <v>5</v>
      </c>
      <c r="AI1087" t="s">
        <v>30</v>
      </c>
      <c r="AJ1087" s="13" t="s">
        <v>176</v>
      </c>
      <c r="AK1087" s="13" t="s">
        <v>150</v>
      </c>
      <c r="AL1087" t="s">
        <v>136</v>
      </c>
      <c r="AM1087" t="str">
        <f>EmployeeData[[#This Row],[EMPLOYEEID]]</f>
        <v>E154246</v>
      </c>
    </row>
    <row r="1088" spans="1:39" ht="15" x14ac:dyDescent="0.25">
      <c r="A1088" s="13" t="s">
        <v>2475</v>
      </c>
      <c r="B1088" s="13" t="str">
        <f>EmployeeData[[#This Row],[FULLNAME]]</f>
        <v>Hyunwoo Sequeira</v>
      </c>
      <c r="C1088" s="13" t="s">
        <v>203</v>
      </c>
      <c r="D1088" s="13" t="s">
        <v>126</v>
      </c>
      <c r="E1088">
        <v>450</v>
      </c>
      <c r="F1088" s="13" t="s">
        <v>221</v>
      </c>
      <c r="G1088" s="13" t="s">
        <v>204</v>
      </c>
      <c r="J1088">
        <v>43919</v>
      </c>
      <c r="L1088">
        <v>1</v>
      </c>
      <c r="M1088">
        <v>40</v>
      </c>
      <c r="N1088">
        <v>5</v>
      </c>
      <c r="O1088">
        <v>116280</v>
      </c>
      <c r="P1088" t="s">
        <v>2</v>
      </c>
      <c r="Q1088" s="13" t="s">
        <v>55</v>
      </c>
      <c r="R1088" s="13" t="s">
        <v>82</v>
      </c>
      <c r="S1088" s="13" t="s">
        <v>159</v>
      </c>
      <c r="T1088" t="b">
        <v>1</v>
      </c>
      <c r="U1088" s="13" t="s">
        <v>7</v>
      </c>
      <c r="V1088" s="13" t="s">
        <v>2476</v>
      </c>
      <c r="W1088" t="s">
        <v>5</v>
      </c>
      <c r="X1088" s="13" t="s">
        <v>10</v>
      </c>
      <c r="Y1088" s="13" t="s">
        <v>153</v>
      </c>
      <c r="Z1088">
        <v>1978</v>
      </c>
      <c r="AA1088" s="13" t="s">
        <v>34</v>
      </c>
      <c r="AB1088" s="13" t="s">
        <v>206</v>
      </c>
      <c r="AC1088" s="13" t="s">
        <v>301</v>
      </c>
      <c r="AD1088" s="13" t="s">
        <v>9</v>
      </c>
      <c r="AE1088">
        <v>47</v>
      </c>
      <c r="AF1088" t="s">
        <v>37</v>
      </c>
      <c r="AG1088" t="s">
        <v>46</v>
      </c>
      <c r="AH1088">
        <v>5</v>
      </c>
      <c r="AI1088" t="s">
        <v>30</v>
      </c>
      <c r="AJ1088" s="13" t="s">
        <v>239</v>
      </c>
      <c r="AK1088" s="13" t="s">
        <v>135</v>
      </c>
      <c r="AL1088" t="b">
        <v>1</v>
      </c>
      <c r="AM1088" t="str">
        <f>EmployeeData[[#This Row],[EMPLOYEEID]]</f>
        <v>E154573</v>
      </c>
    </row>
    <row r="1089" spans="1:39" ht="15" x14ac:dyDescent="0.25">
      <c r="A1089" s="13" t="s">
        <v>2477</v>
      </c>
      <c r="B1089" s="13" t="str">
        <f>EmployeeData[[#This Row],[FULLNAME]]</f>
        <v>Ian Schurman</v>
      </c>
      <c r="C1089" s="13" t="s">
        <v>203</v>
      </c>
      <c r="D1089" s="13" t="s">
        <v>126</v>
      </c>
      <c r="E1089">
        <v>452</v>
      </c>
      <c r="F1089" s="13" t="s">
        <v>157</v>
      </c>
      <c r="G1089" s="13" t="s">
        <v>204</v>
      </c>
      <c r="J1089">
        <v>44114</v>
      </c>
      <c r="L1089">
        <v>1</v>
      </c>
      <c r="M1089">
        <v>40</v>
      </c>
      <c r="N1089">
        <v>5</v>
      </c>
      <c r="O1089">
        <v>98248</v>
      </c>
      <c r="P1089" t="s">
        <v>2</v>
      </c>
      <c r="Q1089" s="13" t="s">
        <v>55</v>
      </c>
      <c r="R1089" s="13" t="s">
        <v>82</v>
      </c>
      <c r="S1089" s="13" t="s">
        <v>344</v>
      </c>
      <c r="T1089" t="b">
        <v>1</v>
      </c>
      <c r="U1089" s="13" t="s">
        <v>7</v>
      </c>
      <c r="V1089" s="13" t="s">
        <v>2478</v>
      </c>
      <c r="W1089" t="s">
        <v>5</v>
      </c>
      <c r="X1089" s="13" t="s">
        <v>10</v>
      </c>
      <c r="Y1089" s="13" t="s">
        <v>146</v>
      </c>
      <c r="Z1089">
        <v>1987</v>
      </c>
      <c r="AA1089" s="13" t="s">
        <v>34</v>
      </c>
      <c r="AB1089" s="13" t="s">
        <v>206</v>
      </c>
      <c r="AC1089" s="13" t="s">
        <v>199</v>
      </c>
      <c r="AD1089" s="13" t="s">
        <v>43</v>
      </c>
      <c r="AE1089">
        <v>38</v>
      </c>
      <c r="AF1089" t="s">
        <v>36</v>
      </c>
      <c r="AG1089" t="s">
        <v>12</v>
      </c>
      <c r="AH1089">
        <v>5</v>
      </c>
      <c r="AI1089" t="s">
        <v>30</v>
      </c>
      <c r="AJ1089" s="13" t="s">
        <v>154</v>
      </c>
      <c r="AK1089" s="13" t="s">
        <v>150</v>
      </c>
      <c r="AL1089" t="s">
        <v>136</v>
      </c>
      <c r="AM1089" t="str">
        <f>EmployeeData[[#This Row],[EMPLOYEEID]]</f>
        <v>E154717</v>
      </c>
    </row>
    <row r="1090" spans="1:39" ht="15" x14ac:dyDescent="0.25">
      <c r="A1090" s="13" t="s">
        <v>2479</v>
      </c>
      <c r="B1090" s="13" t="str">
        <f>EmployeeData[[#This Row],[FULLNAME]]</f>
        <v>Ina Paul</v>
      </c>
      <c r="C1090" s="13" t="s">
        <v>125</v>
      </c>
      <c r="D1090" s="13" t="s">
        <v>126</v>
      </c>
      <c r="E1090">
        <v>443</v>
      </c>
      <c r="F1090" s="13" t="s">
        <v>157</v>
      </c>
      <c r="G1090" s="13" t="s">
        <v>128</v>
      </c>
      <c r="J1090">
        <v>43909</v>
      </c>
      <c r="L1090">
        <v>1</v>
      </c>
      <c r="M1090">
        <v>40</v>
      </c>
      <c r="N1090">
        <v>5</v>
      </c>
      <c r="O1090">
        <v>65152</v>
      </c>
      <c r="P1090" t="s">
        <v>2</v>
      </c>
      <c r="Q1090" s="13" t="s">
        <v>54</v>
      </c>
      <c r="R1090" s="13" t="s">
        <v>82</v>
      </c>
      <c r="S1090" s="13" t="s">
        <v>159</v>
      </c>
      <c r="T1090" t="b">
        <v>1</v>
      </c>
      <c r="U1090" s="13" t="s">
        <v>38</v>
      </c>
      <c r="V1090" s="13" t="s">
        <v>2480</v>
      </c>
      <c r="W1090" t="s">
        <v>5</v>
      </c>
      <c r="X1090" s="13" t="s">
        <v>10</v>
      </c>
      <c r="Y1090" s="13" t="s">
        <v>146</v>
      </c>
      <c r="Z1090">
        <v>2001</v>
      </c>
      <c r="AA1090" s="13" t="s">
        <v>34</v>
      </c>
      <c r="AB1090" s="13" t="s">
        <v>132</v>
      </c>
      <c r="AC1090" s="13" t="s">
        <v>162</v>
      </c>
      <c r="AD1090" s="13" t="s">
        <v>43</v>
      </c>
      <c r="AE1090">
        <v>24</v>
      </c>
      <c r="AF1090" t="s">
        <v>63</v>
      </c>
      <c r="AG1090" t="s">
        <v>12</v>
      </c>
      <c r="AH1090">
        <v>5</v>
      </c>
      <c r="AI1090" t="s">
        <v>30</v>
      </c>
      <c r="AJ1090" s="13" t="s">
        <v>134</v>
      </c>
      <c r="AK1090" s="13" t="s">
        <v>135</v>
      </c>
      <c r="AL1090" t="s">
        <v>136</v>
      </c>
      <c r="AM1090" t="str">
        <f>EmployeeData[[#This Row],[EMPLOYEEID]]</f>
        <v>E156849</v>
      </c>
    </row>
    <row r="1091" spans="1:39" ht="15" x14ac:dyDescent="0.25">
      <c r="A1091" s="13" t="s">
        <v>2481</v>
      </c>
      <c r="B1091" s="13" t="str">
        <f>EmployeeData[[#This Row],[FULLNAME]]</f>
        <v>Irene McCamman</v>
      </c>
      <c r="C1091" s="13" t="s">
        <v>303</v>
      </c>
      <c r="D1091" s="13" t="s">
        <v>126</v>
      </c>
      <c r="E1091">
        <v>452</v>
      </c>
      <c r="F1091" s="13" t="s">
        <v>157</v>
      </c>
      <c r="G1091" s="13" t="s">
        <v>304</v>
      </c>
      <c r="J1091">
        <v>44111</v>
      </c>
      <c r="L1091">
        <v>1</v>
      </c>
      <c r="M1091">
        <v>40</v>
      </c>
      <c r="N1091">
        <v>5</v>
      </c>
      <c r="O1091">
        <v>55293</v>
      </c>
      <c r="P1091" t="s">
        <v>2</v>
      </c>
      <c r="Q1091" s="13" t="s">
        <v>57</v>
      </c>
      <c r="R1091" s="13" t="s">
        <v>82</v>
      </c>
      <c r="S1091" s="13" t="s">
        <v>159</v>
      </c>
      <c r="T1091" t="b">
        <v>1</v>
      </c>
      <c r="U1091" s="13" t="s">
        <v>7</v>
      </c>
      <c r="V1091" s="13" t="s">
        <v>2482</v>
      </c>
      <c r="W1091" t="s">
        <v>5</v>
      </c>
      <c r="X1091" s="13" t="s">
        <v>10</v>
      </c>
      <c r="Y1091" s="13" t="s">
        <v>131</v>
      </c>
      <c r="Z1091">
        <v>1987</v>
      </c>
      <c r="AA1091" s="13" t="s">
        <v>32</v>
      </c>
      <c r="AB1091" s="13" t="s">
        <v>306</v>
      </c>
      <c r="AC1091" s="13" t="s">
        <v>199</v>
      </c>
      <c r="AD1091" s="13" t="s">
        <v>43</v>
      </c>
      <c r="AE1091">
        <v>38</v>
      </c>
      <c r="AF1091" t="s">
        <v>36</v>
      </c>
      <c r="AG1091" t="s">
        <v>12</v>
      </c>
      <c r="AH1091">
        <v>5</v>
      </c>
      <c r="AI1091" t="s">
        <v>30</v>
      </c>
      <c r="AJ1091" s="13" t="s">
        <v>134</v>
      </c>
      <c r="AK1091" s="13" t="s">
        <v>135</v>
      </c>
      <c r="AL1091" t="b">
        <v>1</v>
      </c>
      <c r="AM1091" t="str">
        <f>EmployeeData[[#This Row],[EMPLOYEEID]]</f>
        <v>E157704</v>
      </c>
    </row>
    <row r="1092" spans="1:39" ht="15" x14ac:dyDescent="0.25">
      <c r="A1092" s="13" t="s">
        <v>2483</v>
      </c>
      <c r="B1092" s="13" t="str">
        <f>EmployeeData[[#This Row],[FULLNAME]]</f>
        <v>Ivan Jiang</v>
      </c>
      <c r="C1092" s="13" t="s">
        <v>125</v>
      </c>
      <c r="D1092" s="13" t="s">
        <v>126</v>
      </c>
      <c r="E1092">
        <v>453</v>
      </c>
      <c r="F1092" s="13" t="s">
        <v>127</v>
      </c>
      <c r="G1092" s="13" t="s">
        <v>128</v>
      </c>
      <c r="J1092">
        <v>44077</v>
      </c>
      <c r="L1092">
        <v>1</v>
      </c>
      <c r="M1092">
        <v>40</v>
      </c>
      <c r="N1092">
        <v>5</v>
      </c>
      <c r="O1092">
        <v>50769</v>
      </c>
      <c r="P1092" t="s">
        <v>2</v>
      </c>
      <c r="Q1092" s="13" t="s">
        <v>54</v>
      </c>
      <c r="R1092" s="13" t="s">
        <v>82</v>
      </c>
      <c r="S1092" s="13" t="s">
        <v>190</v>
      </c>
      <c r="T1092" t="b">
        <v>1</v>
      </c>
      <c r="U1092" s="13" t="s">
        <v>38</v>
      </c>
      <c r="V1092" s="13" t="s">
        <v>2484</v>
      </c>
      <c r="W1092" t="s">
        <v>5</v>
      </c>
      <c r="X1092" s="13" t="s">
        <v>10</v>
      </c>
      <c r="Y1092" s="13" t="s">
        <v>146</v>
      </c>
      <c r="Z1092">
        <v>1992</v>
      </c>
      <c r="AA1092" s="13" t="s">
        <v>51</v>
      </c>
      <c r="AB1092" s="13" t="s">
        <v>132</v>
      </c>
      <c r="AC1092" s="13" t="s">
        <v>320</v>
      </c>
      <c r="AD1092" s="13" t="s">
        <v>40</v>
      </c>
      <c r="AE1092">
        <v>33</v>
      </c>
      <c r="AF1092" t="s">
        <v>36</v>
      </c>
      <c r="AG1092" t="s">
        <v>12</v>
      </c>
      <c r="AH1092">
        <v>5</v>
      </c>
      <c r="AI1092" t="s">
        <v>30</v>
      </c>
      <c r="AJ1092" s="13" t="s">
        <v>154</v>
      </c>
      <c r="AK1092" s="13" t="s">
        <v>135</v>
      </c>
      <c r="AL1092" t="b">
        <v>1</v>
      </c>
      <c r="AM1092" t="str">
        <f>EmployeeData[[#This Row],[EMPLOYEEID]]</f>
        <v>E162381</v>
      </c>
    </row>
    <row r="1093" spans="1:39" ht="15" x14ac:dyDescent="0.25">
      <c r="A1093" s="13" t="s">
        <v>2485</v>
      </c>
      <c r="B1093" s="13" t="str">
        <f>EmployeeData[[#This Row],[FULLNAME]]</f>
        <v>Jack Higgins</v>
      </c>
      <c r="C1093" s="13" t="s">
        <v>125</v>
      </c>
      <c r="D1093" s="13" t="s">
        <v>126</v>
      </c>
      <c r="E1093">
        <v>452</v>
      </c>
      <c r="F1093" s="13" t="s">
        <v>157</v>
      </c>
      <c r="G1093" s="13" t="s">
        <v>128</v>
      </c>
      <c r="J1093">
        <v>44113</v>
      </c>
      <c r="L1093">
        <v>1</v>
      </c>
      <c r="M1093">
        <v>40</v>
      </c>
      <c r="N1093">
        <v>5</v>
      </c>
      <c r="O1093">
        <v>83804</v>
      </c>
      <c r="P1093" t="s">
        <v>2</v>
      </c>
      <c r="Q1093" s="13" t="s">
        <v>54</v>
      </c>
      <c r="R1093" s="13" t="s">
        <v>82</v>
      </c>
      <c r="S1093" s="13" t="s">
        <v>159</v>
      </c>
      <c r="T1093" t="b">
        <v>1</v>
      </c>
      <c r="U1093" s="13" t="s">
        <v>8</v>
      </c>
      <c r="V1093" s="13" t="s">
        <v>2486</v>
      </c>
      <c r="W1093" t="s">
        <v>5</v>
      </c>
      <c r="X1093" s="13" t="s">
        <v>10</v>
      </c>
      <c r="Y1093" s="13" t="s">
        <v>146</v>
      </c>
      <c r="Z1093">
        <v>2004</v>
      </c>
      <c r="AA1093" s="13" t="s">
        <v>51</v>
      </c>
      <c r="AB1093" s="13" t="s">
        <v>132</v>
      </c>
      <c r="AC1093" s="13" t="s">
        <v>199</v>
      </c>
      <c r="AD1093" s="13" t="s">
        <v>43</v>
      </c>
      <c r="AE1093">
        <v>21</v>
      </c>
      <c r="AF1093" t="s">
        <v>63</v>
      </c>
      <c r="AG1093" t="s">
        <v>12</v>
      </c>
      <c r="AH1093">
        <v>5</v>
      </c>
      <c r="AI1093" t="s">
        <v>30</v>
      </c>
      <c r="AJ1093" s="13" t="s">
        <v>176</v>
      </c>
      <c r="AK1093" s="13" t="s">
        <v>135</v>
      </c>
      <c r="AL1093" t="b">
        <v>0</v>
      </c>
      <c r="AM1093" t="str">
        <f>EmployeeData[[#This Row],[EMPLOYEEID]]</f>
        <v>E163528</v>
      </c>
    </row>
    <row r="1094" spans="1:39" ht="15" x14ac:dyDescent="0.25">
      <c r="A1094" s="13" t="s">
        <v>2487</v>
      </c>
      <c r="B1094" s="13" t="str">
        <f>EmployeeData[[#This Row],[FULLNAME]]</f>
        <v>Jack Hegde</v>
      </c>
      <c r="C1094" s="13" t="s">
        <v>125</v>
      </c>
      <c r="D1094" s="13" t="s">
        <v>126</v>
      </c>
      <c r="E1094">
        <v>452</v>
      </c>
      <c r="F1094" s="13" t="s">
        <v>157</v>
      </c>
      <c r="G1094" s="13" t="s">
        <v>128</v>
      </c>
      <c r="J1094">
        <v>43886</v>
      </c>
      <c r="L1094">
        <v>1</v>
      </c>
      <c r="M1094">
        <v>40</v>
      </c>
      <c r="N1094">
        <v>5</v>
      </c>
      <c r="O1094">
        <v>116603</v>
      </c>
      <c r="P1094" t="s">
        <v>2</v>
      </c>
      <c r="Q1094" s="13" t="s">
        <v>54</v>
      </c>
      <c r="R1094" s="13" t="s">
        <v>82</v>
      </c>
      <c r="S1094" s="13" t="s">
        <v>159</v>
      </c>
      <c r="T1094" t="b">
        <v>1</v>
      </c>
      <c r="U1094" s="13" t="s">
        <v>7</v>
      </c>
      <c r="V1094" s="13" t="s">
        <v>2488</v>
      </c>
      <c r="W1094" t="s">
        <v>5</v>
      </c>
      <c r="X1094" s="13" t="s">
        <v>10</v>
      </c>
      <c r="Y1094" s="13" t="s">
        <v>153</v>
      </c>
      <c r="Z1094">
        <v>1998</v>
      </c>
      <c r="AA1094" s="13" t="s">
        <v>51</v>
      </c>
      <c r="AB1094" s="13" t="s">
        <v>132</v>
      </c>
      <c r="AC1094" s="13" t="s">
        <v>199</v>
      </c>
      <c r="AD1094" s="13" t="s">
        <v>43</v>
      </c>
      <c r="AE1094">
        <v>27</v>
      </c>
      <c r="AF1094" t="s">
        <v>6</v>
      </c>
      <c r="AG1094" t="s">
        <v>46</v>
      </c>
      <c r="AH1094">
        <v>5</v>
      </c>
      <c r="AI1094" t="s">
        <v>30</v>
      </c>
      <c r="AJ1094" s="13" t="s">
        <v>134</v>
      </c>
      <c r="AK1094" s="13" t="s">
        <v>135</v>
      </c>
      <c r="AL1094" t="b">
        <v>1</v>
      </c>
      <c r="AM1094" t="str">
        <f>EmployeeData[[#This Row],[EMPLOYEEID]]</f>
        <v>E163841</v>
      </c>
    </row>
    <row r="1095" spans="1:39" ht="15" x14ac:dyDescent="0.25">
      <c r="A1095" s="13" t="s">
        <v>2489</v>
      </c>
      <c r="B1095" s="13" t="str">
        <f>EmployeeData[[#This Row],[FULLNAME]]</f>
        <v>Jacky Gowsell</v>
      </c>
      <c r="C1095" s="13" t="s">
        <v>203</v>
      </c>
      <c r="D1095" s="13" t="s">
        <v>126</v>
      </c>
      <c r="E1095">
        <v>452</v>
      </c>
      <c r="F1095" s="13" t="s">
        <v>157</v>
      </c>
      <c r="G1095" s="13" t="s">
        <v>204</v>
      </c>
      <c r="J1095">
        <v>44001</v>
      </c>
      <c r="L1095">
        <v>1</v>
      </c>
      <c r="M1095">
        <v>40</v>
      </c>
      <c r="N1095">
        <v>5</v>
      </c>
      <c r="O1095">
        <v>29901</v>
      </c>
      <c r="P1095" t="s">
        <v>2</v>
      </c>
      <c r="Q1095" s="13" t="s">
        <v>55</v>
      </c>
      <c r="R1095" s="13" t="s">
        <v>82</v>
      </c>
      <c r="S1095" s="13" t="s">
        <v>159</v>
      </c>
      <c r="T1095" t="b">
        <v>1</v>
      </c>
      <c r="U1095" s="13" t="s">
        <v>8</v>
      </c>
      <c r="V1095" s="13" t="s">
        <v>2490</v>
      </c>
      <c r="W1095" t="s">
        <v>5</v>
      </c>
      <c r="X1095" s="13" t="s">
        <v>10</v>
      </c>
      <c r="Y1095" s="13" t="s">
        <v>146</v>
      </c>
      <c r="Z1095">
        <v>1971</v>
      </c>
      <c r="AA1095" s="13" t="s">
        <v>34</v>
      </c>
      <c r="AB1095" s="13" t="s">
        <v>206</v>
      </c>
      <c r="AC1095" s="13" t="s">
        <v>199</v>
      </c>
      <c r="AD1095" s="13" t="s">
        <v>43</v>
      </c>
      <c r="AE1095">
        <v>54</v>
      </c>
      <c r="AF1095" t="s">
        <v>37</v>
      </c>
      <c r="AG1095" t="s">
        <v>11</v>
      </c>
      <c r="AH1095">
        <v>5</v>
      </c>
      <c r="AI1095" t="s">
        <v>30</v>
      </c>
      <c r="AJ1095" s="13" t="s">
        <v>154</v>
      </c>
      <c r="AK1095" s="13" t="s">
        <v>135</v>
      </c>
      <c r="AL1095" t="b">
        <v>1</v>
      </c>
      <c r="AM1095" t="str">
        <f>EmployeeData[[#This Row],[EMPLOYEEID]]</f>
        <v>E165113</v>
      </c>
    </row>
    <row r="1096" spans="1:39" ht="15" x14ac:dyDescent="0.25">
      <c r="A1096" s="13" t="s">
        <v>2491</v>
      </c>
      <c r="B1096" s="13" t="str">
        <f>EmployeeData[[#This Row],[FULLNAME]]</f>
        <v>Jacob Fei</v>
      </c>
      <c r="C1096" s="13" t="s">
        <v>125</v>
      </c>
      <c r="D1096" s="13" t="s">
        <v>126</v>
      </c>
      <c r="E1096">
        <v>444</v>
      </c>
      <c r="F1096" s="13" t="s">
        <v>127</v>
      </c>
      <c r="G1096" s="13" t="s">
        <v>128</v>
      </c>
      <c r="J1096">
        <v>44008</v>
      </c>
      <c r="L1096">
        <v>1</v>
      </c>
      <c r="M1096">
        <v>40</v>
      </c>
      <c r="N1096">
        <v>5</v>
      </c>
      <c r="O1096">
        <v>66544</v>
      </c>
      <c r="P1096" t="s">
        <v>2</v>
      </c>
      <c r="Q1096" s="13" t="s">
        <v>54</v>
      </c>
      <c r="R1096" s="13" t="s">
        <v>82</v>
      </c>
      <c r="S1096" s="13" t="s">
        <v>129</v>
      </c>
      <c r="T1096" t="b">
        <v>1</v>
      </c>
      <c r="U1096" s="13" t="s">
        <v>38</v>
      </c>
      <c r="V1096" s="13" t="s">
        <v>2492</v>
      </c>
      <c r="W1096" t="s">
        <v>5</v>
      </c>
      <c r="X1096" s="13" t="s">
        <v>10</v>
      </c>
      <c r="Y1096" s="13" t="s">
        <v>131</v>
      </c>
      <c r="Z1096">
        <v>2002</v>
      </c>
      <c r="AA1096" s="13" t="s">
        <v>34</v>
      </c>
      <c r="AB1096" s="13" t="s">
        <v>132</v>
      </c>
      <c r="AC1096" s="13" t="s">
        <v>133</v>
      </c>
      <c r="AD1096" s="13" t="s">
        <v>40</v>
      </c>
      <c r="AE1096">
        <v>23</v>
      </c>
      <c r="AF1096" t="s">
        <v>63</v>
      </c>
      <c r="AG1096" t="s">
        <v>12</v>
      </c>
      <c r="AH1096">
        <v>5</v>
      </c>
      <c r="AI1096" t="s">
        <v>30</v>
      </c>
      <c r="AJ1096" s="13" t="s">
        <v>154</v>
      </c>
      <c r="AK1096" s="13" t="s">
        <v>135</v>
      </c>
      <c r="AL1096" t="b">
        <v>0</v>
      </c>
      <c r="AM1096" t="str">
        <f>EmployeeData[[#This Row],[EMPLOYEEID]]</f>
        <v>E166370</v>
      </c>
    </row>
    <row r="1097" spans="1:39" ht="15" x14ac:dyDescent="0.25">
      <c r="A1097" s="13" t="s">
        <v>2493</v>
      </c>
      <c r="B1097" s="13" t="str">
        <f>EmployeeData[[#This Row],[FULLNAME]]</f>
        <v>Jacob Ekkel</v>
      </c>
      <c r="C1097" s="13" t="s">
        <v>125</v>
      </c>
      <c r="D1097" s="13" t="s">
        <v>126</v>
      </c>
      <c r="E1097">
        <v>432</v>
      </c>
      <c r="F1097" s="13" t="s">
        <v>143</v>
      </c>
      <c r="G1097" s="13" t="s">
        <v>128</v>
      </c>
      <c r="J1097">
        <v>44100</v>
      </c>
      <c r="L1097">
        <v>1</v>
      </c>
      <c r="M1097">
        <v>40</v>
      </c>
      <c r="N1097">
        <v>5</v>
      </c>
      <c r="O1097">
        <v>52748</v>
      </c>
      <c r="P1097" t="s">
        <v>2</v>
      </c>
      <c r="Q1097" s="13" t="s">
        <v>54</v>
      </c>
      <c r="R1097" s="13" t="s">
        <v>82</v>
      </c>
      <c r="S1097" s="13" t="s">
        <v>159</v>
      </c>
      <c r="T1097" t="b">
        <v>1</v>
      </c>
      <c r="U1097" s="13" t="s">
        <v>7</v>
      </c>
      <c r="V1097" s="13" t="s">
        <v>2494</v>
      </c>
      <c r="W1097" t="s">
        <v>5</v>
      </c>
      <c r="X1097" s="13" t="s">
        <v>10</v>
      </c>
      <c r="Y1097" s="13" t="s">
        <v>146</v>
      </c>
      <c r="Z1097">
        <v>2003</v>
      </c>
      <c r="AA1097" s="13" t="s">
        <v>34</v>
      </c>
      <c r="AB1097" s="13" t="s">
        <v>132</v>
      </c>
      <c r="AC1097" s="13" t="s">
        <v>1013</v>
      </c>
      <c r="AD1097" s="13" t="s">
        <v>44</v>
      </c>
      <c r="AE1097">
        <v>22</v>
      </c>
      <c r="AF1097" t="s">
        <v>63</v>
      </c>
      <c r="AG1097" t="s">
        <v>12</v>
      </c>
      <c r="AH1097">
        <v>5</v>
      </c>
      <c r="AI1097" t="s">
        <v>30</v>
      </c>
      <c r="AJ1097" s="13" t="s">
        <v>176</v>
      </c>
      <c r="AK1097" s="13" t="s">
        <v>135</v>
      </c>
      <c r="AL1097" t="b">
        <v>1</v>
      </c>
      <c r="AM1097" t="str">
        <f>EmployeeData[[#This Row],[EMPLOYEEID]]</f>
        <v>E166587</v>
      </c>
    </row>
    <row r="1098" spans="1:39" ht="15" x14ac:dyDescent="0.25">
      <c r="A1098" s="13" t="s">
        <v>2495</v>
      </c>
      <c r="B1098" s="13" t="str">
        <f>EmployeeData[[#This Row],[FULLNAME]]</f>
        <v>Jacob Diehl</v>
      </c>
      <c r="C1098" s="13" t="s">
        <v>156</v>
      </c>
      <c r="D1098" s="13" t="s">
        <v>126</v>
      </c>
      <c r="E1098">
        <v>383</v>
      </c>
      <c r="F1098" s="13" t="s">
        <v>157</v>
      </c>
      <c r="G1098" s="13" t="s">
        <v>158</v>
      </c>
      <c r="J1098">
        <v>44113</v>
      </c>
      <c r="L1098">
        <v>1</v>
      </c>
      <c r="M1098">
        <v>40</v>
      </c>
      <c r="N1098">
        <v>5</v>
      </c>
      <c r="O1098">
        <v>57092</v>
      </c>
      <c r="P1098" t="s">
        <v>2</v>
      </c>
      <c r="Q1098" s="13" t="s">
        <v>56</v>
      </c>
      <c r="R1098" s="13" t="s">
        <v>82</v>
      </c>
      <c r="S1098" s="13" t="s">
        <v>140</v>
      </c>
      <c r="T1098" t="b">
        <v>1</v>
      </c>
      <c r="U1098" s="13" t="s">
        <v>8</v>
      </c>
      <c r="V1098" s="13" t="s">
        <v>2496</v>
      </c>
      <c r="W1098" t="s">
        <v>5</v>
      </c>
      <c r="X1098" s="13" t="s">
        <v>10</v>
      </c>
      <c r="Y1098" s="13" t="s">
        <v>146</v>
      </c>
      <c r="Z1098">
        <v>1971</v>
      </c>
      <c r="AA1098" s="13" t="s">
        <v>34</v>
      </c>
      <c r="AB1098" s="13" t="s">
        <v>161</v>
      </c>
      <c r="AC1098" s="13" t="s">
        <v>259</v>
      </c>
      <c r="AD1098" s="13" t="s">
        <v>40</v>
      </c>
      <c r="AE1098">
        <v>54</v>
      </c>
      <c r="AF1098" t="s">
        <v>37</v>
      </c>
      <c r="AG1098" t="s">
        <v>12</v>
      </c>
      <c r="AH1098">
        <v>5</v>
      </c>
      <c r="AI1098" t="s">
        <v>30</v>
      </c>
      <c r="AJ1098" s="13" t="s">
        <v>154</v>
      </c>
      <c r="AK1098" s="13" t="s">
        <v>135</v>
      </c>
      <c r="AL1098" t="s">
        <v>136</v>
      </c>
      <c r="AM1098" t="str">
        <f>EmployeeData[[#This Row],[EMPLOYEEID]]</f>
        <v>E167007</v>
      </c>
    </row>
    <row r="1099" spans="1:39" ht="15" x14ac:dyDescent="0.25">
      <c r="A1099" s="13" t="s">
        <v>2497</v>
      </c>
      <c r="B1099" s="13" t="str">
        <f>EmployeeData[[#This Row],[FULLNAME]]</f>
        <v>Jan Yang</v>
      </c>
      <c r="C1099" s="13" t="s">
        <v>156</v>
      </c>
      <c r="D1099" s="13" t="s">
        <v>126</v>
      </c>
      <c r="E1099">
        <v>453</v>
      </c>
      <c r="F1099" s="13" t="s">
        <v>127</v>
      </c>
      <c r="G1099" s="13" t="s">
        <v>158</v>
      </c>
      <c r="J1099">
        <v>43917</v>
      </c>
      <c r="L1099">
        <v>1</v>
      </c>
      <c r="M1099">
        <v>40</v>
      </c>
      <c r="N1099">
        <v>5</v>
      </c>
      <c r="O1099">
        <v>70808</v>
      </c>
      <c r="P1099" t="s">
        <v>2</v>
      </c>
      <c r="Q1099" s="13" t="s">
        <v>56</v>
      </c>
      <c r="R1099" s="13" t="s">
        <v>82</v>
      </c>
      <c r="S1099" s="13" t="s">
        <v>159</v>
      </c>
      <c r="T1099" t="b">
        <v>1</v>
      </c>
      <c r="U1099" s="13" t="s">
        <v>7</v>
      </c>
      <c r="V1099" s="13" t="s">
        <v>2498</v>
      </c>
      <c r="W1099" t="s">
        <v>5</v>
      </c>
      <c r="X1099" s="13" t="s">
        <v>10</v>
      </c>
      <c r="Y1099" s="13" t="s">
        <v>146</v>
      </c>
      <c r="Z1099">
        <v>1964</v>
      </c>
      <c r="AA1099" s="13" t="s">
        <v>32</v>
      </c>
      <c r="AB1099" s="13" t="s">
        <v>161</v>
      </c>
      <c r="AC1099" s="13" t="s">
        <v>320</v>
      </c>
      <c r="AD1099" s="13" t="s">
        <v>40</v>
      </c>
      <c r="AE1099">
        <v>61</v>
      </c>
      <c r="AF1099" t="s">
        <v>37</v>
      </c>
      <c r="AG1099" t="s">
        <v>12</v>
      </c>
      <c r="AH1099">
        <v>5</v>
      </c>
      <c r="AI1099" t="s">
        <v>30</v>
      </c>
      <c r="AJ1099" s="13" t="s">
        <v>154</v>
      </c>
      <c r="AK1099" s="13" t="s">
        <v>135</v>
      </c>
      <c r="AL1099" t="b">
        <v>1</v>
      </c>
      <c r="AM1099" t="str">
        <f>EmployeeData[[#This Row],[EMPLOYEEID]]</f>
        <v>E172608</v>
      </c>
    </row>
    <row r="1100" spans="1:39" ht="15" x14ac:dyDescent="0.25">
      <c r="A1100" s="13" t="s">
        <v>2499</v>
      </c>
      <c r="B1100" s="13" t="str">
        <f>EmployeeData[[#This Row],[FULLNAME]]</f>
        <v>Jason Sun</v>
      </c>
      <c r="C1100" s="13" t="s">
        <v>156</v>
      </c>
      <c r="D1100" s="13" t="s">
        <v>126</v>
      </c>
      <c r="E1100">
        <v>452</v>
      </c>
      <c r="F1100" s="13" t="s">
        <v>157</v>
      </c>
      <c r="G1100" s="13" t="s">
        <v>158</v>
      </c>
      <c r="J1100">
        <v>43468</v>
      </c>
      <c r="L1100">
        <v>1</v>
      </c>
      <c r="M1100">
        <v>40</v>
      </c>
      <c r="N1100">
        <v>5</v>
      </c>
      <c r="O1100">
        <v>61842</v>
      </c>
      <c r="P1100" t="s">
        <v>2</v>
      </c>
      <c r="Q1100" s="13" t="s">
        <v>56</v>
      </c>
      <c r="R1100" s="13" t="s">
        <v>82</v>
      </c>
      <c r="S1100" s="13" t="s">
        <v>159</v>
      </c>
      <c r="T1100" t="b">
        <v>1</v>
      </c>
      <c r="U1100" s="13" t="s">
        <v>8</v>
      </c>
      <c r="V1100" s="13" t="s">
        <v>2500</v>
      </c>
      <c r="W1100" t="s">
        <v>5</v>
      </c>
      <c r="X1100" s="13" t="s">
        <v>10</v>
      </c>
      <c r="Y1100" s="13" t="s">
        <v>233</v>
      </c>
      <c r="Z1100">
        <v>1999</v>
      </c>
      <c r="AA1100" s="13" t="s">
        <v>51</v>
      </c>
      <c r="AB1100" s="13" t="s">
        <v>161</v>
      </c>
      <c r="AC1100" s="13" t="s">
        <v>199</v>
      </c>
      <c r="AD1100" s="13" t="s">
        <v>43</v>
      </c>
      <c r="AE1100">
        <v>26</v>
      </c>
      <c r="AF1100" t="s">
        <v>6</v>
      </c>
      <c r="AG1100" t="s">
        <v>12</v>
      </c>
      <c r="AH1100">
        <v>6</v>
      </c>
      <c r="AI1100" t="s">
        <v>13</v>
      </c>
      <c r="AJ1100" s="13" t="s">
        <v>167</v>
      </c>
      <c r="AK1100" s="13" t="s">
        <v>135</v>
      </c>
      <c r="AL1100" t="s">
        <v>136</v>
      </c>
      <c r="AM1100" t="str">
        <f>EmployeeData[[#This Row],[EMPLOYEEID]]</f>
        <v>E175859</v>
      </c>
    </row>
    <row r="1101" spans="1:39" ht="15" x14ac:dyDescent="0.25">
      <c r="A1101" s="13" t="s">
        <v>2501</v>
      </c>
      <c r="B1101" s="13" t="str">
        <f>EmployeeData[[#This Row],[FULLNAME]]</f>
        <v>Jason Steyn</v>
      </c>
      <c r="C1101" s="13" t="s">
        <v>125</v>
      </c>
      <c r="D1101" s="13" t="s">
        <v>126</v>
      </c>
      <c r="E1101">
        <v>445</v>
      </c>
      <c r="F1101" s="13" t="s">
        <v>169</v>
      </c>
      <c r="G1101" s="13" t="s">
        <v>128</v>
      </c>
      <c r="J1101">
        <v>44070</v>
      </c>
      <c r="L1101">
        <v>1</v>
      </c>
      <c r="M1101">
        <v>40</v>
      </c>
      <c r="N1101">
        <v>5</v>
      </c>
      <c r="O1101">
        <v>72254</v>
      </c>
      <c r="P1101" t="s">
        <v>2</v>
      </c>
      <c r="Q1101" s="13" t="s">
        <v>54</v>
      </c>
      <c r="R1101" s="13" t="s">
        <v>82</v>
      </c>
      <c r="S1101" s="13" t="s">
        <v>129</v>
      </c>
      <c r="T1101" t="b">
        <v>1</v>
      </c>
      <c r="U1101" s="13" t="s">
        <v>38</v>
      </c>
      <c r="V1101" s="13" t="s">
        <v>2502</v>
      </c>
      <c r="W1101" t="s">
        <v>5</v>
      </c>
      <c r="X1101" s="13" t="s">
        <v>10</v>
      </c>
      <c r="Y1101" s="13" t="s">
        <v>131</v>
      </c>
      <c r="Z1101">
        <v>1998</v>
      </c>
      <c r="AA1101" s="13" t="s">
        <v>51</v>
      </c>
      <c r="AB1101" s="13" t="s">
        <v>132</v>
      </c>
      <c r="AC1101" s="13" t="s">
        <v>171</v>
      </c>
      <c r="AD1101" s="13" t="s">
        <v>41</v>
      </c>
      <c r="AE1101">
        <v>27</v>
      </c>
      <c r="AF1101" t="s">
        <v>6</v>
      </c>
      <c r="AG1101" t="s">
        <v>12</v>
      </c>
      <c r="AH1101">
        <v>5</v>
      </c>
      <c r="AI1101" t="s">
        <v>30</v>
      </c>
      <c r="AJ1101" s="13" t="s">
        <v>154</v>
      </c>
      <c r="AK1101" s="13" t="s">
        <v>135</v>
      </c>
      <c r="AL1101" t="s">
        <v>136</v>
      </c>
      <c r="AM1101" t="str">
        <f>EmployeeData[[#This Row],[EMPLOYEEID]]</f>
        <v>E176081</v>
      </c>
    </row>
    <row r="1102" spans="1:39" ht="15" x14ac:dyDescent="0.25">
      <c r="A1102" s="13" t="s">
        <v>2503</v>
      </c>
      <c r="B1102" s="13" t="str">
        <f>EmployeeData[[#This Row],[FULLNAME]]</f>
        <v>Jayant Pierce</v>
      </c>
      <c r="C1102" s="13" t="s">
        <v>203</v>
      </c>
      <c r="D1102" s="13" t="s">
        <v>126</v>
      </c>
      <c r="E1102">
        <v>442</v>
      </c>
      <c r="F1102" s="13" t="s">
        <v>143</v>
      </c>
      <c r="G1102" s="13" t="s">
        <v>204</v>
      </c>
      <c r="J1102">
        <v>43917</v>
      </c>
      <c r="L1102">
        <v>1</v>
      </c>
      <c r="M1102">
        <v>40</v>
      </c>
      <c r="N1102">
        <v>5</v>
      </c>
      <c r="O1102">
        <v>252584</v>
      </c>
      <c r="P1102" t="s">
        <v>2</v>
      </c>
      <c r="Q1102" s="13" t="s">
        <v>55</v>
      </c>
      <c r="R1102" s="13" t="s">
        <v>82</v>
      </c>
      <c r="S1102" s="13" t="s">
        <v>386</v>
      </c>
      <c r="T1102" t="b">
        <v>1</v>
      </c>
      <c r="U1102" s="13" t="s">
        <v>7</v>
      </c>
      <c r="V1102" s="13" t="s">
        <v>2504</v>
      </c>
      <c r="W1102" t="s">
        <v>5</v>
      </c>
      <c r="X1102" s="13" t="s">
        <v>10</v>
      </c>
      <c r="Y1102" s="13" t="s">
        <v>146</v>
      </c>
      <c r="Z1102">
        <v>1978</v>
      </c>
      <c r="AA1102" s="13" t="s">
        <v>51</v>
      </c>
      <c r="AB1102" s="13" t="s">
        <v>206</v>
      </c>
      <c r="AC1102" s="13" t="s">
        <v>179</v>
      </c>
      <c r="AD1102" s="13" t="s">
        <v>44</v>
      </c>
      <c r="AE1102">
        <v>47</v>
      </c>
      <c r="AF1102" t="s">
        <v>37</v>
      </c>
      <c r="AG1102" t="s">
        <v>47</v>
      </c>
      <c r="AH1102">
        <v>5</v>
      </c>
      <c r="AI1102" t="s">
        <v>30</v>
      </c>
      <c r="AJ1102" s="13" t="s">
        <v>149</v>
      </c>
      <c r="AK1102" s="13" t="s">
        <v>184</v>
      </c>
      <c r="AL1102" t="s">
        <v>136</v>
      </c>
      <c r="AM1102" t="str">
        <f>EmployeeData[[#This Row],[EMPLOYEEID]]</f>
        <v>E177531</v>
      </c>
    </row>
    <row r="1103" spans="1:39" ht="15" x14ac:dyDescent="0.25">
      <c r="A1103" s="13" t="s">
        <v>2505</v>
      </c>
      <c r="B1103" s="13" t="str">
        <f>EmployeeData[[#This Row],[FULLNAME]]</f>
        <v>Jayanth Moser</v>
      </c>
      <c r="C1103" s="13" t="s">
        <v>203</v>
      </c>
      <c r="D1103" s="13" t="s">
        <v>126</v>
      </c>
      <c r="E1103">
        <v>452</v>
      </c>
      <c r="F1103" s="13" t="s">
        <v>157</v>
      </c>
      <c r="G1103" s="13" t="s">
        <v>204</v>
      </c>
      <c r="J1103">
        <v>44101</v>
      </c>
      <c r="L1103">
        <v>1</v>
      </c>
      <c r="M1103">
        <v>40</v>
      </c>
      <c r="N1103">
        <v>5</v>
      </c>
      <c r="O1103">
        <v>252840</v>
      </c>
      <c r="P1103" t="s">
        <v>2</v>
      </c>
      <c r="Q1103" s="13" t="s">
        <v>55</v>
      </c>
      <c r="R1103" s="13" t="s">
        <v>82</v>
      </c>
      <c r="S1103" s="13" t="s">
        <v>159</v>
      </c>
      <c r="T1103" t="b">
        <v>1</v>
      </c>
      <c r="U1103" s="13" t="s">
        <v>7</v>
      </c>
      <c r="V1103" s="13" t="s">
        <v>2506</v>
      </c>
      <c r="W1103" t="s">
        <v>5</v>
      </c>
      <c r="X1103" s="13" t="s">
        <v>45</v>
      </c>
      <c r="Y1103" s="13" t="s">
        <v>146</v>
      </c>
      <c r="Z1103">
        <v>1964</v>
      </c>
      <c r="AA1103" s="13" t="s">
        <v>32</v>
      </c>
      <c r="AB1103" s="13" t="s">
        <v>206</v>
      </c>
      <c r="AC1103" s="13" t="s">
        <v>199</v>
      </c>
      <c r="AD1103" s="13" t="s">
        <v>43</v>
      </c>
      <c r="AE1103">
        <v>61</v>
      </c>
      <c r="AF1103" t="s">
        <v>37</v>
      </c>
      <c r="AG1103" t="s">
        <v>47</v>
      </c>
      <c r="AH1103">
        <v>5</v>
      </c>
      <c r="AI1103" t="s">
        <v>30</v>
      </c>
      <c r="AJ1103" s="13" t="s">
        <v>149</v>
      </c>
      <c r="AK1103" s="13" t="s">
        <v>135</v>
      </c>
      <c r="AL1103" t="b">
        <v>1</v>
      </c>
      <c r="AM1103" t="str">
        <f>EmployeeData[[#This Row],[EMPLOYEEID]]</f>
        <v>E179528</v>
      </c>
    </row>
    <row r="1104" spans="1:39" ht="15" x14ac:dyDescent="0.25">
      <c r="A1104" s="13" t="s">
        <v>2507</v>
      </c>
      <c r="B1104" s="13" t="str">
        <f>EmployeeData[[#This Row],[FULLNAME]]</f>
        <v>Jean-Marie Landry</v>
      </c>
      <c r="C1104" s="13" t="s">
        <v>156</v>
      </c>
      <c r="D1104" s="13" t="s">
        <v>126</v>
      </c>
      <c r="E1104">
        <v>361</v>
      </c>
      <c r="F1104" s="13" t="s">
        <v>221</v>
      </c>
      <c r="G1104" s="13" t="s">
        <v>158</v>
      </c>
      <c r="J1104">
        <v>44142</v>
      </c>
      <c r="L1104">
        <v>1</v>
      </c>
      <c r="M1104">
        <v>40</v>
      </c>
      <c r="N1104">
        <v>5</v>
      </c>
      <c r="O1104">
        <v>60489</v>
      </c>
      <c r="P1104" t="s">
        <v>2</v>
      </c>
      <c r="Q1104" s="13" t="s">
        <v>56</v>
      </c>
      <c r="R1104" s="13" t="s">
        <v>82</v>
      </c>
      <c r="S1104" s="13" t="s">
        <v>140</v>
      </c>
      <c r="T1104" t="b">
        <v>1</v>
      </c>
      <c r="U1104" s="13" t="s">
        <v>7</v>
      </c>
      <c r="V1104" s="13" t="s">
        <v>2508</v>
      </c>
      <c r="W1104" t="s">
        <v>35</v>
      </c>
      <c r="X1104" s="13" t="s">
        <v>10</v>
      </c>
      <c r="Y1104" s="13" t="s">
        <v>146</v>
      </c>
      <c r="Z1104">
        <v>1999</v>
      </c>
      <c r="AA1104" s="13" t="s">
        <v>33</v>
      </c>
      <c r="AB1104" s="13" t="s">
        <v>161</v>
      </c>
      <c r="AC1104" s="13" t="s">
        <v>373</v>
      </c>
      <c r="AD1104" s="13" t="s">
        <v>9</v>
      </c>
      <c r="AE1104">
        <v>26</v>
      </c>
      <c r="AF1104" t="s">
        <v>6</v>
      </c>
      <c r="AG1104" t="s">
        <v>12</v>
      </c>
      <c r="AH1104">
        <v>5</v>
      </c>
      <c r="AI1104" t="s">
        <v>30</v>
      </c>
      <c r="AJ1104" s="13" t="s">
        <v>149</v>
      </c>
      <c r="AK1104" s="13" t="s">
        <v>135</v>
      </c>
      <c r="AL1104" t="s">
        <v>136</v>
      </c>
      <c r="AM1104" t="str">
        <f>EmployeeData[[#This Row],[EMPLOYEEID]]</f>
        <v>E182506</v>
      </c>
    </row>
    <row r="1105" spans="1:39" ht="15" x14ac:dyDescent="0.25">
      <c r="A1105" s="13" t="s">
        <v>2509</v>
      </c>
      <c r="B1105" s="13" t="str">
        <f>EmployeeData[[#This Row],[FULLNAME]]</f>
        <v>Jean-Marie Labouze</v>
      </c>
      <c r="C1105" s="13" t="s">
        <v>203</v>
      </c>
      <c r="D1105" s="13" t="s">
        <v>126</v>
      </c>
      <c r="E1105">
        <v>453</v>
      </c>
      <c r="F1105" s="13" t="s">
        <v>127</v>
      </c>
      <c r="G1105" s="13" t="s">
        <v>204</v>
      </c>
      <c r="J1105">
        <v>44055</v>
      </c>
      <c r="L1105">
        <v>1</v>
      </c>
      <c r="M1105">
        <v>40</v>
      </c>
      <c r="N1105">
        <v>5</v>
      </c>
      <c r="O1105">
        <v>47379</v>
      </c>
      <c r="P1105" t="s">
        <v>2</v>
      </c>
      <c r="Q1105" s="13" t="s">
        <v>55</v>
      </c>
      <c r="R1105" s="13" t="s">
        <v>82</v>
      </c>
      <c r="S1105" s="13" t="s">
        <v>129</v>
      </c>
      <c r="T1105" t="b">
        <v>1</v>
      </c>
      <c r="U1105" s="13" t="s">
        <v>38</v>
      </c>
      <c r="V1105" s="13" t="s">
        <v>2510</v>
      </c>
      <c r="W1105" t="s">
        <v>5</v>
      </c>
      <c r="X1105" s="13" t="s">
        <v>45</v>
      </c>
      <c r="Y1105" s="13" t="s">
        <v>131</v>
      </c>
      <c r="Z1105">
        <v>1999</v>
      </c>
      <c r="AA1105" s="13" t="s">
        <v>33</v>
      </c>
      <c r="AB1105" s="13" t="s">
        <v>206</v>
      </c>
      <c r="AC1105" s="13" t="s">
        <v>320</v>
      </c>
      <c r="AD1105" s="13" t="s">
        <v>40</v>
      </c>
      <c r="AE1105">
        <v>26</v>
      </c>
      <c r="AF1105" t="s">
        <v>6</v>
      </c>
      <c r="AG1105" t="s">
        <v>11</v>
      </c>
      <c r="AH1105">
        <v>5</v>
      </c>
      <c r="AI1105" t="s">
        <v>30</v>
      </c>
      <c r="AJ1105" s="13" t="s">
        <v>134</v>
      </c>
      <c r="AK1105" s="13" t="s">
        <v>135</v>
      </c>
      <c r="AL1105" t="s">
        <v>136</v>
      </c>
      <c r="AM1105" t="str">
        <f>EmployeeData[[#This Row],[EMPLOYEEID]]</f>
        <v>E183208</v>
      </c>
    </row>
    <row r="1106" spans="1:39" ht="15" x14ac:dyDescent="0.25">
      <c r="A1106" s="13" t="s">
        <v>2511</v>
      </c>
      <c r="B1106" s="13" t="str">
        <f>EmployeeData[[#This Row],[FULLNAME]]</f>
        <v>Jeffry Hu</v>
      </c>
      <c r="C1106" s="13" t="s">
        <v>203</v>
      </c>
      <c r="D1106" s="13" t="s">
        <v>126</v>
      </c>
      <c r="E1106">
        <v>452</v>
      </c>
      <c r="F1106" s="13" t="s">
        <v>157</v>
      </c>
      <c r="G1106" s="13" t="s">
        <v>204</v>
      </c>
      <c r="J1106">
        <v>43917</v>
      </c>
      <c r="L1106">
        <v>1</v>
      </c>
      <c r="M1106">
        <v>40</v>
      </c>
      <c r="N1106">
        <v>5</v>
      </c>
      <c r="O1106">
        <v>394200</v>
      </c>
      <c r="P1106" t="s">
        <v>2</v>
      </c>
      <c r="Q1106" s="13" t="s">
        <v>55</v>
      </c>
      <c r="R1106" s="13" t="s">
        <v>82</v>
      </c>
      <c r="S1106" s="13" t="s">
        <v>159</v>
      </c>
      <c r="T1106" t="b">
        <v>1</v>
      </c>
      <c r="U1106" s="13" t="s">
        <v>38</v>
      </c>
      <c r="V1106" s="13" t="s">
        <v>2512</v>
      </c>
      <c r="W1106" t="s">
        <v>5</v>
      </c>
      <c r="X1106" s="13" t="s">
        <v>10</v>
      </c>
      <c r="Y1106" s="13" t="s">
        <v>146</v>
      </c>
      <c r="Z1106">
        <v>1974</v>
      </c>
      <c r="AA1106" s="13" t="s">
        <v>33</v>
      </c>
      <c r="AB1106" s="13" t="s">
        <v>206</v>
      </c>
      <c r="AC1106" s="13" t="s">
        <v>199</v>
      </c>
      <c r="AD1106" s="13" t="s">
        <v>43</v>
      </c>
      <c r="AE1106">
        <v>51</v>
      </c>
      <c r="AF1106" t="s">
        <v>37</v>
      </c>
      <c r="AG1106" t="s">
        <v>65</v>
      </c>
      <c r="AH1106">
        <v>5</v>
      </c>
      <c r="AI1106" t="s">
        <v>30</v>
      </c>
      <c r="AJ1106" s="13" t="s">
        <v>176</v>
      </c>
      <c r="AK1106" s="13" t="s">
        <v>135</v>
      </c>
      <c r="AL1106" t="b">
        <v>0</v>
      </c>
      <c r="AM1106" t="str">
        <f>EmployeeData[[#This Row],[EMPLOYEEID]]</f>
        <v>E185850</v>
      </c>
    </row>
    <row r="1107" spans="1:39" ht="15" x14ac:dyDescent="0.25">
      <c r="A1107" s="13" t="s">
        <v>2513</v>
      </c>
      <c r="B1107" s="13" t="str">
        <f>EmployeeData[[#This Row],[FULLNAME]]</f>
        <v>Jeremy Guo</v>
      </c>
      <c r="C1107" s="13" t="s">
        <v>125</v>
      </c>
      <c r="D1107" s="13" t="s">
        <v>126</v>
      </c>
      <c r="E1107">
        <v>454</v>
      </c>
      <c r="F1107" s="13" t="s">
        <v>169</v>
      </c>
      <c r="G1107" s="13" t="s">
        <v>128</v>
      </c>
      <c r="J1107">
        <v>44017</v>
      </c>
      <c r="L1107">
        <v>1</v>
      </c>
      <c r="M1107">
        <v>40</v>
      </c>
      <c r="N1107">
        <v>5</v>
      </c>
      <c r="O1107">
        <v>92194</v>
      </c>
      <c r="P1107" t="s">
        <v>2</v>
      </c>
      <c r="Q1107" s="13" t="s">
        <v>54</v>
      </c>
      <c r="R1107" s="13" t="s">
        <v>82</v>
      </c>
      <c r="S1107" s="13" t="s">
        <v>140</v>
      </c>
      <c r="T1107" t="b">
        <v>1</v>
      </c>
      <c r="U1107" s="13" t="s">
        <v>7</v>
      </c>
      <c r="V1107" s="13" t="s">
        <v>2514</v>
      </c>
      <c r="W1107" t="s">
        <v>35</v>
      </c>
      <c r="X1107" s="13" t="s">
        <v>10</v>
      </c>
      <c r="Y1107" s="13" t="s">
        <v>229</v>
      </c>
      <c r="Z1107">
        <v>1968</v>
      </c>
      <c r="AA1107" s="13" t="s">
        <v>15</v>
      </c>
      <c r="AB1107" s="13" t="s">
        <v>132</v>
      </c>
      <c r="AC1107" s="13" t="s">
        <v>293</v>
      </c>
      <c r="AD1107" s="13" t="s">
        <v>41</v>
      </c>
      <c r="AE1107">
        <v>57</v>
      </c>
      <c r="AF1107" t="s">
        <v>37</v>
      </c>
      <c r="AG1107" t="s">
        <v>12</v>
      </c>
      <c r="AH1107">
        <v>5</v>
      </c>
      <c r="AI1107" t="s">
        <v>30</v>
      </c>
      <c r="AJ1107" s="13" t="s">
        <v>134</v>
      </c>
      <c r="AK1107" s="13" t="s">
        <v>135</v>
      </c>
      <c r="AL1107" t="s">
        <v>136</v>
      </c>
      <c r="AM1107" t="str">
        <f>EmployeeData[[#This Row],[EMPLOYEEID]]</f>
        <v>E186735</v>
      </c>
    </row>
    <row r="1108" spans="1:39" ht="15" x14ac:dyDescent="0.25">
      <c r="A1108" s="13" t="s">
        <v>2515</v>
      </c>
      <c r="B1108" s="13" t="str">
        <f>EmployeeData[[#This Row],[FULLNAME]]</f>
        <v>Jia Friesen</v>
      </c>
      <c r="C1108" s="13" t="s">
        <v>125</v>
      </c>
      <c r="D1108" s="13" t="s">
        <v>126</v>
      </c>
      <c r="E1108">
        <v>450</v>
      </c>
      <c r="F1108" s="13" t="s">
        <v>221</v>
      </c>
      <c r="G1108" s="13" t="s">
        <v>128</v>
      </c>
      <c r="J1108">
        <v>44029</v>
      </c>
      <c r="L1108">
        <v>1</v>
      </c>
      <c r="M1108">
        <v>40</v>
      </c>
      <c r="N1108">
        <v>5</v>
      </c>
      <c r="O1108">
        <v>78846</v>
      </c>
      <c r="P1108" t="s">
        <v>2</v>
      </c>
      <c r="Q1108" s="13" t="s">
        <v>54</v>
      </c>
      <c r="R1108" s="13" t="s">
        <v>82</v>
      </c>
      <c r="S1108" s="13" t="s">
        <v>140</v>
      </c>
      <c r="T1108" t="b">
        <v>1</v>
      </c>
      <c r="U1108" s="13" t="s">
        <v>7</v>
      </c>
      <c r="V1108" s="13" t="s">
        <v>2516</v>
      </c>
      <c r="W1108" t="s">
        <v>35</v>
      </c>
      <c r="X1108" s="13" t="s">
        <v>10</v>
      </c>
      <c r="Y1108" s="13" t="s">
        <v>131</v>
      </c>
      <c r="Z1108">
        <v>1978</v>
      </c>
      <c r="AA1108" s="13" t="s">
        <v>32</v>
      </c>
      <c r="AB1108" s="13" t="s">
        <v>132</v>
      </c>
      <c r="AC1108" s="13" t="s">
        <v>301</v>
      </c>
      <c r="AD1108" s="13" t="s">
        <v>9</v>
      </c>
      <c r="AE1108">
        <v>47</v>
      </c>
      <c r="AF1108" t="s">
        <v>37</v>
      </c>
      <c r="AG1108" t="s">
        <v>12</v>
      </c>
      <c r="AH1108">
        <v>5</v>
      </c>
      <c r="AI1108" t="s">
        <v>30</v>
      </c>
      <c r="AJ1108" s="13" t="s">
        <v>154</v>
      </c>
      <c r="AK1108" s="13" t="s">
        <v>135</v>
      </c>
      <c r="AL1108" t="s">
        <v>136</v>
      </c>
      <c r="AM1108" t="str">
        <f>EmployeeData[[#This Row],[EMPLOYEEID]]</f>
        <v>E189114</v>
      </c>
    </row>
    <row r="1109" spans="1:39" ht="15" x14ac:dyDescent="0.25">
      <c r="A1109" s="13" t="s">
        <v>2517</v>
      </c>
      <c r="B1109" s="13" t="str">
        <f>EmployeeData[[#This Row],[FULLNAME]]</f>
        <v>Jia Esquivel</v>
      </c>
      <c r="C1109" s="13" t="s">
        <v>125</v>
      </c>
      <c r="D1109" s="13" t="s">
        <v>126</v>
      </c>
      <c r="E1109">
        <v>442</v>
      </c>
      <c r="F1109" s="13" t="s">
        <v>143</v>
      </c>
      <c r="G1109" s="13" t="s">
        <v>128</v>
      </c>
      <c r="J1109">
        <v>43468</v>
      </c>
      <c r="L1109">
        <v>1</v>
      </c>
      <c r="M1109">
        <v>40</v>
      </c>
      <c r="N1109">
        <v>5</v>
      </c>
      <c r="O1109">
        <v>239260</v>
      </c>
      <c r="P1109" t="s">
        <v>2</v>
      </c>
      <c r="Q1109" s="13" t="s">
        <v>54</v>
      </c>
      <c r="R1109" s="13" t="s">
        <v>82</v>
      </c>
      <c r="S1109" s="13" t="s">
        <v>215</v>
      </c>
      <c r="T1109" t="b">
        <v>1</v>
      </c>
      <c r="U1109" s="13" t="s">
        <v>7</v>
      </c>
      <c r="V1109" s="13" t="s">
        <v>2518</v>
      </c>
      <c r="W1109" t="s">
        <v>35</v>
      </c>
      <c r="X1109" s="13" t="s">
        <v>10</v>
      </c>
      <c r="Y1109" s="13" t="s">
        <v>146</v>
      </c>
      <c r="Z1109">
        <v>1964</v>
      </c>
      <c r="AA1109" s="13" t="s">
        <v>33</v>
      </c>
      <c r="AB1109" s="13" t="s">
        <v>132</v>
      </c>
      <c r="AC1109" s="13" t="s">
        <v>179</v>
      </c>
      <c r="AD1109" s="13" t="s">
        <v>44</v>
      </c>
      <c r="AE1109">
        <v>61</v>
      </c>
      <c r="AF1109" t="s">
        <v>37</v>
      </c>
      <c r="AG1109" t="s">
        <v>47</v>
      </c>
      <c r="AH1109">
        <v>6</v>
      </c>
      <c r="AI1109" t="s">
        <v>13</v>
      </c>
      <c r="AJ1109" s="13" t="s">
        <v>239</v>
      </c>
      <c r="AK1109" s="13" t="s">
        <v>184</v>
      </c>
      <c r="AL1109" t="s">
        <v>136</v>
      </c>
      <c r="AM1109" t="str">
        <f>EmployeeData[[#This Row],[EMPLOYEEID]]</f>
        <v>E189305</v>
      </c>
    </row>
    <row r="1110" spans="1:39" ht="15" x14ac:dyDescent="0.25">
      <c r="A1110" s="13" t="s">
        <v>2519</v>
      </c>
      <c r="B1110" s="13" t="str">
        <f>EmployeeData[[#This Row],[FULLNAME]]</f>
        <v>Ty Gowsell</v>
      </c>
      <c r="C1110" s="13" t="s">
        <v>303</v>
      </c>
      <c r="D1110" s="13" t="s">
        <v>126</v>
      </c>
      <c r="E1110">
        <v>442</v>
      </c>
      <c r="F1110" s="13" t="s">
        <v>143</v>
      </c>
      <c r="G1110" s="13" t="s">
        <v>304</v>
      </c>
      <c r="J1110">
        <v>44278</v>
      </c>
      <c r="L1110">
        <v>1</v>
      </c>
      <c r="M1110">
        <v>40</v>
      </c>
      <c r="N1110">
        <v>5</v>
      </c>
      <c r="O1110">
        <v>31774</v>
      </c>
      <c r="P1110" t="s">
        <v>2</v>
      </c>
      <c r="Q1110" s="13" t="s">
        <v>57</v>
      </c>
      <c r="R1110" s="13" t="s">
        <v>82</v>
      </c>
      <c r="S1110" s="13" t="s">
        <v>159</v>
      </c>
      <c r="T1110" t="b">
        <v>1</v>
      </c>
      <c r="U1110" s="13" t="s">
        <v>7</v>
      </c>
      <c r="V1110" s="13" t="s">
        <v>2520</v>
      </c>
      <c r="W1110" t="s">
        <v>35</v>
      </c>
      <c r="X1110" s="13" t="s">
        <v>10</v>
      </c>
      <c r="Y1110" s="13" t="s">
        <v>153</v>
      </c>
      <c r="Z1110">
        <v>1998</v>
      </c>
      <c r="AA1110" s="13" t="s">
        <v>33</v>
      </c>
      <c r="AB1110" s="13" t="s">
        <v>306</v>
      </c>
      <c r="AC1110" s="13" t="s">
        <v>179</v>
      </c>
      <c r="AD1110" s="13" t="s">
        <v>44</v>
      </c>
      <c r="AE1110">
        <v>27</v>
      </c>
      <c r="AF1110" t="s">
        <v>6</v>
      </c>
      <c r="AG1110" t="s">
        <v>11</v>
      </c>
      <c r="AH1110">
        <v>4</v>
      </c>
      <c r="AI1110" t="s">
        <v>30</v>
      </c>
      <c r="AJ1110" s="13" t="s">
        <v>134</v>
      </c>
      <c r="AK1110" s="13" t="s">
        <v>135</v>
      </c>
      <c r="AL1110" t="b">
        <v>1</v>
      </c>
      <c r="AM1110" t="str">
        <f>EmployeeData[[#This Row],[EMPLOYEEID]]</f>
        <v>E300136</v>
      </c>
    </row>
    <row r="1111" spans="1:39" ht="15" x14ac:dyDescent="0.25">
      <c r="A1111" s="13" t="s">
        <v>2521</v>
      </c>
      <c r="B1111" s="13" t="str">
        <f>EmployeeData[[#This Row],[FULLNAME]]</f>
        <v>Joachim Badaire</v>
      </c>
      <c r="C1111" s="13" t="s">
        <v>303</v>
      </c>
      <c r="D1111" s="13" t="s">
        <v>126</v>
      </c>
      <c r="E1111">
        <v>444</v>
      </c>
      <c r="F1111" s="13" t="s">
        <v>127</v>
      </c>
      <c r="G1111" s="13" t="s">
        <v>304</v>
      </c>
      <c r="J1111">
        <v>44077</v>
      </c>
      <c r="L1111">
        <v>1</v>
      </c>
      <c r="M1111">
        <v>40</v>
      </c>
      <c r="N1111">
        <v>5</v>
      </c>
      <c r="O1111">
        <v>29665</v>
      </c>
      <c r="P1111" t="s">
        <v>2</v>
      </c>
      <c r="Q1111" s="13" t="s">
        <v>57</v>
      </c>
      <c r="R1111" s="13" t="s">
        <v>82</v>
      </c>
      <c r="S1111" s="13" t="s">
        <v>159</v>
      </c>
      <c r="T1111" t="b">
        <v>1</v>
      </c>
      <c r="U1111" s="13" t="s">
        <v>8</v>
      </c>
      <c r="V1111" s="13" t="s">
        <v>2522</v>
      </c>
      <c r="W1111" t="s">
        <v>5</v>
      </c>
      <c r="X1111" s="13" t="s">
        <v>10</v>
      </c>
      <c r="Y1111" s="13" t="s">
        <v>146</v>
      </c>
      <c r="Z1111">
        <v>1997</v>
      </c>
      <c r="AA1111" s="13" t="s">
        <v>32</v>
      </c>
      <c r="AB1111" s="13" t="s">
        <v>306</v>
      </c>
      <c r="AC1111" s="13" t="s">
        <v>133</v>
      </c>
      <c r="AD1111" s="13" t="s">
        <v>40</v>
      </c>
      <c r="AE1111">
        <v>28</v>
      </c>
      <c r="AF1111" t="s">
        <v>6</v>
      </c>
      <c r="AG1111" t="s">
        <v>11</v>
      </c>
      <c r="AH1111">
        <v>5</v>
      </c>
      <c r="AI1111" t="s">
        <v>30</v>
      </c>
      <c r="AJ1111" s="13" t="s">
        <v>154</v>
      </c>
      <c r="AK1111" s="13" t="s">
        <v>135</v>
      </c>
      <c r="AL1111" t="b">
        <v>1</v>
      </c>
      <c r="AM1111" t="str">
        <f>EmployeeData[[#This Row],[EMPLOYEEID]]</f>
        <v>E193598</v>
      </c>
    </row>
    <row r="1112" spans="1:39" ht="15" x14ac:dyDescent="0.25">
      <c r="A1112" s="13" t="s">
        <v>2523</v>
      </c>
      <c r="B1112" s="13" t="str">
        <f>EmployeeData[[#This Row],[FULLNAME]]</f>
        <v>Joachim Asadi</v>
      </c>
      <c r="C1112" s="13" t="s">
        <v>203</v>
      </c>
      <c r="D1112" s="13" t="s">
        <v>126</v>
      </c>
      <c r="E1112">
        <v>450</v>
      </c>
      <c r="F1112" s="13" t="s">
        <v>221</v>
      </c>
      <c r="G1112" s="13" t="s">
        <v>204</v>
      </c>
      <c r="J1112">
        <v>43932</v>
      </c>
      <c r="L1112">
        <v>1</v>
      </c>
      <c r="M1112">
        <v>40</v>
      </c>
      <c r="N1112">
        <v>5</v>
      </c>
      <c r="O1112">
        <v>370597</v>
      </c>
      <c r="P1112" t="s">
        <v>2</v>
      </c>
      <c r="Q1112" s="13" t="s">
        <v>55</v>
      </c>
      <c r="R1112" s="13" t="s">
        <v>82</v>
      </c>
      <c r="S1112" s="13" t="s">
        <v>140</v>
      </c>
      <c r="T1112" t="b">
        <v>1</v>
      </c>
      <c r="U1112" s="13" t="s">
        <v>7</v>
      </c>
      <c r="V1112" s="13" t="s">
        <v>2524</v>
      </c>
      <c r="W1112" t="s">
        <v>5</v>
      </c>
      <c r="X1112" s="13" t="s">
        <v>10</v>
      </c>
      <c r="Y1112" s="13" t="s">
        <v>275</v>
      </c>
      <c r="Z1112">
        <v>1989</v>
      </c>
      <c r="AA1112" s="13" t="s">
        <v>32</v>
      </c>
      <c r="AB1112" s="13" t="s">
        <v>206</v>
      </c>
      <c r="AC1112" s="13" t="s">
        <v>301</v>
      </c>
      <c r="AD1112" s="13" t="s">
        <v>9</v>
      </c>
      <c r="AE1112">
        <v>36</v>
      </c>
      <c r="AF1112" t="s">
        <v>36</v>
      </c>
      <c r="AG1112" t="s">
        <v>65</v>
      </c>
      <c r="AH1112">
        <v>5</v>
      </c>
      <c r="AI1112" t="s">
        <v>30</v>
      </c>
      <c r="AJ1112" s="13" t="s">
        <v>154</v>
      </c>
      <c r="AK1112" s="13" t="s">
        <v>135</v>
      </c>
      <c r="AL1112" t="s">
        <v>136</v>
      </c>
      <c r="AM1112" t="str">
        <f>EmployeeData[[#This Row],[EMPLOYEEID]]</f>
        <v>E194191</v>
      </c>
    </row>
    <row r="1113" spans="1:39" ht="15" x14ac:dyDescent="0.25">
      <c r="A1113" s="13" t="s">
        <v>2525</v>
      </c>
      <c r="B1113" s="13" t="str">
        <f>EmployeeData[[#This Row],[FULLNAME]]</f>
        <v>Joanna Albrecht</v>
      </c>
      <c r="C1113" s="13" t="s">
        <v>203</v>
      </c>
      <c r="D1113" s="13" t="s">
        <v>126</v>
      </c>
      <c r="E1113">
        <v>453</v>
      </c>
      <c r="F1113" s="13" t="s">
        <v>127</v>
      </c>
      <c r="G1113" s="13" t="s">
        <v>204</v>
      </c>
      <c r="J1113">
        <v>44179</v>
      </c>
      <c r="L1113">
        <v>1</v>
      </c>
      <c r="M1113">
        <v>40</v>
      </c>
      <c r="N1113">
        <v>5</v>
      </c>
      <c r="O1113">
        <v>221481</v>
      </c>
      <c r="P1113" t="s">
        <v>2</v>
      </c>
      <c r="Q1113" s="13" t="s">
        <v>55</v>
      </c>
      <c r="R1113" s="13" t="s">
        <v>82</v>
      </c>
      <c r="S1113" s="13" t="s">
        <v>215</v>
      </c>
      <c r="T1113" t="b">
        <v>1</v>
      </c>
      <c r="U1113" s="13" t="s">
        <v>7</v>
      </c>
      <c r="V1113" s="13" t="s">
        <v>2526</v>
      </c>
      <c r="W1113" t="s">
        <v>5</v>
      </c>
      <c r="X1113" s="13" t="s">
        <v>10</v>
      </c>
      <c r="Y1113" s="13" t="s">
        <v>146</v>
      </c>
      <c r="Z1113">
        <v>1998</v>
      </c>
      <c r="AA1113" s="13" t="s">
        <v>32</v>
      </c>
      <c r="AB1113" s="13" t="s">
        <v>206</v>
      </c>
      <c r="AC1113" s="13" t="s">
        <v>320</v>
      </c>
      <c r="AD1113" s="13" t="s">
        <v>40</v>
      </c>
      <c r="AE1113">
        <v>27</v>
      </c>
      <c r="AF1113" t="s">
        <v>6</v>
      </c>
      <c r="AG1113" t="s">
        <v>47</v>
      </c>
      <c r="AH1113">
        <v>5</v>
      </c>
      <c r="AI1113" t="s">
        <v>30</v>
      </c>
      <c r="AJ1113" s="13" t="s">
        <v>149</v>
      </c>
      <c r="AK1113" s="13" t="s">
        <v>184</v>
      </c>
      <c r="AL1113" t="s">
        <v>136</v>
      </c>
      <c r="AM1113" t="str">
        <f>EmployeeData[[#This Row],[EMPLOYEEID]]</f>
        <v>E194661</v>
      </c>
    </row>
    <row r="1114" spans="1:39" ht="15" x14ac:dyDescent="0.25">
      <c r="A1114" s="13" t="s">
        <v>2527</v>
      </c>
      <c r="B1114" s="13" t="str">
        <f>EmployeeData[[#This Row],[FULLNAME]]</f>
        <v>Joanne Yin</v>
      </c>
      <c r="C1114" s="13" t="s">
        <v>203</v>
      </c>
      <c r="D1114" s="13" t="s">
        <v>126</v>
      </c>
      <c r="E1114">
        <v>252</v>
      </c>
      <c r="F1114" s="13" t="s">
        <v>143</v>
      </c>
      <c r="G1114" s="13" t="s">
        <v>204</v>
      </c>
      <c r="J1114">
        <v>44001</v>
      </c>
      <c r="L1114">
        <v>1</v>
      </c>
      <c r="M1114">
        <v>40</v>
      </c>
      <c r="N1114">
        <v>5</v>
      </c>
      <c r="O1114">
        <v>253324</v>
      </c>
      <c r="P1114" t="s">
        <v>2</v>
      </c>
      <c r="Q1114" s="13" t="s">
        <v>55</v>
      </c>
      <c r="R1114" s="13" t="s">
        <v>82</v>
      </c>
      <c r="S1114" s="13" t="s">
        <v>159</v>
      </c>
      <c r="T1114" t="b">
        <v>1</v>
      </c>
      <c r="U1114" s="13" t="s">
        <v>7</v>
      </c>
      <c r="V1114" s="13" t="s">
        <v>2528</v>
      </c>
      <c r="W1114" t="s">
        <v>5</v>
      </c>
      <c r="X1114" s="13" t="s">
        <v>10</v>
      </c>
      <c r="Y1114" s="13" t="s">
        <v>153</v>
      </c>
      <c r="Z1114">
        <v>1974</v>
      </c>
      <c r="AA1114" s="13" t="s">
        <v>32</v>
      </c>
      <c r="AB1114" s="13" t="s">
        <v>206</v>
      </c>
      <c r="AC1114" s="13" t="s">
        <v>148</v>
      </c>
      <c r="AD1114" s="13" t="s">
        <v>44</v>
      </c>
      <c r="AE1114">
        <v>51</v>
      </c>
      <c r="AF1114" t="s">
        <v>37</v>
      </c>
      <c r="AG1114" t="s">
        <v>47</v>
      </c>
      <c r="AH1114">
        <v>5</v>
      </c>
      <c r="AI1114" t="s">
        <v>30</v>
      </c>
      <c r="AJ1114" s="13" t="s">
        <v>154</v>
      </c>
      <c r="AK1114" s="13" t="s">
        <v>135</v>
      </c>
      <c r="AL1114" t="b">
        <v>1</v>
      </c>
      <c r="AM1114" t="str">
        <f>EmployeeData[[#This Row],[EMPLOYEEID]]</f>
        <v>E196581</v>
      </c>
    </row>
    <row r="1115" spans="1:39" ht="15" x14ac:dyDescent="0.25">
      <c r="A1115" s="13" t="s">
        <v>2529</v>
      </c>
      <c r="B1115" s="13" t="str">
        <f>EmployeeData[[#This Row],[FULLNAME]]</f>
        <v>Jonathan MacAulay</v>
      </c>
      <c r="C1115" s="13" t="s">
        <v>203</v>
      </c>
      <c r="D1115" s="13" t="s">
        <v>126</v>
      </c>
      <c r="E1115">
        <v>443</v>
      </c>
      <c r="F1115" s="13" t="s">
        <v>157</v>
      </c>
      <c r="G1115" s="13" t="s">
        <v>204</v>
      </c>
      <c r="J1115">
        <v>43835</v>
      </c>
      <c r="L1115">
        <v>1</v>
      </c>
      <c r="M1115">
        <v>40</v>
      </c>
      <c r="N1115">
        <v>5</v>
      </c>
      <c r="O1115">
        <v>70113</v>
      </c>
      <c r="P1115" t="s">
        <v>2</v>
      </c>
      <c r="Q1115" s="13" t="s">
        <v>55</v>
      </c>
      <c r="R1115" s="13" t="s">
        <v>82</v>
      </c>
      <c r="S1115" s="13" t="s">
        <v>159</v>
      </c>
      <c r="T1115" t="b">
        <v>1</v>
      </c>
      <c r="U1115" s="13" t="s">
        <v>7</v>
      </c>
      <c r="V1115" s="13" t="s">
        <v>2530</v>
      </c>
      <c r="W1115" t="s">
        <v>5</v>
      </c>
      <c r="X1115" s="13" t="s">
        <v>10</v>
      </c>
      <c r="Y1115" s="13" t="s">
        <v>153</v>
      </c>
      <c r="Z1115">
        <v>2002</v>
      </c>
      <c r="AA1115" s="13" t="s">
        <v>34</v>
      </c>
      <c r="AB1115" s="13" t="s">
        <v>206</v>
      </c>
      <c r="AC1115" s="13" t="s">
        <v>162</v>
      </c>
      <c r="AD1115" s="13" t="s">
        <v>43</v>
      </c>
      <c r="AE1115">
        <v>23</v>
      </c>
      <c r="AF1115" t="s">
        <v>63</v>
      </c>
      <c r="AG1115" t="s">
        <v>12</v>
      </c>
      <c r="AH1115">
        <v>5</v>
      </c>
      <c r="AI1115" t="s">
        <v>30</v>
      </c>
      <c r="AJ1115" s="13" t="s">
        <v>134</v>
      </c>
      <c r="AK1115" s="13" t="s">
        <v>184</v>
      </c>
      <c r="AL1115" t="b">
        <v>1</v>
      </c>
      <c r="AM1115" t="str">
        <f>EmployeeData[[#This Row],[EMPLOYEEID]]</f>
        <v>E207712</v>
      </c>
    </row>
    <row r="1116" spans="1:39" ht="15" x14ac:dyDescent="0.25">
      <c r="A1116" s="13" t="s">
        <v>2531</v>
      </c>
      <c r="B1116" s="13" t="str">
        <f>EmployeeData[[#This Row],[FULLNAME]]</f>
        <v>Josh Hui</v>
      </c>
      <c r="C1116" s="13" t="s">
        <v>203</v>
      </c>
      <c r="D1116" s="13" t="s">
        <v>126</v>
      </c>
      <c r="E1116">
        <v>453</v>
      </c>
      <c r="F1116" s="13" t="s">
        <v>127</v>
      </c>
      <c r="G1116" s="13" t="s">
        <v>204</v>
      </c>
      <c r="J1116">
        <v>43839</v>
      </c>
      <c r="L1116">
        <v>1</v>
      </c>
      <c r="M1116">
        <v>40</v>
      </c>
      <c r="N1116">
        <v>5</v>
      </c>
      <c r="O1116">
        <v>129210</v>
      </c>
      <c r="P1116" t="s">
        <v>2</v>
      </c>
      <c r="Q1116" s="13" t="s">
        <v>55</v>
      </c>
      <c r="R1116" s="13" t="s">
        <v>82</v>
      </c>
      <c r="S1116" s="13" t="s">
        <v>140</v>
      </c>
      <c r="T1116" t="b">
        <v>1</v>
      </c>
      <c r="U1116" s="13" t="s">
        <v>7</v>
      </c>
      <c r="V1116" s="13" t="s">
        <v>2532</v>
      </c>
      <c r="W1116" t="s">
        <v>5</v>
      </c>
      <c r="X1116" s="13" t="s">
        <v>10</v>
      </c>
      <c r="Y1116" s="13" t="s">
        <v>131</v>
      </c>
      <c r="Z1116">
        <v>1970</v>
      </c>
      <c r="AA1116" s="13" t="s">
        <v>15</v>
      </c>
      <c r="AB1116" s="13" t="s">
        <v>206</v>
      </c>
      <c r="AC1116" s="13" t="s">
        <v>320</v>
      </c>
      <c r="AD1116" s="13" t="s">
        <v>40</v>
      </c>
      <c r="AE1116">
        <v>55</v>
      </c>
      <c r="AF1116" t="s">
        <v>37</v>
      </c>
      <c r="AG1116" t="s">
        <v>46</v>
      </c>
      <c r="AH1116">
        <v>5</v>
      </c>
      <c r="AI1116" t="s">
        <v>30</v>
      </c>
      <c r="AJ1116" s="13" t="s">
        <v>154</v>
      </c>
      <c r="AK1116" s="13" t="s">
        <v>135</v>
      </c>
      <c r="AL1116" t="s">
        <v>136</v>
      </c>
      <c r="AM1116" t="str">
        <f>EmployeeData[[#This Row],[EMPLOYEEID]]</f>
        <v>E212366</v>
      </c>
    </row>
    <row r="1117" spans="1:39" ht="15" x14ac:dyDescent="0.25">
      <c r="A1117" s="13" t="s">
        <v>2533</v>
      </c>
      <c r="B1117" s="13" t="str">
        <f>EmployeeData[[#This Row],[FULLNAME]]</f>
        <v>Juergen Guo</v>
      </c>
      <c r="C1117" s="13" t="s">
        <v>203</v>
      </c>
      <c r="D1117" s="13" t="s">
        <v>126</v>
      </c>
      <c r="E1117">
        <v>443</v>
      </c>
      <c r="F1117" s="13" t="s">
        <v>157</v>
      </c>
      <c r="G1117" s="13" t="s">
        <v>204</v>
      </c>
      <c r="J1117">
        <v>44026</v>
      </c>
      <c r="L1117">
        <v>1</v>
      </c>
      <c r="M1117">
        <v>40</v>
      </c>
      <c r="N1117">
        <v>5</v>
      </c>
      <c r="O1117">
        <v>6202</v>
      </c>
      <c r="P1117" t="s">
        <v>2</v>
      </c>
      <c r="Q1117" s="13" t="s">
        <v>55</v>
      </c>
      <c r="R1117" s="13" t="s">
        <v>82</v>
      </c>
      <c r="S1117" s="13" t="s">
        <v>159</v>
      </c>
      <c r="T1117" t="b">
        <v>1</v>
      </c>
      <c r="U1117" s="13" t="s">
        <v>38</v>
      </c>
      <c r="V1117" s="13" t="s">
        <v>2534</v>
      </c>
      <c r="W1117" t="s">
        <v>35</v>
      </c>
      <c r="X1117" s="13" t="s">
        <v>45</v>
      </c>
      <c r="Y1117" s="13" t="s">
        <v>131</v>
      </c>
      <c r="Z1117">
        <v>1974</v>
      </c>
      <c r="AA1117" s="13" t="s">
        <v>15</v>
      </c>
      <c r="AB1117" s="13" t="s">
        <v>206</v>
      </c>
      <c r="AC1117" s="13" t="s">
        <v>162</v>
      </c>
      <c r="AD1117" s="13" t="s">
        <v>43</v>
      </c>
      <c r="AE1117">
        <v>51</v>
      </c>
      <c r="AF1117" t="s">
        <v>37</v>
      </c>
      <c r="AG1117" t="s">
        <v>11</v>
      </c>
      <c r="AH1117">
        <v>5</v>
      </c>
      <c r="AI1117" t="s">
        <v>30</v>
      </c>
      <c r="AJ1117" s="13" t="s">
        <v>239</v>
      </c>
      <c r="AK1117" s="13" t="s">
        <v>135</v>
      </c>
      <c r="AL1117" t="s">
        <v>136</v>
      </c>
      <c r="AM1117" t="str">
        <f>EmployeeData[[#This Row],[EMPLOYEEID]]</f>
        <v>E213367</v>
      </c>
    </row>
    <row r="1118" spans="1:39" ht="15" x14ac:dyDescent="0.25">
      <c r="A1118" s="13" t="s">
        <v>2535</v>
      </c>
      <c r="B1118" s="13" t="str">
        <f>EmployeeData[[#This Row],[FULLNAME]]</f>
        <v>Julie Ferrer</v>
      </c>
      <c r="C1118" s="13" t="s">
        <v>125</v>
      </c>
      <c r="D1118" s="13" t="s">
        <v>126</v>
      </c>
      <c r="E1118">
        <v>452</v>
      </c>
      <c r="F1118" s="13" t="s">
        <v>157</v>
      </c>
      <c r="G1118" s="13" t="s">
        <v>128</v>
      </c>
      <c r="J1118">
        <v>43857</v>
      </c>
      <c r="L1118">
        <v>1</v>
      </c>
      <c r="M1118">
        <v>40</v>
      </c>
      <c r="N1118">
        <v>5</v>
      </c>
      <c r="O1118">
        <v>91827</v>
      </c>
      <c r="P1118" t="s">
        <v>2</v>
      </c>
      <c r="Q1118" s="13" t="s">
        <v>54</v>
      </c>
      <c r="R1118" s="13" t="s">
        <v>82</v>
      </c>
      <c r="S1118" s="13" t="s">
        <v>159</v>
      </c>
      <c r="T1118" t="b">
        <v>1</v>
      </c>
      <c r="U1118" s="13" t="s">
        <v>7</v>
      </c>
      <c r="V1118" s="13" t="s">
        <v>2536</v>
      </c>
      <c r="W1118" t="s">
        <v>35</v>
      </c>
      <c r="X1118" s="13" t="s">
        <v>45</v>
      </c>
      <c r="Y1118" s="13" t="s">
        <v>146</v>
      </c>
      <c r="Z1118">
        <v>1992</v>
      </c>
      <c r="AA1118" s="13" t="s">
        <v>15</v>
      </c>
      <c r="AB1118" s="13" t="s">
        <v>132</v>
      </c>
      <c r="AC1118" s="13" t="s">
        <v>199</v>
      </c>
      <c r="AD1118" s="13" t="s">
        <v>43</v>
      </c>
      <c r="AE1118">
        <v>33</v>
      </c>
      <c r="AF1118" t="s">
        <v>36</v>
      </c>
      <c r="AG1118" t="s">
        <v>12</v>
      </c>
      <c r="AH1118">
        <v>5</v>
      </c>
      <c r="AI1118" t="s">
        <v>30</v>
      </c>
      <c r="AJ1118" s="13" t="s">
        <v>154</v>
      </c>
      <c r="AK1118" s="13" t="s">
        <v>135</v>
      </c>
      <c r="AL1118" t="b">
        <v>1</v>
      </c>
      <c r="AM1118" t="str">
        <f>EmployeeData[[#This Row],[EMPLOYEEID]]</f>
        <v>E215298</v>
      </c>
    </row>
    <row r="1119" spans="1:39" ht="15" x14ac:dyDescent="0.25">
      <c r="A1119" s="13" t="s">
        <v>2537</v>
      </c>
      <c r="B1119" s="13" t="str">
        <f>EmployeeData[[#This Row],[FULLNAME]]</f>
        <v>Julie Fan</v>
      </c>
      <c r="C1119" s="13" t="s">
        <v>203</v>
      </c>
      <c r="D1119" s="13" t="s">
        <v>126</v>
      </c>
      <c r="E1119">
        <v>443</v>
      </c>
      <c r="F1119" s="13" t="s">
        <v>157</v>
      </c>
      <c r="G1119" s="13" t="s">
        <v>204</v>
      </c>
      <c r="J1119">
        <v>43950</v>
      </c>
      <c r="L1119">
        <v>1</v>
      </c>
      <c r="M1119">
        <v>40</v>
      </c>
      <c r="N1119">
        <v>5</v>
      </c>
      <c r="O1119">
        <v>49131</v>
      </c>
      <c r="P1119" t="s">
        <v>2</v>
      </c>
      <c r="Q1119" s="13" t="s">
        <v>55</v>
      </c>
      <c r="R1119" s="13" t="s">
        <v>82</v>
      </c>
      <c r="S1119" s="13" t="s">
        <v>140</v>
      </c>
      <c r="T1119" t="b">
        <v>1</v>
      </c>
      <c r="U1119" s="13" t="s">
        <v>7</v>
      </c>
      <c r="V1119" s="13" t="s">
        <v>2538</v>
      </c>
      <c r="W1119" t="s">
        <v>5</v>
      </c>
      <c r="X1119" s="13" t="s">
        <v>10</v>
      </c>
      <c r="Y1119" s="13" t="s">
        <v>131</v>
      </c>
      <c r="Z1119">
        <v>1971</v>
      </c>
      <c r="AA1119" s="13" t="s">
        <v>15</v>
      </c>
      <c r="AB1119" s="13" t="s">
        <v>206</v>
      </c>
      <c r="AC1119" s="13" t="s">
        <v>162</v>
      </c>
      <c r="AD1119" s="13" t="s">
        <v>43</v>
      </c>
      <c r="AE1119">
        <v>54</v>
      </c>
      <c r="AF1119" t="s">
        <v>37</v>
      </c>
      <c r="AG1119" t="s">
        <v>11</v>
      </c>
      <c r="AH1119">
        <v>5</v>
      </c>
      <c r="AI1119" t="s">
        <v>30</v>
      </c>
      <c r="AJ1119" s="13" t="s">
        <v>149</v>
      </c>
      <c r="AK1119" s="13" t="s">
        <v>135</v>
      </c>
      <c r="AL1119" t="s">
        <v>136</v>
      </c>
      <c r="AM1119" t="str">
        <f>EmployeeData[[#This Row],[EMPLOYEEID]]</f>
        <v>E215299</v>
      </c>
    </row>
    <row r="1120" spans="1:39" ht="15" x14ac:dyDescent="0.25">
      <c r="A1120" s="13" t="s">
        <v>2539</v>
      </c>
      <c r="B1120" s="13" t="str">
        <f>EmployeeData[[#This Row],[FULLNAME]]</f>
        <v>Justin Debsi</v>
      </c>
      <c r="C1120" s="13" t="s">
        <v>125</v>
      </c>
      <c r="D1120" s="13" t="s">
        <v>126</v>
      </c>
      <c r="E1120">
        <v>291</v>
      </c>
      <c r="F1120" s="13" t="s">
        <v>221</v>
      </c>
      <c r="G1120" s="13" t="s">
        <v>128</v>
      </c>
      <c r="J1120">
        <v>44055</v>
      </c>
      <c r="L1120">
        <v>1</v>
      </c>
      <c r="M1120">
        <v>40</v>
      </c>
      <c r="N1120">
        <v>5</v>
      </c>
      <c r="O1120">
        <v>56950</v>
      </c>
      <c r="P1120" t="s">
        <v>2</v>
      </c>
      <c r="Q1120" s="13" t="s">
        <v>54</v>
      </c>
      <c r="R1120" s="13" t="s">
        <v>82</v>
      </c>
      <c r="S1120" s="13" t="s">
        <v>159</v>
      </c>
      <c r="T1120" t="b">
        <v>1</v>
      </c>
      <c r="U1120" s="13" t="s">
        <v>7</v>
      </c>
      <c r="V1120" s="13" t="s">
        <v>2540</v>
      </c>
      <c r="W1120" t="s">
        <v>35</v>
      </c>
      <c r="X1120" s="13" t="s">
        <v>10</v>
      </c>
      <c r="Y1120" s="13" t="s">
        <v>146</v>
      </c>
      <c r="Z1120">
        <v>1984</v>
      </c>
      <c r="AA1120" s="13" t="s">
        <v>15</v>
      </c>
      <c r="AB1120" s="13" t="s">
        <v>132</v>
      </c>
      <c r="AC1120" s="13" t="s">
        <v>834</v>
      </c>
      <c r="AD1120" s="13" t="s">
        <v>9</v>
      </c>
      <c r="AE1120">
        <v>41</v>
      </c>
      <c r="AF1120" t="s">
        <v>36</v>
      </c>
      <c r="AG1120" t="s">
        <v>12</v>
      </c>
      <c r="AH1120">
        <v>5</v>
      </c>
      <c r="AI1120" t="s">
        <v>30</v>
      </c>
      <c r="AJ1120" s="13" t="s">
        <v>154</v>
      </c>
      <c r="AK1120" s="13" t="s">
        <v>135</v>
      </c>
      <c r="AL1120" t="b">
        <v>1</v>
      </c>
      <c r="AM1120" t="str">
        <f>EmployeeData[[#This Row],[EMPLOYEEID]]</f>
        <v>E216214</v>
      </c>
    </row>
    <row r="1121" spans="1:39" ht="15" x14ac:dyDescent="0.25">
      <c r="A1121" s="13" t="s">
        <v>2541</v>
      </c>
      <c r="B1121" s="13" t="str">
        <f>EmployeeData[[#This Row],[FULLNAME]]</f>
        <v>Kamaljit Bolster</v>
      </c>
      <c r="C1121" s="13" t="s">
        <v>303</v>
      </c>
      <c r="D1121" s="13" t="s">
        <v>126</v>
      </c>
      <c r="E1121">
        <v>443</v>
      </c>
      <c r="F1121" s="13" t="s">
        <v>157</v>
      </c>
      <c r="G1121" s="13" t="s">
        <v>304</v>
      </c>
      <c r="J1121">
        <v>44008</v>
      </c>
      <c r="L1121">
        <v>1</v>
      </c>
      <c r="M1121">
        <v>40</v>
      </c>
      <c r="N1121">
        <v>5</v>
      </c>
      <c r="O1121">
        <v>34966</v>
      </c>
      <c r="P1121" t="s">
        <v>2</v>
      </c>
      <c r="Q1121" s="13" t="s">
        <v>57</v>
      </c>
      <c r="R1121" s="13" t="s">
        <v>82</v>
      </c>
      <c r="S1121" s="13" t="s">
        <v>129</v>
      </c>
      <c r="T1121" t="b">
        <v>1</v>
      </c>
      <c r="U1121" s="13" t="s">
        <v>38</v>
      </c>
      <c r="V1121" s="13" t="s">
        <v>2542</v>
      </c>
      <c r="W1121" t="s">
        <v>35</v>
      </c>
      <c r="X1121" s="13" t="s">
        <v>10</v>
      </c>
      <c r="Y1121" s="13" t="s">
        <v>131</v>
      </c>
      <c r="Z1121">
        <v>1986</v>
      </c>
      <c r="AA1121" s="13" t="s">
        <v>15</v>
      </c>
      <c r="AB1121" s="13" t="s">
        <v>306</v>
      </c>
      <c r="AC1121" s="13" t="s">
        <v>162</v>
      </c>
      <c r="AD1121" s="13" t="s">
        <v>43</v>
      </c>
      <c r="AE1121">
        <v>39</v>
      </c>
      <c r="AF1121" t="s">
        <v>36</v>
      </c>
      <c r="AG1121" t="s">
        <v>11</v>
      </c>
      <c r="AH1121">
        <v>5</v>
      </c>
      <c r="AI1121" t="s">
        <v>30</v>
      </c>
      <c r="AJ1121" s="13" t="s">
        <v>134</v>
      </c>
      <c r="AK1121" s="13" t="s">
        <v>135</v>
      </c>
      <c r="AL1121" t="s">
        <v>136</v>
      </c>
      <c r="AM1121" t="str">
        <f>EmployeeData[[#This Row],[EMPLOYEEID]]</f>
        <v>E217543</v>
      </c>
    </row>
    <row r="1122" spans="1:39" ht="15" x14ac:dyDescent="0.25">
      <c r="A1122" s="13" t="s">
        <v>2543</v>
      </c>
      <c r="B1122" s="13" t="str">
        <f>EmployeeData[[#This Row],[FULLNAME]]</f>
        <v>Karl Badaire</v>
      </c>
      <c r="C1122" s="13" t="s">
        <v>156</v>
      </c>
      <c r="D1122" s="13" t="s">
        <v>126</v>
      </c>
      <c r="E1122">
        <v>445</v>
      </c>
      <c r="F1122" s="13" t="s">
        <v>169</v>
      </c>
      <c r="G1122" s="13" t="s">
        <v>158</v>
      </c>
      <c r="J1122">
        <v>43917</v>
      </c>
      <c r="L1122">
        <v>1</v>
      </c>
      <c r="M1122">
        <v>40</v>
      </c>
      <c r="N1122">
        <v>5</v>
      </c>
      <c r="O1122">
        <v>33634</v>
      </c>
      <c r="P1122" t="s">
        <v>2</v>
      </c>
      <c r="Q1122" s="13" t="s">
        <v>56</v>
      </c>
      <c r="R1122" s="13" t="s">
        <v>82</v>
      </c>
      <c r="S1122" s="13" t="s">
        <v>140</v>
      </c>
      <c r="T1122" t="b">
        <v>1</v>
      </c>
      <c r="U1122" s="13" t="s">
        <v>8</v>
      </c>
      <c r="V1122" s="13" t="s">
        <v>2544</v>
      </c>
      <c r="W1122" t="s">
        <v>35</v>
      </c>
      <c r="X1122" s="13" t="s">
        <v>10</v>
      </c>
      <c r="Y1122" s="13" t="s">
        <v>146</v>
      </c>
      <c r="Z1122">
        <v>1978</v>
      </c>
      <c r="AA1122" s="13" t="s">
        <v>15</v>
      </c>
      <c r="AB1122" s="13" t="s">
        <v>161</v>
      </c>
      <c r="AC1122" s="13" t="s">
        <v>171</v>
      </c>
      <c r="AD1122" s="13" t="s">
        <v>41</v>
      </c>
      <c r="AE1122">
        <v>47</v>
      </c>
      <c r="AF1122" t="s">
        <v>37</v>
      </c>
      <c r="AG1122" t="s">
        <v>11</v>
      </c>
      <c r="AH1122">
        <v>5</v>
      </c>
      <c r="AI1122" t="s">
        <v>30</v>
      </c>
      <c r="AJ1122" s="13" t="s">
        <v>149</v>
      </c>
      <c r="AK1122" s="13" t="s">
        <v>135</v>
      </c>
      <c r="AL1122" t="s">
        <v>136</v>
      </c>
      <c r="AM1122" t="str">
        <f>EmployeeData[[#This Row],[EMPLOYEEID]]</f>
        <v>E218589</v>
      </c>
    </row>
    <row r="1123" spans="1:39" ht="15" x14ac:dyDescent="0.25">
      <c r="A1123" s="13" t="s">
        <v>2545</v>
      </c>
      <c r="B1123" s="13" t="str">
        <f>EmployeeData[[#This Row],[FULLNAME]]</f>
        <v>Karl Astito</v>
      </c>
      <c r="C1123" s="13" t="s">
        <v>125</v>
      </c>
      <c r="D1123" s="13" t="s">
        <v>126</v>
      </c>
      <c r="E1123">
        <v>451</v>
      </c>
      <c r="F1123" s="13" t="s">
        <v>143</v>
      </c>
      <c r="G1123" s="13" t="s">
        <v>128</v>
      </c>
      <c r="J1123">
        <v>44065</v>
      </c>
      <c r="L1123">
        <v>1</v>
      </c>
      <c r="M1123">
        <v>40</v>
      </c>
      <c r="N1123">
        <v>5</v>
      </c>
      <c r="O1123">
        <v>94877</v>
      </c>
      <c r="P1123" t="s">
        <v>2</v>
      </c>
      <c r="Q1123" s="13" t="s">
        <v>54</v>
      </c>
      <c r="R1123" s="13" t="s">
        <v>82</v>
      </c>
      <c r="S1123" s="13" t="s">
        <v>140</v>
      </c>
      <c r="T1123" t="b">
        <v>1</v>
      </c>
      <c r="U1123" s="13" t="s">
        <v>8</v>
      </c>
      <c r="V1123" s="13" t="s">
        <v>2546</v>
      </c>
      <c r="W1123" t="s">
        <v>5</v>
      </c>
      <c r="X1123" s="13" t="s">
        <v>10</v>
      </c>
      <c r="Y1123" s="13" t="s">
        <v>146</v>
      </c>
      <c r="Z1123">
        <v>1978</v>
      </c>
      <c r="AA1123" s="13" t="s">
        <v>15</v>
      </c>
      <c r="AB1123" s="13" t="s">
        <v>132</v>
      </c>
      <c r="AC1123" s="13" t="s">
        <v>1578</v>
      </c>
      <c r="AD1123" s="13" t="s">
        <v>44</v>
      </c>
      <c r="AE1123">
        <v>47</v>
      </c>
      <c r="AF1123" t="s">
        <v>37</v>
      </c>
      <c r="AG1123" t="s">
        <v>12</v>
      </c>
      <c r="AH1123">
        <v>5</v>
      </c>
      <c r="AI1123" t="s">
        <v>30</v>
      </c>
      <c r="AJ1123" s="13" t="s">
        <v>167</v>
      </c>
      <c r="AK1123" s="13" t="s">
        <v>135</v>
      </c>
      <c r="AL1123" t="s">
        <v>136</v>
      </c>
      <c r="AM1123" t="str">
        <f>EmployeeData[[#This Row],[EMPLOYEEID]]</f>
        <v>E218667</v>
      </c>
    </row>
    <row r="1124" spans="1:39" ht="15" x14ac:dyDescent="0.25">
      <c r="A1124" s="13" t="s">
        <v>2547</v>
      </c>
      <c r="B1124" s="13" t="str">
        <f>EmployeeData[[#This Row],[FULLNAME]]</f>
        <v>Kelly Schunck</v>
      </c>
      <c r="C1124" s="13" t="s">
        <v>203</v>
      </c>
      <c r="D1124" s="13" t="s">
        <v>126</v>
      </c>
      <c r="E1124">
        <v>251</v>
      </c>
      <c r="F1124" s="13" t="s">
        <v>221</v>
      </c>
      <c r="G1124" s="13" t="s">
        <v>204</v>
      </c>
      <c r="J1124">
        <v>44132</v>
      </c>
      <c r="L1124">
        <v>1</v>
      </c>
      <c r="M1124">
        <v>40</v>
      </c>
      <c r="N1124">
        <v>5</v>
      </c>
      <c r="O1124">
        <v>83288</v>
      </c>
      <c r="P1124" t="s">
        <v>2</v>
      </c>
      <c r="Q1124" s="13" t="s">
        <v>55</v>
      </c>
      <c r="R1124" s="13" t="s">
        <v>82</v>
      </c>
      <c r="S1124" s="13" t="s">
        <v>159</v>
      </c>
      <c r="T1124" t="b">
        <v>1</v>
      </c>
      <c r="U1124" s="13" t="s">
        <v>8</v>
      </c>
      <c r="V1124" s="13" t="s">
        <v>2548</v>
      </c>
      <c r="W1124" t="s">
        <v>5</v>
      </c>
      <c r="X1124" s="13" t="s">
        <v>10</v>
      </c>
      <c r="Y1124" s="13" t="s">
        <v>146</v>
      </c>
      <c r="Z1124">
        <v>2004</v>
      </c>
      <c r="AA1124" s="13" t="s">
        <v>34</v>
      </c>
      <c r="AB1124" s="13" t="s">
        <v>206</v>
      </c>
      <c r="AC1124" s="13" t="s">
        <v>298</v>
      </c>
      <c r="AD1124" s="13" t="s">
        <v>9</v>
      </c>
      <c r="AE1124">
        <v>21</v>
      </c>
      <c r="AF1124" t="s">
        <v>63</v>
      </c>
      <c r="AG1124" t="s">
        <v>12</v>
      </c>
      <c r="AH1124">
        <v>5</v>
      </c>
      <c r="AI1124" t="s">
        <v>30</v>
      </c>
      <c r="AJ1124" s="13" t="s">
        <v>154</v>
      </c>
      <c r="AK1124" s="13" t="s">
        <v>135</v>
      </c>
      <c r="AL1124" t="b">
        <v>0</v>
      </c>
      <c r="AM1124" t="str">
        <f>EmployeeData[[#This Row],[EMPLOYEEID]]</f>
        <v>E225144</v>
      </c>
    </row>
    <row r="1125" spans="1:39" ht="15" x14ac:dyDescent="0.25">
      <c r="A1125" s="13" t="s">
        <v>2549</v>
      </c>
      <c r="B1125" s="13" t="str">
        <f>EmployeeData[[#This Row],[FULLNAME]]</f>
        <v>Keri Pan</v>
      </c>
      <c r="C1125" s="13" t="s">
        <v>203</v>
      </c>
      <c r="D1125" s="13" t="s">
        <v>126</v>
      </c>
      <c r="E1125">
        <v>445</v>
      </c>
      <c r="F1125" s="13" t="s">
        <v>169</v>
      </c>
      <c r="G1125" s="13" t="s">
        <v>204</v>
      </c>
      <c r="J1125">
        <v>44039</v>
      </c>
      <c r="L1125">
        <v>1</v>
      </c>
      <c r="M1125">
        <v>40</v>
      </c>
      <c r="N1125">
        <v>5</v>
      </c>
      <c r="O1125">
        <v>83361</v>
      </c>
      <c r="P1125" t="s">
        <v>2</v>
      </c>
      <c r="Q1125" s="13" t="s">
        <v>55</v>
      </c>
      <c r="R1125" s="13" t="s">
        <v>82</v>
      </c>
      <c r="S1125" s="13" t="s">
        <v>140</v>
      </c>
      <c r="T1125" t="b">
        <v>1</v>
      </c>
      <c r="U1125" s="13" t="s">
        <v>8</v>
      </c>
      <c r="V1125" s="13" t="s">
        <v>2550</v>
      </c>
      <c r="W1125" t="s">
        <v>5</v>
      </c>
      <c r="X1125" s="13" t="s">
        <v>10</v>
      </c>
      <c r="Y1125" s="13" t="s">
        <v>146</v>
      </c>
      <c r="Z1125">
        <v>1991</v>
      </c>
      <c r="AA1125" s="13" t="s">
        <v>34</v>
      </c>
      <c r="AB1125" s="13" t="s">
        <v>206</v>
      </c>
      <c r="AC1125" s="13" t="s">
        <v>171</v>
      </c>
      <c r="AD1125" s="13" t="s">
        <v>41</v>
      </c>
      <c r="AE1125">
        <v>34</v>
      </c>
      <c r="AF1125" t="s">
        <v>36</v>
      </c>
      <c r="AG1125" t="s">
        <v>12</v>
      </c>
      <c r="AH1125">
        <v>5</v>
      </c>
      <c r="AI1125" t="s">
        <v>30</v>
      </c>
      <c r="AJ1125" s="13" t="s">
        <v>154</v>
      </c>
      <c r="AK1125" s="13" t="s">
        <v>135</v>
      </c>
      <c r="AL1125" t="s">
        <v>136</v>
      </c>
      <c r="AM1125" t="str">
        <f>EmployeeData[[#This Row],[EMPLOYEEID]]</f>
        <v>E225935</v>
      </c>
    </row>
    <row r="1126" spans="1:39" ht="15" x14ac:dyDescent="0.25">
      <c r="A1126" s="13" t="s">
        <v>2551</v>
      </c>
      <c r="B1126" s="13" t="str">
        <f>EmployeeData[[#This Row],[FULLNAME]]</f>
        <v>Kevin Nguyen</v>
      </c>
      <c r="C1126" s="13" t="s">
        <v>203</v>
      </c>
      <c r="D1126" s="13" t="s">
        <v>126</v>
      </c>
      <c r="E1126">
        <v>252</v>
      </c>
      <c r="F1126" s="13" t="s">
        <v>143</v>
      </c>
      <c r="G1126" s="13" t="s">
        <v>204</v>
      </c>
      <c r="J1126">
        <v>43996</v>
      </c>
      <c r="L1126">
        <v>1</v>
      </c>
      <c r="M1126">
        <v>40</v>
      </c>
      <c r="N1126">
        <v>5</v>
      </c>
      <c r="O1126">
        <v>115571</v>
      </c>
      <c r="P1126" t="s">
        <v>2</v>
      </c>
      <c r="Q1126" s="13" t="s">
        <v>55</v>
      </c>
      <c r="R1126" s="13" t="s">
        <v>82</v>
      </c>
      <c r="S1126" s="13" t="s">
        <v>159</v>
      </c>
      <c r="T1126" t="b">
        <v>1</v>
      </c>
      <c r="U1126" s="13" t="s">
        <v>38</v>
      </c>
      <c r="V1126" s="13" t="s">
        <v>2552</v>
      </c>
      <c r="W1126" t="s">
        <v>35</v>
      </c>
      <c r="X1126" s="13" t="s">
        <v>10</v>
      </c>
      <c r="Y1126" s="13" t="s">
        <v>131</v>
      </c>
      <c r="Z1126">
        <v>1996</v>
      </c>
      <c r="AA1126" s="13" t="s">
        <v>34</v>
      </c>
      <c r="AB1126" s="13" t="s">
        <v>206</v>
      </c>
      <c r="AC1126" s="13" t="s">
        <v>148</v>
      </c>
      <c r="AD1126" s="13" t="s">
        <v>44</v>
      </c>
      <c r="AE1126">
        <v>29</v>
      </c>
      <c r="AF1126" t="s">
        <v>6</v>
      </c>
      <c r="AG1126" t="s">
        <v>46</v>
      </c>
      <c r="AH1126">
        <v>5</v>
      </c>
      <c r="AI1126" t="s">
        <v>30</v>
      </c>
      <c r="AJ1126" s="13" t="s">
        <v>154</v>
      </c>
      <c r="AK1126" s="13" t="s">
        <v>135</v>
      </c>
      <c r="AL1126" t="b">
        <v>0</v>
      </c>
      <c r="AM1126" t="str">
        <f>EmployeeData[[#This Row],[EMPLOYEEID]]</f>
        <v>E226382</v>
      </c>
    </row>
    <row r="1127" spans="1:39" ht="15" x14ac:dyDescent="0.25">
      <c r="A1127" s="13" t="s">
        <v>2553</v>
      </c>
      <c r="B1127" s="13" t="str">
        <f>EmployeeData[[#This Row],[FULLNAME]]</f>
        <v>Kevin McAlpine</v>
      </c>
      <c r="C1127" s="13" t="s">
        <v>125</v>
      </c>
      <c r="D1127" s="13" t="s">
        <v>126</v>
      </c>
      <c r="E1127">
        <v>252</v>
      </c>
      <c r="F1127" s="13" t="s">
        <v>143</v>
      </c>
      <c r="G1127" s="13" t="s">
        <v>128</v>
      </c>
      <c r="J1127">
        <v>44039</v>
      </c>
      <c r="L1127">
        <v>1</v>
      </c>
      <c r="M1127">
        <v>40</v>
      </c>
      <c r="N1127">
        <v>5</v>
      </c>
      <c r="O1127">
        <v>104003</v>
      </c>
      <c r="P1127" t="s">
        <v>2</v>
      </c>
      <c r="Q1127" s="13" t="s">
        <v>54</v>
      </c>
      <c r="R1127" s="13" t="s">
        <v>82</v>
      </c>
      <c r="S1127" s="13" t="s">
        <v>159</v>
      </c>
      <c r="T1127" t="b">
        <v>1</v>
      </c>
      <c r="U1127" s="13" t="s">
        <v>38</v>
      </c>
      <c r="V1127" s="13" t="s">
        <v>2554</v>
      </c>
      <c r="W1127" t="s">
        <v>5</v>
      </c>
      <c r="X1127" s="13" t="s">
        <v>10</v>
      </c>
      <c r="Y1127" s="13" t="s">
        <v>146</v>
      </c>
      <c r="Z1127">
        <v>1978</v>
      </c>
      <c r="AA1127" s="13" t="s">
        <v>15</v>
      </c>
      <c r="AB1127" s="13" t="s">
        <v>132</v>
      </c>
      <c r="AC1127" s="13" t="s">
        <v>148</v>
      </c>
      <c r="AD1127" s="13" t="s">
        <v>44</v>
      </c>
      <c r="AE1127">
        <v>47</v>
      </c>
      <c r="AF1127" t="s">
        <v>37</v>
      </c>
      <c r="AG1127" t="s">
        <v>46</v>
      </c>
      <c r="AH1127">
        <v>5</v>
      </c>
      <c r="AI1127" t="s">
        <v>30</v>
      </c>
      <c r="AJ1127" s="13" t="s">
        <v>149</v>
      </c>
      <c r="AK1127" s="13" t="s">
        <v>135</v>
      </c>
      <c r="AL1127" t="b">
        <v>1</v>
      </c>
      <c r="AM1127" t="str">
        <f>EmployeeData[[#This Row],[EMPLOYEEID]]</f>
        <v>E227427</v>
      </c>
    </row>
    <row r="1128" spans="1:39" ht="15" x14ac:dyDescent="0.25">
      <c r="A1128" s="13" t="s">
        <v>2555</v>
      </c>
      <c r="B1128" s="13" t="str">
        <f>EmployeeData[[#This Row],[FULLNAME]]</f>
        <v>Kristofer Huang</v>
      </c>
      <c r="C1128" s="13" t="s">
        <v>303</v>
      </c>
      <c r="D1128" s="13" t="s">
        <v>126</v>
      </c>
      <c r="E1128">
        <v>311</v>
      </c>
      <c r="F1128" s="13" t="s">
        <v>221</v>
      </c>
      <c r="G1128" s="13" t="s">
        <v>304</v>
      </c>
      <c r="J1128">
        <v>44008</v>
      </c>
      <c r="L1128">
        <v>1</v>
      </c>
      <c r="M1128">
        <v>40</v>
      </c>
      <c r="N1128">
        <v>5</v>
      </c>
      <c r="O1128">
        <v>45719</v>
      </c>
      <c r="P1128" t="s">
        <v>2</v>
      </c>
      <c r="Q1128" s="13" t="s">
        <v>57</v>
      </c>
      <c r="R1128" s="13" t="s">
        <v>82</v>
      </c>
      <c r="S1128" s="13" t="s">
        <v>190</v>
      </c>
      <c r="T1128" t="b">
        <v>1</v>
      </c>
      <c r="U1128" s="13" t="s">
        <v>38</v>
      </c>
      <c r="V1128" s="13" t="s">
        <v>2556</v>
      </c>
      <c r="W1128" t="s">
        <v>35</v>
      </c>
      <c r="X1128" s="13" t="s">
        <v>10</v>
      </c>
      <c r="Y1128" s="13" t="s">
        <v>146</v>
      </c>
      <c r="Z1128">
        <v>1983</v>
      </c>
      <c r="AA1128" s="13" t="s">
        <v>33</v>
      </c>
      <c r="AB1128" s="13" t="s">
        <v>306</v>
      </c>
      <c r="AC1128" s="13" t="s">
        <v>1595</v>
      </c>
      <c r="AD1128" s="13" t="s">
        <v>9</v>
      </c>
      <c r="AE1128">
        <v>42</v>
      </c>
      <c r="AF1128" t="s">
        <v>36</v>
      </c>
      <c r="AG1128" t="s">
        <v>11</v>
      </c>
      <c r="AH1128">
        <v>5</v>
      </c>
      <c r="AI1128" t="s">
        <v>30</v>
      </c>
      <c r="AJ1128" s="13" t="s">
        <v>167</v>
      </c>
      <c r="AK1128" s="13" t="s">
        <v>135</v>
      </c>
      <c r="AL1128" t="b">
        <v>0</v>
      </c>
      <c r="AM1128" t="str">
        <f>EmployeeData[[#This Row],[EMPLOYEEID]]</f>
        <v>E233287</v>
      </c>
    </row>
    <row r="1129" spans="1:39" ht="15" x14ac:dyDescent="0.25">
      <c r="A1129" s="13" t="s">
        <v>2557</v>
      </c>
      <c r="B1129" s="13" t="str">
        <f>EmployeeData[[#This Row],[FULLNAME]]</f>
        <v>Kyle Haupt</v>
      </c>
      <c r="C1129" s="13" t="s">
        <v>125</v>
      </c>
      <c r="D1129" s="13" t="s">
        <v>126</v>
      </c>
      <c r="E1129">
        <v>444</v>
      </c>
      <c r="F1129" s="13" t="s">
        <v>127</v>
      </c>
      <c r="G1129" s="13" t="s">
        <v>128</v>
      </c>
      <c r="J1129">
        <v>44030</v>
      </c>
      <c r="L1129">
        <v>1</v>
      </c>
      <c r="M1129">
        <v>40</v>
      </c>
      <c r="N1129">
        <v>5</v>
      </c>
      <c r="O1129">
        <v>284360</v>
      </c>
      <c r="P1129" t="s">
        <v>2</v>
      </c>
      <c r="Q1129" s="13" t="s">
        <v>54</v>
      </c>
      <c r="R1129" s="13" t="s">
        <v>82</v>
      </c>
      <c r="S1129" s="13" t="s">
        <v>159</v>
      </c>
      <c r="T1129" t="b">
        <v>1</v>
      </c>
      <c r="U1129" s="13" t="s">
        <v>7</v>
      </c>
      <c r="V1129" s="13" t="s">
        <v>2558</v>
      </c>
      <c r="W1129" t="s">
        <v>5</v>
      </c>
      <c r="X1129" s="13" t="s">
        <v>10</v>
      </c>
      <c r="Y1129" s="13" t="s">
        <v>146</v>
      </c>
      <c r="Z1129">
        <v>1980</v>
      </c>
      <c r="AA1129" s="13" t="s">
        <v>33</v>
      </c>
      <c r="AB1129" s="13" t="s">
        <v>132</v>
      </c>
      <c r="AC1129" s="13" t="s">
        <v>133</v>
      </c>
      <c r="AD1129" s="13" t="s">
        <v>40</v>
      </c>
      <c r="AE1129">
        <v>45</v>
      </c>
      <c r="AF1129" t="s">
        <v>36</v>
      </c>
      <c r="AG1129" t="s">
        <v>47</v>
      </c>
      <c r="AH1129">
        <v>5</v>
      </c>
      <c r="AI1129" t="s">
        <v>30</v>
      </c>
      <c r="AJ1129" s="13" t="s">
        <v>134</v>
      </c>
      <c r="AK1129" s="13" t="s">
        <v>135</v>
      </c>
      <c r="AL1129" t="b">
        <v>1</v>
      </c>
      <c r="AM1129" t="str">
        <f>EmployeeData[[#This Row],[EMPLOYEEID]]</f>
        <v>E233632</v>
      </c>
    </row>
    <row r="1130" spans="1:39" ht="15" x14ac:dyDescent="0.25">
      <c r="A1130" s="13" t="s">
        <v>2559</v>
      </c>
      <c r="B1130" s="13" t="str">
        <f>EmployeeData[[#This Row],[FULLNAME]]</f>
        <v>Kyoung Govindarasu</v>
      </c>
      <c r="C1130" s="13" t="s">
        <v>203</v>
      </c>
      <c r="D1130" s="13" t="s">
        <v>126</v>
      </c>
      <c r="E1130">
        <v>461</v>
      </c>
      <c r="F1130" s="13" t="s">
        <v>221</v>
      </c>
      <c r="G1130" s="13" t="s">
        <v>204</v>
      </c>
      <c r="J1130">
        <v>43888</v>
      </c>
      <c r="L1130">
        <v>1</v>
      </c>
      <c r="M1130">
        <v>40</v>
      </c>
      <c r="N1130">
        <v>5</v>
      </c>
      <c r="O1130">
        <v>280324</v>
      </c>
      <c r="P1130" t="s">
        <v>2</v>
      </c>
      <c r="Q1130" s="13" t="s">
        <v>55</v>
      </c>
      <c r="R1130" s="13" t="s">
        <v>82</v>
      </c>
      <c r="S1130" s="13" t="s">
        <v>129</v>
      </c>
      <c r="T1130" t="b">
        <v>1</v>
      </c>
      <c r="U1130" s="13" t="s">
        <v>38</v>
      </c>
      <c r="V1130" s="13" t="s">
        <v>2560</v>
      </c>
      <c r="W1130" t="s">
        <v>35</v>
      </c>
      <c r="X1130" s="13" t="s">
        <v>10</v>
      </c>
      <c r="Y1130" s="13" t="s">
        <v>131</v>
      </c>
      <c r="Z1130">
        <v>1988</v>
      </c>
      <c r="AA1130" s="13" t="s">
        <v>34</v>
      </c>
      <c r="AB1130" s="13" t="s">
        <v>206</v>
      </c>
      <c r="AC1130" s="13" t="s">
        <v>223</v>
      </c>
      <c r="AD1130" s="13" t="s">
        <v>9</v>
      </c>
      <c r="AE1130">
        <v>37</v>
      </c>
      <c r="AF1130" t="s">
        <v>36</v>
      </c>
      <c r="AG1130" t="s">
        <v>47</v>
      </c>
      <c r="AH1130">
        <v>5</v>
      </c>
      <c r="AI1130" t="s">
        <v>30</v>
      </c>
      <c r="AJ1130" s="13" t="s">
        <v>134</v>
      </c>
      <c r="AK1130" s="13" t="s">
        <v>135</v>
      </c>
      <c r="AL1130" t="s">
        <v>136</v>
      </c>
      <c r="AM1130" t="str">
        <f>EmployeeData[[#This Row],[EMPLOYEEID]]</f>
        <v>E234438</v>
      </c>
    </row>
    <row r="1131" spans="1:39" ht="15" x14ac:dyDescent="0.25">
      <c r="A1131" s="13" t="s">
        <v>2561</v>
      </c>
      <c r="B1131" s="13" t="str">
        <f>EmployeeData[[#This Row],[FULLNAME]]</f>
        <v>Kyoung Ge</v>
      </c>
      <c r="C1131" s="13" t="s">
        <v>203</v>
      </c>
      <c r="D1131" s="13" t="s">
        <v>126</v>
      </c>
      <c r="E1131">
        <v>442</v>
      </c>
      <c r="F1131" s="13" t="s">
        <v>143</v>
      </c>
      <c r="G1131" s="13" t="s">
        <v>204</v>
      </c>
      <c r="J1131">
        <v>44100</v>
      </c>
      <c r="L1131">
        <v>1</v>
      </c>
      <c r="M1131">
        <v>40</v>
      </c>
      <c r="N1131">
        <v>5</v>
      </c>
      <c r="O1131">
        <v>245882</v>
      </c>
      <c r="P1131" t="s">
        <v>2</v>
      </c>
      <c r="Q1131" s="13" t="s">
        <v>55</v>
      </c>
      <c r="R1131" s="13" t="s">
        <v>82</v>
      </c>
      <c r="S1131" s="13" t="s">
        <v>159</v>
      </c>
      <c r="T1131" t="b">
        <v>1</v>
      </c>
      <c r="U1131" s="13" t="s">
        <v>7</v>
      </c>
      <c r="V1131" s="13" t="s">
        <v>2562</v>
      </c>
      <c r="W1131" t="s">
        <v>35</v>
      </c>
      <c r="X1131" s="13" t="s">
        <v>10</v>
      </c>
      <c r="Y1131" s="13" t="s">
        <v>146</v>
      </c>
      <c r="Z1131">
        <v>1988</v>
      </c>
      <c r="AA1131" s="13" t="s">
        <v>33</v>
      </c>
      <c r="AB1131" s="13" t="s">
        <v>206</v>
      </c>
      <c r="AC1131" s="13" t="s">
        <v>179</v>
      </c>
      <c r="AD1131" s="13" t="s">
        <v>44</v>
      </c>
      <c r="AE1131">
        <v>37</v>
      </c>
      <c r="AF1131" t="s">
        <v>36</v>
      </c>
      <c r="AG1131" t="s">
        <v>47</v>
      </c>
      <c r="AH1131">
        <v>5</v>
      </c>
      <c r="AI1131" t="s">
        <v>30</v>
      </c>
      <c r="AJ1131" s="13" t="s">
        <v>154</v>
      </c>
      <c r="AK1131" s="13" t="s">
        <v>184</v>
      </c>
      <c r="AL1131" t="b">
        <v>1</v>
      </c>
      <c r="AM1131" t="str">
        <f>EmployeeData[[#This Row],[EMPLOYEEID]]</f>
        <v>E234467</v>
      </c>
    </row>
    <row r="1132" spans="1:39" ht="15" x14ac:dyDescent="0.25">
      <c r="A1132" s="13" t="s">
        <v>2563</v>
      </c>
      <c r="B1132" s="13" t="str">
        <f>EmployeeData[[#This Row],[FULLNAME]]</f>
        <v>Logan Yeung</v>
      </c>
      <c r="C1132" s="13" t="s">
        <v>203</v>
      </c>
      <c r="D1132" s="13" t="s">
        <v>126</v>
      </c>
      <c r="E1132">
        <v>450</v>
      </c>
      <c r="F1132" s="13" t="s">
        <v>221</v>
      </c>
      <c r="G1132" s="13" t="s">
        <v>204</v>
      </c>
      <c r="J1132">
        <v>44100</v>
      </c>
      <c r="L1132">
        <v>1</v>
      </c>
      <c r="M1132">
        <v>40</v>
      </c>
      <c r="N1132">
        <v>5</v>
      </c>
      <c r="O1132">
        <v>206914</v>
      </c>
      <c r="P1132" t="s">
        <v>2</v>
      </c>
      <c r="Q1132" s="13" t="s">
        <v>55</v>
      </c>
      <c r="R1132" s="13" t="s">
        <v>82</v>
      </c>
      <c r="S1132" s="13" t="s">
        <v>215</v>
      </c>
      <c r="T1132" t="b">
        <v>1</v>
      </c>
      <c r="U1132" s="13" t="s">
        <v>7</v>
      </c>
      <c r="V1132" s="13" t="s">
        <v>2564</v>
      </c>
      <c r="W1132" t="s">
        <v>35</v>
      </c>
      <c r="X1132" s="13" t="s">
        <v>45</v>
      </c>
      <c r="Y1132" s="13" t="s">
        <v>146</v>
      </c>
      <c r="Z1132">
        <v>1986</v>
      </c>
      <c r="AA1132" s="13" t="s">
        <v>33</v>
      </c>
      <c r="AB1132" s="13" t="s">
        <v>206</v>
      </c>
      <c r="AC1132" s="13" t="s">
        <v>301</v>
      </c>
      <c r="AD1132" s="13" t="s">
        <v>9</v>
      </c>
      <c r="AE1132">
        <v>39</v>
      </c>
      <c r="AF1132" t="s">
        <v>36</v>
      </c>
      <c r="AG1132" t="s">
        <v>47</v>
      </c>
      <c r="AH1132">
        <v>5</v>
      </c>
      <c r="AI1132" t="s">
        <v>30</v>
      </c>
      <c r="AJ1132" s="13" t="s">
        <v>149</v>
      </c>
      <c r="AK1132" s="13" t="s">
        <v>184</v>
      </c>
      <c r="AL1132" t="s">
        <v>136</v>
      </c>
      <c r="AM1132" t="str">
        <f>EmployeeData[[#This Row],[EMPLOYEEID]]</f>
        <v>E239448</v>
      </c>
    </row>
    <row r="1133" spans="1:39" ht="15" x14ac:dyDescent="0.25">
      <c r="A1133" s="13" t="s">
        <v>2565</v>
      </c>
      <c r="B1133" s="13" t="str">
        <f>EmployeeData[[#This Row],[FULLNAME]]</f>
        <v>Logan Xu</v>
      </c>
      <c r="C1133" s="13" t="s">
        <v>303</v>
      </c>
      <c r="D1133" s="13" t="s">
        <v>126</v>
      </c>
      <c r="E1133">
        <v>455</v>
      </c>
      <c r="F1133" s="13" t="s">
        <v>326</v>
      </c>
      <c r="G1133" s="13" t="s">
        <v>304</v>
      </c>
      <c r="J1133">
        <v>44042</v>
      </c>
      <c r="L1133">
        <v>1</v>
      </c>
      <c r="M1133">
        <v>40</v>
      </c>
      <c r="N1133">
        <v>5</v>
      </c>
      <c r="O1133">
        <v>45104</v>
      </c>
      <c r="P1133" t="s">
        <v>2</v>
      </c>
      <c r="Q1133" s="13" t="s">
        <v>57</v>
      </c>
      <c r="R1133" s="13" t="s">
        <v>82</v>
      </c>
      <c r="S1133" s="13" t="s">
        <v>129</v>
      </c>
      <c r="T1133" t="b">
        <v>1</v>
      </c>
      <c r="U1133" s="13" t="s">
        <v>38</v>
      </c>
      <c r="V1133" s="13" t="s">
        <v>2566</v>
      </c>
      <c r="W1133" t="s">
        <v>35</v>
      </c>
      <c r="X1133" s="13" t="s">
        <v>10</v>
      </c>
      <c r="Y1133" s="13" t="s">
        <v>131</v>
      </c>
      <c r="Z1133">
        <v>1987</v>
      </c>
      <c r="AA1133" s="13" t="s">
        <v>32</v>
      </c>
      <c r="AB1133" s="13" t="s">
        <v>306</v>
      </c>
      <c r="AC1133" s="13" t="s">
        <v>328</v>
      </c>
      <c r="AD1133" s="13" t="s">
        <v>39</v>
      </c>
      <c r="AE1133">
        <v>38</v>
      </c>
      <c r="AF1133" t="s">
        <v>36</v>
      </c>
      <c r="AG1133" t="s">
        <v>11</v>
      </c>
      <c r="AH1133">
        <v>5</v>
      </c>
      <c r="AI1133" t="s">
        <v>30</v>
      </c>
      <c r="AJ1133" s="13" t="s">
        <v>149</v>
      </c>
      <c r="AK1133" s="13" t="s">
        <v>135</v>
      </c>
      <c r="AL1133" t="b">
        <v>0</v>
      </c>
      <c r="AM1133" t="str">
        <f>EmployeeData[[#This Row],[EMPLOYEEID]]</f>
        <v>E239976</v>
      </c>
    </row>
    <row r="1134" spans="1:39" ht="15" x14ac:dyDescent="0.25">
      <c r="A1134" s="13" t="s">
        <v>2567</v>
      </c>
      <c r="B1134" s="13" t="str">
        <f>EmployeeData[[#This Row],[FULLNAME]]</f>
        <v>Lucy Stergios</v>
      </c>
      <c r="C1134" s="13" t="s">
        <v>203</v>
      </c>
      <c r="D1134" s="13" t="s">
        <v>126</v>
      </c>
      <c r="E1134">
        <v>431</v>
      </c>
      <c r="F1134" s="13" t="s">
        <v>221</v>
      </c>
      <c r="G1134" s="13" t="s">
        <v>204</v>
      </c>
      <c r="J1134">
        <v>43993</v>
      </c>
      <c r="L1134">
        <v>1</v>
      </c>
      <c r="M1134">
        <v>40</v>
      </c>
      <c r="N1134">
        <v>5</v>
      </c>
      <c r="O1134">
        <v>58811</v>
      </c>
      <c r="P1134" t="s">
        <v>2</v>
      </c>
      <c r="Q1134" s="13" t="s">
        <v>55</v>
      </c>
      <c r="R1134" s="13" t="s">
        <v>82</v>
      </c>
      <c r="S1134" s="13" t="s">
        <v>211</v>
      </c>
      <c r="T1134" t="b">
        <v>1</v>
      </c>
      <c r="U1134" s="13" t="s">
        <v>8</v>
      </c>
      <c r="V1134" s="13" t="s">
        <v>2568</v>
      </c>
      <c r="W1134" t="s">
        <v>35</v>
      </c>
      <c r="X1134" s="13" t="s">
        <v>45</v>
      </c>
      <c r="Y1134" s="13" t="s">
        <v>229</v>
      </c>
      <c r="Z1134">
        <v>1969</v>
      </c>
      <c r="AA1134" s="13" t="s">
        <v>33</v>
      </c>
      <c r="AB1134" s="13" t="s">
        <v>206</v>
      </c>
      <c r="AC1134" s="13" t="s">
        <v>1095</v>
      </c>
      <c r="AD1134" s="13" t="s">
        <v>9</v>
      </c>
      <c r="AE1134">
        <v>56</v>
      </c>
      <c r="AF1134" t="s">
        <v>37</v>
      </c>
      <c r="AG1134" t="s">
        <v>12</v>
      </c>
      <c r="AH1134">
        <v>5</v>
      </c>
      <c r="AI1134" t="s">
        <v>30</v>
      </c>
      <c r="AJ1134" s="13" t="s">
        <v>149</v>
      </c>
      <c r="AK1134" s="13" t="s">
        <v>135</v>
      </c>
      <c r="AL1134" t="b">
        <v>1</v>
      </c>
      <c r="AM1134" t="str">
        <f>EmployeeData[[#This Row],[EMPLOYEEID]]</f>
        <v>E243526</v>
      </c>
    </row>
    <row r="1135" spans="1:39" ht="15" x14ac:dyDescent="0.25">
      <c r="A1135" s="13" t="s">
        <v>2569</v>
      </c>
      <c r="B1135" s="13" t="str">
        <f>EmployeeData[[#This Row],[FULLNAME]]</f>
        <v>Luis Spehalski</v>
      </c>
      <c r="C1135" s="13" t="s">
        <v>203</v>
      </c>
      <c r="D1135" s="13" t="s">
        <v>126</v>
      </c>
      <c r="E1135">
        <v>445</v>
      </c>
      <c r="F1135" s="13" t="s">
        <v>169</v>
      </c>
      <c r="G1135" s="13" t="s">
        <v>204</v>
      </c>
      <c r="J1135">
        <v>43887</v>
      </c>
      <c r="L1135">
        <v>1</v>
      </c>
      <c r="M1135">
        <v>40</v>
      </c>
      <c r="N1135">
        <v>5</v>
      </c>
      <c r="O1135">
        <v>68350</v>
      </c>
      <c r="P1135" t="s">
        <v>2</v>
      </c>
      <c r="Q1135" s="13" t="s">
        <v>55</v>
      </c>
      <c r="R1135" s="13" t="s">
        <v>82</v>
      </c>
      <c r="S1135" s="13" t="s">
        <v>237</v>
      </c>
      <c r="T1135" t="b">
        <v>1</v>
      </c>
      <c r="U1135" s="13" t="s">
        <v>8</v>
      </c>
      <c r="V1135" s="13" t="s">
        <v>2570</v>
      </c>
      <c r="W1135" t="s">
        <v>35</v>
      </c>
      <c r="X1135" s="13" t="s">
        <v>45</v>
      </c>
      <c r="Y1135" s="13" t="s">
        <v>229</v>
      </c>
      <c r="Z1135">
        <v>1987</v>
      </c>
      <c r="AA1135" s="13" t="s">
        <v>33</v>
      </c>
      <c r="AB1135" s="13" t="s">
        <v>206</v>
      </c>
      <c r="AC1135" s="13" t="s">
        <v>171</v>
      </c>
      <c r="AD1135" s="13" t="s">
        <v>41</v>
      </c>
      <c r="AE1135">
        <v>38</v>
      </c>
      <c r="AF1135" t="s">
        <v>36</v>
      </c>
      <c r="AG1135" t="s">
        <v>12</v>
      </c>
      <c r="AH1135">
        <v>5</v>
      </c>
      <c r="AI1135" t="s">
        <v>30</v>
      </c>
      <c r="AJ1135" s="13" t="s">
        <v>239</v>
      </c>
      <c r="AK1135" s="13" t="s">
        <v>135</v>
      </c>
      <c r="AL1135" t="s">
        <v>136</v>
      </c>
      <c r="AM1135" t="str">
        <f>EmployeeData[[#This Row],[EMPLOYEEID]]</f>
        <v>E243642</v>
      </c>
    </row>
    <row r="1136" spans="1:39" ht="15" x14ac:dyDescent="0.25">
      <c r="A1136" s="13" t="s">
        <v>2571</v>
      </c>
      <c r="B1136" s="13" t="str">
        <f>EmployeeData[[#This Row],[FULLNAME]]</f>
        <v>Maheshwar Muts</v>
      </c>
      <c r="C1136" s="13" t="s">
        <v>203</v>
      </c>
      <c r="D1136" s="13" t="s">
        <v>126</v>
      </c>
      <c r="E1136">
        <v>453</v>
      </c>
      <c r="F1136" s="13" t="s">
        <v>127</v>
      </c>
      <c r="G1136" s="13" t="s">
        <v>204</v>
      </c>
      <c r="J1136">
        <v>43845</v>
      </c>
      <c r="L1136">
        <v>1</v>
      </c>
      <c r="M1136">
        <v>40</v>
      </c>
      <c r="N1136">
        <v>5</v>
      </c>
      <c r="O1136">
        <v>90099</v>
      </c>
      <c r="P1136" t="s">
        <v>2</v>
      </c>
      <c r="Q1136" s="13" t="s">
        <v>55</v>
      </c>
      <c r="R1136" s="13" t="s">
        <v>82</v>
      </c>
      <c r="S1136" s="13" t="s">
        <v>190</v>
      </c>
      <c r="T1136" t="b">
        <v>1</v>
      </c>
      <c r="U1136" s="13" t="s">
        <v>8</v>
      </c>
      <c r="V1136" s="13" t="s">
        <v>2572</v>
      </c>
      <c r="W1136" t="s">
        <v>35</v>
      </c>
      <c r="X1136" s="13" t="s">
        <v>10</v>
      </c>
      <c r="Y1136" s="13" t="s">
        <v>229</v>
      </c>
      <c r="Z1136">
        <v>1998</v>
      </c>
      <c r="AA1136" s="13" t="s">
        <v>15</v>
      </c>
      <c r="AB1136" s="13" t="s">
        <v>206</v>
      </c>
      <c r="AC1136" s="13" t="s">
        <v>320</v>
      </c>
      <c r="AD1136" s="13" t="s">
        <v>40</v>
      </c>
      <c r="AE1136">
        <v>27</v>
      </c>
      <c r="AF1136" t="s">
        <v>6</v>
      </c>
      <c r="AG1136" t="s">
        <v>12</v>
      </c>
      <c r="AH1136">
        <v>5</v>
      </c>
      <c r="AI1136" t="s">
        <v>30</v>
      </c>
      <c r="AJ1136" s="13" t="s">
        <v>239</v>
      </c>
      <c r="AK1136" s="13" t="s">
        <v>135</v>
      </c>
      <c r="AL1136" t="b">
        <v>1</v>
      </c>
      <c r="AM1136" t="str">
        <f>EmployeeData[[#This Row],[EMPLOYEEID]]</f>
        <v>E247549</v>
      </c>
    </row>
    <row r="1137" spans="1:39" ht="15" x14ac:dyDescent="0.25">
      <c r="A1137" s="13" t="s">
        <v>2573</v>
      </c>
      <c r="B1137" s="13" t="str">
        <f>EmployeeData[[#This Row],[FULLNAME]]</f>
        <v>Mahsa Morzaria</v>
      </c>
      <c r="C1137" s="13" t="s">
        <v>156</v>
      </c>
      <c r="D1137" s="13" t="s">
        <v>126</v>
      </c>
      <c r="E1137">
        <v>452</v>
      </c>
      <c r="F1137" s="13" t="s">
        <v>157</v>
      </c>
      <c r="G1137" s="13" t="s">
        <v>158</v>
      </c>
      <c r="J1137">
        <v>43952</v>
      </c>
      <c r="L1137">
        <v>1</v>
      </c>
      <c r="M1137">
        <v>40</v>
      </c>
      <c r="N1137">
        <v>5</v>
      </c>
      <c r="O1137">
        <v>65633</v>
      </c>
      <c r="P1137" t="s">
        <v>2</v>
      </c>
      <c r="Q1137" s="13" t="s">
        <v>56</v>
      </c>
      <c r="R1137" s="13" t="s">
        <v>82</v>
      </c>
      <c r="S1137" s="13" t="s">
        <v>410</v>
      </c>
      <c r="T1137" t="b">
        <v>1</v>
      </c>
      <c r="U1137" s="13" t="s">
        <v>8</v>
      </c>
      <c r="V1137" s="13" t="s">
        <v>2574</v>
      </c>
      <c r="W1137" t="s">
        <v>5</v>
      </c>
      <c r="X1137" s="13" t="s">
        <v>10</v>
      </c>
      <c r="Y1137" s="13" t="s">
        <v>146</v>
      </c>
      <c r="Z1137">
        <v>1989</v>
      </c>
      <c r="AA1137" s="13" t="s">
        <v>15</v>
      </c>
      <c r="AB1137" s="13" t="s">
        <v>161</v>
      </c>
      <c r="AC1137" s="13" t="s">
        <v>199</v>
      </c>
      <c r="AD1137" s="13" t="s">
        <v>43</v>
      </c>
      <c r="AE1137">
        <v>36</v>
      </c>
      <c r="AF1137" t="s">
        <v>36</v>
      </c>
      <c r="AG1137" t="s">
        <v>12</v>
      </c>
      <c r="AH1137">
        <v>5</v>
      </c>
      <c r="AI1137" t="s">
        <v>30</v>
      </c>
      <c r="AJ1137" s="13" t="s">
        <v>167</v>
      </c>
      <c r="AK1137" s="13" t="s">
        <v>135</v>
      </c>
      <c r="AL1137" t="s">
        <v>136</v>
      </c>
      <c r="AM1137" t="str">
        <f>EmployeeData[[#This Row],[EMPLOYEEID]]</f>
        <v>E247581</v>
      </c>
    </row>
    <row r="1138" spans="1:39" ht="15" x14ac:dyDescent="0.25">
      <c r="A1138" s="13" t="s">
        <v>2575</v>
      </c>
      <c r="B1138" s="13" t="str">
        <f>EmployeeData[[#This Row],[FULLNAME]]</f>
        <v>Mariam Jung</v>
      </c>
      <c r="C1138" s="13" t="s">
        <v>125</v>
      </c>
      <c r="D1138" s="13" t="s">
        <v>126</v>
      </c>
      <c r="E1138">
        <v>454</v>
      </c>
      <c r="F1138" s="13" t="s">
        <v>169</v>
      </c>
      <c r="G1138" s="13" t="s">
        <v>128</v>
      </c>
      <c r="J1138">
        <v>44039</v>
      </c>
      <c r="L1138">
        <v>1</v>
      </c>
      <c r="M1138">
        <v>40</v>
      </c>
      <c r="N1138">
        <v>5</v>
      </c>
      <c r="O1138">
        <v>40594</v>
      </c>
      <c r="P1138" t="s">
        <v>2</v>
      </c>
      <c r="Q1138" s="13" t="s">
        <v>54</v>
      </c>
      <c r="R1138" s="13" t="s">
        <v>82</v>
      </c>
      <c r="S1138" s="13" t="s">
        <v>190</v>
      </c>
      <c r="T1138" t="b">
        <v>1</v>
      </c>
      <c r="U1138" s="13" t="s">
        <v>8</v>
      </c>
      <c r="V1138" s="13" t="s">
        <v>2576</v>
      </c>
      <c r="W1138" t="s">
        <v>35</v>
      </c>
      <c r="X1138" s="13" t="s">
        <v>10</v>
      </c>
      <c r="Y1138" s="13" t="s">
        <v>229</v>
      </c>
      <c r="Z1138">
        <v>1970</v>
      </c>
      <c r="AA1138" s="13" t="s">
        <v>15</v>
      </c>
      <c r="AB1138" s="13" t="s">
        <v>132</v>
      </c>
      <c r="AC1138" s="13" t="s">
        <v>293</v>
      </c>
      <c r="AD1138" s="13" t="s">
        <v>41</v>
      </c>
      <c r="AE1138">
        <v>55</v>
      </c>
      <c r="AF1138" t="s">
        <v>37</v>
      </c>
      <c r="AG1138" t="s">
        <v>11</v>
      </c>
      <c r="AH1138">
        <v>5</v>
      </c>
      <c r="AI1138" t="s">
        <v>30</v>
      </c>
      <c r="AJ1138" s="13" t="s">
        <v>154</v>
      </c>
      <c r="AK1138" s="13" t="s">
        <v>135</v>
      </c>
      <c r="AL1138" t="s">
        <v>136</v>
      </c>
      <c r="AM1138" t="str">
        <f>EmployeeData[[#This Row],[EMPLOYEEID]]</f>
        <v>E251031</v>
      </c>
    </row>
    <row r="1139" spans="1:39" ht="15" x14ac:dyDescent="0.25">
      <c r="A1139" s="13" t="s">
        <v>2577</v>
      </c>
      <c r="B1139" s="13" t="str">
        <f>EmployeeData[[#This Row],[FULLNAME]]</f>
        <v>Mauricio Chu</v>
      </c>
      <c r="C1139" s="13" t="s">
        <v>203</v>
      </c>
      <c r="D1139" s="13" t="s">
        <v>126</v>
      </c>
      <c r="E1139">
        <v>445</v>
      </c>
      <c r="F1139" s="13" t="s">
        <v>169</v>
      </c>
      <c r="G1139" s="13" t="s">
        <v>204</v>
      </c>
      <c r="J1139">
        <v>44078</v>
      </c>
      <c r="L1139">
        <v>1</v>
      </c>
      <c r="M1139">
        <v>40</v>
      </c>
      <c r="N1139">
        <v>5</v>
      </c>
      <c r="O1139">
        <v>204522</v>
      </c>
      <c r="P1139" t="s">
        <v>2</v>
      </c>
      <c r="Q1139" s="13" t="s">
        <v>55</v>
      </c>
      <c r="R1139" s="13" t="s">
        <v>82</v>
      </c>
      <c r="S1139" s="13" t="s">
        <v>159</v>
      </c>
      <c r="T1139" t="b">
        <v>1</v>
      </c>
      <c r="U1139" s="13" t="s">
        <v>8</v>
      </c>
      <c r="V1139" s="13" t="s">
        <v>2578</v>
      </c>
      <c r="W1139" t="s">
        <v>35</v>
      </c>
      <c r="X1139" s="13" t="s">
        <v>10</v>
      </c>
      <c r="Y1139" s="13" t="s">
        <v>146</v>
      </c>
      <c r="Z1139">
        <v>1978</v>
      </c>
      <c r="AA1139" s="13" t="s">
        <v>15</v>
      </c>
      <c r="AB1139" s="13" t="s">
        <v>206</v>
      </c>
      <c r="AC1139" s="13" t="s">
        <v>171</v>
      </c>
      <c r="AD1139" s="13" t="s">
        <v>41</v>
      </c>
      <c r="AE1139">
        <v>47</v>
      </c>
      <c r="AF1139" t="s">
        <v>37</v>
      </c>
      <c r="AG1139" t="s">
        <v>47</v>
      </c>
      <c r="AH1139">
        <v>5</v>
      </c>
      <c r="AI1139" t="s">
        <v>30</v>
      </c>
      <c r="AJ1139" s="13" t="s">
        <v>134</v>
      </c>
      <c r="AK1139" s="13" t="s">
        <v>135</v>
      </c>
      <c r="AL1139" t="s">
        <v>136</v>
      </c>
      <c r="AM1139" t="str">
        <f>EmployeeData[[#This Row],[EMPLOYEEID]]</f>
        <v>E257321</v>
      </c>
    </row>
    <row r="1140" spans="1:39" ht="15" x14ac:dyDescent="0.25">
      <c r="A1140" s="13" t="s">
        <v>2579</v>
      </c>
      <c r="B1140" s="13" t="str">
        <f>EmployeeData[[#This Row],[FULLNAME]]</f>
        <v>Merlijn Brunet</v>
      </c>
      <c r="C1140" s="13" t="s">
        <v>203</v>
      </c>
      <c r="D1140" s="13" t="s">
        <v>126</v>
      </c>
      <c r="E1140">
        <v>432</v>
      </c>
      <c r="F1140" s="13" t="s">
        <v>143</v>
      </c>
      <c r="G1140" s="13" t="s">
        <v>204</v>
      </c>
      <c r="J1140">
        <v>44131</v>
      </c>
      <c r="L1140">
        <v>1</v>
      </c>
      <c r="M1140">
        <v>40</v>
      </c>
      <c r="N1140">
        <v>5</v>
      </c>
      <c r="O1140">
        <v>293260</v>
      </c>
      <c r="P1140" t="s">
        <v>2</v>
      </c>
      <c r="Q1140" s="13" t="s">
        <v>55</v>
      </c>
      <c r="R1140" s="13" t="s">
        <v>82</v>
      </c>
      <c r="S1140" s="13" t="s">
        <v>140</v>
      </c>
      <c r="T1140" t="b">
        <v>1</v>
      </c>
      <c r="U1140" s="13" t="s">
        <v>8</v>
      </c>
      <c r="V1140" s="13" t="s">
        <v>2580</v>
      </c>
      <c r="W1140" t="s">
        <v>5</v>
      </c>
      <c r="X1140" s="13" t="s">
        <v>45</v>
      </c>
      <c r="Y1140" s="13" t="s">
        <v>153</v>
      </c>
      <c r="Z1140">
        <v>1997</v>
      </c>
      <c r="AA1140" s="13" t="s">
        <v>15</v>
      </c>
      <c r="AB1140" s="13" t="s">
        <v>206</v>
      </c>
      <c r="AC1140" s="13" t="s">
        <v>1013</v>
      </c>
      <c r="AD1140" s="13" t="s">
        <v>44</v>
      </c>
      <c r="AE1140">
        <v>28</v>
      </c>
      <c r="AF1140" t="s">
        <v>6</v>
      </c>
      <c r="AG1140" t="s">
        <v>47</v>
      </c>
      <c r="AH1140">
        <v>5</v>
      </c>
      <c r="AI1140" t="s">
        <v>30</v>
      </c>
      <c r="AJ1140" s="13" t="s">
        <v>149</v>
      </c>
      <c r="AK1140" s="13" t="s">
        <v>135</v>
      </c>
      <c r="AL1140" t="s">
        <v>136</v>
      </c>
      <c r="AM1140" t="str">
        <f>EmployeeData[[#This Row],[EMPLOYEEID]]</f>
        <v>E260052</v>
      </c>
    </row>
    <row r="1141" spans="1:39" ht="15" x14ac:dyDescent="0.25">
      <c r="A1141" s="13" t="s">
        <v>2581</v>
      </c>
      <c r="B1141" s="13" t="str">
        <f>EmployeeData[[#This Row],[FULLNAME]]</f>
        <v>Michael Smith</v>
      </c>
      <c r="C1141" s="13" t="s">
        <v>203</v>
      </c>
      <c r="D1141" s="13" t="s">
        <v>126</v>
      </c>
      <c r="E1141">
        <v>443</v>
      </c>
      <c r="F1141" s="13" t="s">
        <v>157</v>
      </c>
      <c r="G1141" s="13" t="s">
        <v>204</v>
      </c>
      <c r="J1141">
        <v>43918</v>
      </c>
      <c r="L1141">
        <v>1</v>
      </c>
      <c r="M1141">
        <v>40</v>
      </c>
      <c r="N1141">
        <v>5</v>
      </c>
      <c r="O1141">
        <v>63781</v>
      </c>
      <c r="P1141" t="s">
        <v>2</v>
      </c>
      <c r="Q1141" s="13" t="s">
        <v>55</v>
      </c>
      <c r="R1141" s="13" t="s">
        <v>82</v>
      </c>
      <c r="S1141" s="13" t="s">
        <v>129</v>
      </c>
      <c r="T1141" t="b">
        <v>1</v>
      </c>
      <c r="U1141" s="13" t="s">
        <v>38</v>
      </c>
      <c r="V1141" s="13" t="s">
        <v>2582</v>
      </c>
      <c r="W1141" t="s">
        <v>35</v>
      </c>
      <c r="X1141" s="13" t="s">
        <v>10</v>
      </c>
      <c r="Y1141" s="13" t="s">
        <v>131</v>
      </c>
      <c r="Z1141">
        <v>1964</v>
      </c>
      <c r="AA1141" s="13" t="s">
        <v>33</v>
      </c>
      <c r="AB1141" s="13" t="s">
        <v>206</v>
      </c>
      <c r="AC1141" s="13" t="s">
        <v>162</v>
      </c>
      <c r="AD1141" s="13" t="s">
        <v>43</v>
      </c>
      <c r="AE1141">
        <v>61</v>
      </c>
      <c r="AF1141" t="s">
        <v>37</v>
      </c>
      <c r="AG1141" t="s">
        <v>12</v>
      </c>
      <c r="AH1141">
        <v>5</v>
      </c>
      <c r="AI1141" t="s">
        <v>30</v>
      </c>
      <c r="AJ1141" s="13" t="s">
        <v>154</v>
      </c>
      <c r="AK1141" s="13" t="s">
        <v>135</v>
      </c>
      <c r="AL1141" t="b">
        <v>0</v>
      </c>
      <c r="AM1141" t="str">
        <f>EmployeeData[[#This Row],[EMPLOYEEID]]</f>
        <v>E266317</v>
      </c>
    </row>
    <row r="1142" spans="1:39" ht="15" x14ac:dyDescent="0.25">
      <c r="A1142" s="13" t="s">
        <v>2583</v>
      </c>
      <c r="B1142" s="13" t="str">
        <f>EmployeeData[[#This Row],[FULLNAME]]</f>
        <v>Michelle Penner</v>
      </c>
      <c r="C1142" s="13" t="s">
        <v>203</v>
      </c>
      <c r="D1142" s="13" t="s">
        <v>126</v>
      </c>
      <c r="E1142">
        <v>292</v>
      </c>
      <c r="F1142" s="13" t="s">
        <v>143</v>
      </c>
      <c r="G1142" s="13" t="s">
        <v>204</v>
      </c>
      <c r="J1142">
        <v>44041</v>
      </c>
      <c r="L1142">
        <v>1</v>
      </c>
      <c r="M1142">
        <v>40</v>
      </c>
      <c r="N1142">
        <v>5</v>
      </c>
      <c r="O1142">
        <v>223767</v>
      </c>
      <c r="P1142" t="s">
        <v>2</v>
      </c>
      <c r="Q1142" s="13" t="s">
        <v>55</v>
      </c>
      <c r="R1142" s="13" t="s">
        <v>82</v>
      </c>
      <c r="S1142" s="13" t="s">
        <v>159</v>
      </c>
      <c r="T1142" t="b">
        <v>1</v>
      </c>
      <c r="U1142" s="13" t="s">
        <v>8</v>
      </c>
      <c r="V1142" s="13" t="s">
        <v>2584</v>
      </c>
      <c r="W1142" t="s">
        <v>35</v>
      </c>
      <c r="X1142" s="13" t="s">
        <v>45</v>
      </c>
      <c r="Y1142" s="13" t="s">
        <v>146</v>
      </c>
      <c r="Z1142">
        <v>1971</v>
      </c>
      <c r="AA1142" s="13" t="s">
        <v>15</v>
      </c>
      <c r="AB1142" s="13" t="s">
        <v>206</v>
      </c>
      <c r="AC1142" s="13" t="s">
        <v>553</v>
      </c>
      <c r="AD1142" s="13" t="s">
        <v>44</v>
      </c>
      <c r="AE1142">
        <v>54</v>
      </c>
      <c r="AF1142" t="s">
        <v>37</v>
      </c>
      <c r="AG1142" t="s">
        <v>47</v>
      </c>
      <c r="AH1142">
        <v>5</v>
      </c>
      <c r="AI1142" t="s">
        <v>30</v>
      </c>
      <c r="AJ1142" s="13" t="s">
        <v>176</v>
      </c>
      <c r="AK1142" s="13" t="s">
        <v>135</v>
      </c>
      <c r="AL1142" t="s">
        <v>136</v>
      </c>
      <c r="AM1142" t="str">
        <f>EmployeeData[[#This Row],[EMPLOYEEID]]</f>
        <v>E269226</v>
      </c>
    </row>
    <row r="1143" spans="1:39" ht="15" x14ac:dyDescent="0.25">
      <c r="A1143" s="13" t="s">
        <v>2585</v>
      </c>
      <c r="B1143" s="13" t="str">
        <f>EmployeeData[[#This Row],[FULLNAME]]</f>
        <v>Mickey Nathaniel</v>
      </c>
      <c r="C1143" s="13" t="s">
        <v>125</v>
      </c>
      <c r="D1143" s="13" t="s">
        <v>126</v>
      </c>
      <c r="E1143">
        <v>461</v>
      </c>
      <c r="F1143" s="13" t="s">
        <v>221</v>
      </c>
      <c r="G1143" s="13" t="s">
        <v>128</v>
      </c>
      <c r="J1143">
        <v>43826</v>
      </c>
      <c r="L1143">
        <v>1</v>
      </c>
      <c r="M1143">
        <v>40</v>
      </c>
      <c r="N1143">
        <v>5</v>
      </c>
      <c r="O1143">
        <v>240493</v>
      </c>
      <c r="P1143" t="s">
        <v>2</v>
      </c>
      <c r="Q1143" s="13" t="s">
        <v>54</v>
      </c>
      <c r="R1143" s="13" t="s">
        <v>82</v>
      </c>
      <c r="S1143" s="13" t="s">
        <v>140</v>
      </c>
      <c r="T1143" t="b">
        <v>1</v>
      </c>
      <c r="U1143" s="13" t="s">
        <v>7</v>
      </c>
      <c r="V1143" s="13" t="s">
        <v>2586</v>
      </c>
      <c r="W1143" t="s">
        <v>35</v>
      </c>
      <c r="X1143" s="13" t="s">
        <v>10</v>
      </c>
      <c r="Y1143" s="13" t="s">
        <v>131</v>
      </c>
      <c r="Z1143">
        <v>1994</v>
      </c>
      <c r="AA1143" s="13" t="s">
        <v>33</v>
      </c>
      <c r="AB1143" s="13" t="s">
        <v>132</v>
      </c>
      <c r="AC1143" s="13" t="s">
        <v>223</v>
      </c>
      <c r="AD1143" s="13" t="s">
        <v>9</v>
      </c>
      <c r="AE1143">
        <v>31</v>
      </c>
      <c r="AF1143" t="s">
        <v>6</v>
      </c>
      <c r="AG1143" t="s">
        <v>47</v>
      </c>
      <c r="AH1143">
        <v>6</v>
      </c>
      <c r="AI1143" t="s">
        <v>13</v>
      </c>
      <c r="AJ1143" s="13" t="s">
        <v>154</v>
      </c>
      <c r="AK1143" s="13" t="s">
        <v>135</v>
      </c>
      <c r="AL1143" t="s">
        <v>136</v>
      </c>
      <c r="AM1143" t="str">
        <f>EmployeeData[[#This Row],[EMPLOYEEID]]</f>
        <v>E269472</v>
      </c>
    </row>
    <row r="1144" spans="1:39" ht="15" x14ac:dyDescent="0.25">
      <c r="A1144" s="13" t="s">
        <v>2587</v>
      </c>
      <c r="B1144" s="13" t="str">
        <f>EmployeeData[[#This Row],[FULLNAME]]</f>
        <v>Mihaela Miller</v>
      </c>
      <c r="C1144" s="13" t="s">
        <v>203</v>
      </c>
      <c r="D1144" s="13" t="s">
        <v>126</v>
      </c>
      <c r="E1144">
        <v>322</v>
      </c>
      <c r="F1144" s="13" t="s">
        <v>157</v>
      </c>
      <c r="G1144" s="13" t="s">
        <v>204</v>
      </c>
      <c r="J1144">
        <v>44060</v>
      </c>
      <c r="L1144">
        <v>1</v>
      </c>
      <c r="M1144">
        <v>40</v>
      </c>
      <c r="N1144">
        <v>5</v>
      </c>
      <c r="O1144">
        <v>26984</v>
      </c>
      <c r="P1144" t="s">
        <v>2</v>
      </c>
      <c r="Q1144" s="13" t="s">
        <v>55</v>
      </c>
      <c r="R1144" s="13" t="s">
        <v>82</v>
      </c>
      <c r="S1144" s="13" t="s">
        <v>211</v>
      </c>
      <c r="T1144" t="b">
        <v>1</v>
      </c>
      <c r="U1144" s="13" t="s">
        <v>8</v>
      </c>
      <c r="V1144" s="13" t="s">
        <v>2588</v>
      </c>
      <c r="W1144" t="s">
        <v>5</v>
      </c>
      <c r="X1144" s="13" t="s">
        <v>10</v>
      </c>
      <c r="Y1144" s="13" t="s">
        <v>146</v>
      </c>
      <c r="Z1144">
        <v>1984</v>
      </c>
      <c r="AA1144" s="13" t="s">
        <v>51</v>
      </c>
      <c r="AB1144" s="13" t="s">
        <v>206</v>
      </c>
      <c r="AC1144" s="13" t="s">
        <v>264</v>
      </c>
      <c r="AD1144" s="13" t="s">
        <v>43</v>
      </c>
      <c r="AE1144">
        <v>41</v>
      </c>
      <c r="AF1144" t="s">
        <v>36</v>
      </c>
      <c r="AG1144" t="s">
        <v>11</v>
      </c>
      <c r="AH1144">
        <v>5</v>
      </c>
      <c r="AI1144" t="s">
        <v>30</v>
      </c>
      <c r="AJ1144" s="13" t="s">
        <v>154</v>
      </c>
      <c r="AK1144" s="13" t="s">
        <v>135</v>
      </c>
      <c r="AL1144" t="s">
        <v>136</v>
      </c>
      <c r="AM1144" t="str">
        <f>EmployeeData[[#This Row],[EMPLOYEEID]]</f>
        <v>E270011</v>
      </c>
    </row>
    <row r="1145" spans="1:39" ht="15" x14ac:dyDescent="0.25">
      <c r="A1145" s="13" t="s">
        <v>2589</v>
      </c>
      <c r="B1145" s="13" t="str">
        <f>EmployeeData[[#This Row],[FULLNAME]]</f>
        <v>Mongo Labouze</v>
      </c>
      <c r="C1145" s="13" t="s">
        <v>156</v>
      </c>
      <c r="D1145" s="13" t="s">
        <v>126</v>
      </c>
      <c r="E1145">
        <v>443</v>
      </c>
      <c r="F1145" s="13" t="s">
        <v>157</v>
      </c>
      <c r="G1145" s="13" t="s">
        <v>158</v>
      </c>
      <c r="J1145">
        <v>44013</v>
      </c>
      <c r="L1145">
        <v>1</v>
      </c>
      <c r="M1145">
        <v>40</v>
      </c>
      <c r="N1145">
        <v>5</v>
      </c>
      <c r="O1145">
        <v>71948</v>
      </c>
      <c r="P1145" t="s">
        <v>2</v>
      </c>
      <c r="Q1145" s="13" t="s">
        <v>56</v>
      </c>
      <c r="R1145" s="13" t="s">
        <v>82</v>
      </c>
      <c r="S1145" s="13" t="s">
        <v>129</v>
      </c>
      <c r="T1145" t="b">
        <v>1</v>
      </c>
      <c r="U1145" s="13" t="s">
        <v>38</v>
      </c>
      <c r="V1145" s="13" t="s">
        <v>2590</v>
      </c>
      <c r="W1145" t="s">
        <v>5</v>
      </c>
      <c r="X1145" s="13" t="s">
        <v>10</v>
      </c>
      <c r="Y1145" s="13" t="s">
        <v>131</v>
      </c>
      <c r="Z1145">
        <v>1978</v>
      </c>
      <c r="AA1145" s="13" t="s">
        <v>15</v>
      </c>
      <c r="AB1145" s="13" t="s">
        <v>161</v>
      </c>
      <c r="AC1145" s="13" t="s">
        <v>162</v>
      </c>
      <c r="AD1145" s="13" t="s">
        <v>43</v>
      </c>
      <c r="AE1145">
        <v>47</v>
      </c>
      <c r="AF1145" t="s">
        <v>37</v>
      </c>
      <c r="AG1145" t="s">
        <v>12</v>
      </c>
      <c r="AH1145">
        <v>5</v>
      </c>
      <c r="AI1145" t="s">
        <v>30</v>
      </c>
      <c r="AJ1145" s="13" t="s">
        <v>149</v>
      </c>
      <c r="AK1145" s="13" t="s">
        <v>135</v>
      </c>
      <c r="AL1145" t="b">
        <v>0</v>
      </c>
      <c r="AM1145" t="str">
        <f>EmployeeData[[#This Row],[EMPLOYEEID]]</f>
        <v>E273097</v>
      </c>
    </row>
    <row r="1146" spans="1:39" ht="15" x14ac:dyDescent="0.25">
      <c r="A1146" s="13" t="s">
        <v>2591</v>
      </c>
      <c r="B1146" s="13" t="str">
        <f>EmployeeData[[#This Row],[FULLNAME]]</f>
        <v>Moonjun Jin</v>
      </c>
      <c r="C1146" s="13" t="s">
        <v>203</v>
      </c>
      <c r="D1146" s="13" t="s">
        <v>126</v>
      </c>
      <c r="E1146">
        <v>252</v>
      </c>
      <c r="F1146" s="13" t="s">
        <v>143</v>
      </c>
      <c r="G1146" s="13" t="s">
        <v>204</v>
      </c>
      <c r="J1146">
        <v>43991</v>
      </c>
      <c r="L1146">
        <v>1</v>
      </c>
      <c r="M1146">
        <v>40</v>
      </c>
      <c r="N1146">
        <v>5</v>
      </c>
      <c r="O1146">
        <v>279407</v>
      </c>
      <c r="P1146" t="s">
        <v>2</v>
      </c>
      <c r="Q1146" s="13" t="s">
        <v>55</v>
      </c>
      <c r="R1146" s="13" t="s">
        <v>82</v>
      </c>
      <c r="S1146" s="13" t="s">
        <v>140</v>
      </c>
      <c r="T1146" t="b">
        <v>1</v>
      </c>
      <c r="U1146" s="13" t="s">
        <v>7</v>
      </c>
      <c r="V1146" s="13" t="s">
        <v>2592</v>
      </c>
      <c r="W1146" t="s">
        <v>5</v>
      </c>
      <c r="X1146" s="13" t="s">
        <v>10</v>
      </c>
      <c r="Y1146" s="13" t="s">
        <v>131</v>
      </c>
      <c r="Z1146">
        <v>1986</v>
      </c>
      <c r="AA1146" s="13" t="s">
        <v>15</v>
      </c>
      <c r="AB1146" s="13" t="s">
        <v>206</v>
      </c>
      <c r="AC1146" s="13" t="s">
        <v>148</v>
      </c>
      <c r="AD1146" s="13" t="s">
        <v>44</v>
      </c>
      <c r="AE1146">
        <v>39</v>
      </c>
      <c r="AF1146" t="s">
        <v>36</v>
      </c>
      <c r="AG1146" t="s">
        <v>47</v>
      </c>
      <c r="AH1146">
        <v>5</v>
      </c>
      <c r="AI1146" t="s">
        <v>30</v>
      </c>
      <c r="AJ1146" s="13" t="s">
        <v>176</v>
      </c>
      <c r="AK1146" s="13" t="s">
        <v>135</v>
      </c>
      <c r="AL1146" t="s">
        <v>136</v>
      </c>
      <c r="AM1146" t="str">
        <f>EmployeeData[[#This Row],[EMPLOYEEID]]</f>
        <v>E275852</v>
      </c>
    </row>
    <row r="1147" spans="1:39" ht="15" x14ac:dyDescent="0.25">
      <c r="A1147" s="13" t="s">
        <v>2593</v>
      </c>
      <c r="B1147" s="13" t="str">
        <f>EmployeeData[[#This Row],[FULLNAME]]</f>
        <v>Oliver Patel</v>
      </c>
      <c r="C1147" s="13" t="s">
        <v>203</v>
      </c>
      <c r="D1147" s="13" t="s">
        <v>126</v>
      </c>
      <c r="E1147">
        <v>402</v>
      </c>
      <c r="F1147" s="13" t="s">
        <v>143</v>
      </c>
      <c r="G1147" s="13" t="s">
        <v>204</v>
      </c>
      <c r="J1147">
        <v>43994</v>
      </c>
      <c r="L1147">
        <v>1</v>
      </c>
      <c r="M1147">
        <v>40</v>
      </c>
      <c r="N1147">
        <v>5</v>
      </c>
      <c r="O1147">
        <v>105411</v>
      </c>
      <c r="P1147" t="s">
        <v>2</v>
      </c>
      <c r="Q1147" s="13" t="s">
        <v>55</v>
      </c>
      <c r="R1147" s="13" t="s">
        <v>82</v>
      </c>
      <c r="S1147" s="13" t="s">
        <v>140</v>
      </c>
      <c r="T1147" t="b">
        <v>1</v>
      </c>
      <c r="U1147" s="13" t="s">
        <v>8</v>
      </c>
      <c r="V1147" s="13" t="s">
        <v>2594</v>
      </c>
      <c r="W1147" t="s">
        <v>5</v>
      </c>
      <c r="X1147" s="13" t="s">
        <v>10</v>
      </c>
      <c r="Y1147" s="13" t="s">
        <v>146</v>
      </c>
      <c r="Z1147">
        <v>1993</v>
      </c>
      <c r="AA1147" s="13" t="s">
        <v>33</v>
      </c>
      <c r="AB1147" s="13" t="s">
        <v>206</v>
      </c>
      <c r="AC1147" s="13" t="s">
        <v>230</v>
      </c>
      <c r="AD1147" s="13" t="s">
        <v>44</v>
      </c>
      <c r="AE1147">
        <v>32</v>
      </c>
      <c r="AF1147" t="s">
        <v>6</v>
      </c>
      <c r="AG1147" t="s">
        <v>46</v>
      </c>
      <c r="AH1147">
        <v>5</v>
      </c>
      <c r="AI1147" t="s">
        <v>30</v>
      </c>
      <c r="AJ1147" s="13" t="s">
        <v>154</v>
      </c>
      <c r="AK1147" s="13" t="s">
        <v>135</v>
      </c>
      <c r="AL1147" t="s">
        <v>136</v>
      </c>
      <c r="AM1147" t="str">
        <f>EmployeeData[[#This Row],[EMPLOYEEID]]</f>
        <v>E292560</v>
      </c>
    </row>
    <row r="1148" spans="1:39" ht="15" x14ac:dyDescent="0.25">
      <c r="A1148" s="13" t="s">
        <v>2595</v>
      </c>
      <c r="B1148" s="13" t="str">
        <f>EmployeeData[[#This Row],[FULLNAME]]</f>
        <v>Parry Mahajan</v>
      </c>
      <c r="C1148" s="13" t="s">
        <v>203</v>
      </c>
      <c r="D1148" s="13" t="s">
        <v>126</v>
      </c>
      <c r="E1148">
        <v>241</v>
      </c>
      <c r="F1148" s="13" t="s">
        <v>143</v>
      </c>
      <c r="G1148" s="13" t="s">
        <v>204</v>
      </c>
      <c r="J1148">
        <v>43887</v>
      </c>
      <c r="L1148">
        <v>1</v>
      </c>
      <c r="M1148">
        <v>40</v>
      </c>
      <c r="N1148">
        <v>5</v>
      </c>
      <c r="O1148">
        <v>72635</v>
      </c>
      <c r="P1148" t="s">
        <v>2</v>
      </c>
      <c r="Q1148" s="13" t="s">
        <v>55</v>
      </c>
      <c r="R1148" s="13" t="s">
        <v>82</v>
      </c>
      <c r="S1148" s="13" t="s">
        <v>225</v>
      </c>
      <c r="T1148" t="b">
        <v>1</v>
      </c>
      <c r="U1148" s="13" t="s">
        <v>7</v>
      </c>
      <c r="V1148" s="13" t="s">
        <v>2596</v>
      </c>
      <c r="W1148" t="s">
        <v>5</v>
      </c>
      <c r="X1148" s="13" t="s">
        <v>10</v>
      </c>
      <c r="Y1148" s="13" t="s">
        <v>146</v>
      </c>
      <c r="Z1148">
        <v>1992</v>
      </c>
      <c r="AA1148" s="13" t="s">
        <v>34</v>
      </c>
      <c r="AB1148" s="13" t="s">
        <v>206</v>
      </c>
      <c r="AC1148" s="13" t="s">
        <v>2242</v>
      </c>
      <c r="AD1148" s="13" t="s">
        <v>44</v>
      </c>
      <c r="AE1148">
        <v>33</v>
      </c>
      <c r="AF1148" t="s">
        <v>36</v>
      </c>
      <c r="AG1148" t="s">
        <v>12</v>
      </c>
      <c r="AH1148">
        <v>5</v>
      </c>
      <c r="AI1148" t="s">
        <v>30</v>
      </c>
      <c r="AJ1148" s="13" t="s">
        <v>167</v>
      </c>
      <c r="AK1148" s="13" t="s">
        <v>184</v>
      </c>
      <c r="AL1148" t="s">
        <v>136</v>
      </c>
      <c r="AM1148" t="str">
        <f>EmployeeData[[#This Row],[EMPLOYEEID]]</f>
        <v>E294149</v>
      </c>
    </row>
    <row r="1149" spans="1:39" ht="15" x14ac:dyDescent="0.25">
      <c r="A1149" s="13" t="s">
        <v>2597</v>
      </c>
      <c r="B1149" s="13" t="str">
        <f>EmployeeData[[#This Row],[FULLNAME]]</f>
        <v>Parviz Liu</v>
      </c>
      <c r="C1149" s="13" t="s">
        <v>203</v>
      </c>
      <c r="D1149" s="13" t="s">
        <v>126</v>
      </c>
      <c r="E1149">
        <v>442</v>
      </c>
      <c r="F1149" s="13" t="s">
        <v>143</v>
      </c>
      <c r="G1149" s="13" t="s">
        <v>204</v>
      </c>
      <c r="J1149">
        <v>44113</v>
      </c>
      <c r="L1149">
        <v>1</v>
      </c>
      <c r="M1149">
        <v>40</v>
      </c>
      <c r="N1149">
        <v>5</v>
      </c>
      <c r="O1149">
        <v>134602</v>
      </c>
      <c r="P1149" t="s">
        <v>2</v>
      </c>
      <c r="Q1149" s="13" t="s">
        <v>55</v>
      </c>
      <c r="R1149" s="13" t="s">
        <v>82</v>
      </c>
      <c r="S1149" s="13" t="s">
        <v>129</v>
      </c>
      <c r="T1149" t="b">
        <v>1</v>
      </c>
      <c r="U1149" s="13" t="s">
        <v>38</v>
      </c>
      <c r="V1149" s="13" t="s">
        <v>2598</v>
      </c>
      <c r="W1149" t="s">
        <v>5</v>
      </c>
      <c r="X1149" s="13" t="s">
        <v>45</v>
      </c>
      <c r="Y1149" s="13" t="s">
        <v>229</v>
      </c>
      <c r="Z1149">
        <v>1986</v>
      </c>
      <c r="AA1149" s="13" t="s">
        <v>15</v>
      </c>
      <c r="AB1149" s="13" t="s">
        <v>206</v>
      </c>
      <c r="AC1149" s="13" t="s">
        <v>179</v>
      </c>
      <c r="AD1149" s="13" t="s">
        <v>44</v>
      </c>
      <c r="AE1149">
        <v>39</v>
      </c>
      <c r="AF1149" t="s">
        <v>36</v>
      </c>
      <c r="AG1149" t="s">
        <v>46</v>
      </c>
      <c r="AH1149">
        <v>5</v>
      </c>
      <c r="AI1149" t="s">
        <v>30</v>
      </c>
      <c r="AJ1149" s="13" t="s">
        <v>176</v>
      </c>
      <c r="AK1149" s="13" t="s">
        <v>135</v>
      </c>
      <c r="AL1149" t="s">
        <v>136</v>
      </c>
      <c r="AM1149" t="str">
        <f>EmployeeData[[#This Row],[EMPLOYEEID]]</f>
        <v>E294999</v>
      </c>
    </row>
    <row r="1150" spans="1:39" ht="15" x14ac:dyDescent="0.25">
      <c r="A1150" s="13" t="s">
        <v>2599</v>
      </c>
      <c r="B1150" s="13" t="str">
        <f>EmployeeData[[#This Row],[FULLNAME]]</f>
        <v>Patrick Li</v>
      </c>
      <c r="C1150" s="13" t="s">
        <v>125</v>
      </c>
      <c r="D1150" s="13" t="s">
        <v>126</v>
      </c>
      <c r="E1150">
        <v>443</v>
      </c>
      <c r="F1150" s="13" t="s">
        <v>157</v>
      </c>
      <c r="G1150" s="13" t="s">
        <v>128</v>
      </c>
      <c r="J1150">
        <v>44131</v>
      </c>
      <c r="L1150">
        <v>1</v>
      </c>
      <c r="M1150">
        <v>40</v>
      </c>
      <c r="N1150">
        <v>5</v>
      </c>
      <c r="O1150">
        <v>65812</v>
      </c>
      <c r="P1150" t="s">
        <v>2</v>
      </c>
      <c r="Q1150" s="13" t="s">
        <v>54</v>
      </c>
      <c r="R1150" s="13" t="s">
        <v>82</v>
      </c>
      <c r="S1150" s="13" t="s">
        <v>159</v>
      </c>
      <c r="T1150" t="b">
        <v>1</v>
      </c>
      <c r="U1150" s="13" t="s">
        <v>8</v>
      </c>
      <c r="V1150" s="13" t="s">
        <v>2600</v>
      </c>
      <c r="W1150" t="s">
        <v>35</v>
      </c>
      <c r="X1150" s="13" t="s">
        <v>10</v>
      </c>
      <c r="Y1150" s="13" t="s">
        <v>146</v>
      </c>
      <c r="Z1150">
        <v>1985</v>
      </c>
      <c r="AA1150" s="13" t="s">
        <v>51</v>
      </c>
      <c r="AB1150" s="13" t="s">
        <v>132</v>
      </c>
      <c r="AC1150" s="13" t="s">
        <v>162</v>
      </c>
      <c r="AD1150" s="13" t="s">
        <v>43</v>
      </c>
      <c r="AE1150">
        <v>40</v>
      </c>
      <c r="AF1150" t="s">
        <v>36</v>
      </c>
      <c r="AG1150" t="s">
        <v>12</v>
      </c>
      <c r="AH1150">
        <v>5</v>
      </c>
      <c r="AI1150" t="s">
        <v>30</v>
      </c>
      <c r="AJ1150" s="13" t="s">
        <v>176</v>
      </c>
      <c r="AK1150" s="13" t="s">
        <v>135</v>
      </c>
      <c r="AL1150" t="s">
        <v>136</v>
      </c>
      <c r="AM1150" t="str">
        <f>EmployeeData[[#This Row],[EMPLOYEEID]]</f>
        <v>E295212</v>
      </c>
    </row>
    <row r="1151" spans="1:39" ht="15" x14ac:dyDescent="0.25">
      <c r="A1151" s="13" t="s">
        <v>2601</v>
      </c>
      <c r="B1151" s="13" t="str">
        <f>EmployeeData[[#This Row],[FULLNAME]]</f>
        <v>Paul Huang</v>
      </c>
      <c r="C1151" s="13" t="s">
        <v>1885</v>
      </c>
      <c r="D1151" s="13" t="s">
        <v>126</v>
      </c>
      <c r="E1151">
        <v>444</v>
      </c>
      <c r="F1151" s="13" t="s">
        <v>127</v>
      </c>
      <c r="G1151" s="13" t="s">
        <v>1884</v>
      </c>
      <c r="J1151">
        <v>43922</v>
      </c>
      <c r="L1151">
        <v>1</v>
      </c>
      <c r="M1151">
        <v>40</v>
      </c>
      <c r="N1151">
        <v>5</v>
      </c>
      <c r="O1151">
        <v>44857</v>
      </c>
      <c r="P1151" t="s">
        <v>2</v>
      </c>
      <c r="Q1151" s="13" t="s">
        <v>62</v>
      </c>
      <c r="R1151" s="13" t="s">
        <v>82</v>
      </c>
      <c r="S1151" s="13" t="s">
        <v>159</v>
      </c>
      <c r="T1151" t="b">
        <v>1</v>
      </c>
      <c r="U1151" s="13" t="s">
        <v>7</v>
      </c>
      <c r="V1151" s="13" t="s">
        <v>2602</v>
      </c>
      <c r="W1151" t="s">
        <v>35</v>
      </c>
      <c r="X1151" s="13" t="s">
        <v>10</v>
      </c>
      <c r="Y1151" s="13" t="s">
        <v>146</v>
      </c>
      <c r="Z1151">
        <v>1993</v>
      </c>
      <c r="AA1151" s="13" t="s">
        <v>15</v>
      </c>
      <c r="AB1151" s="13" t="s">
        <v>1886</v>
      </c>
      <c r="AC1151" s="13" t="s">
        <v>133</v>
      </c>
      <c r="AD1151" s="13" t="s">
        <v>40</v>
      </c>
      <c r="AE1151">
        <v>32</v>
      </c>
      <c r="AF1151" t="s">
        <v>6</v>
      </c>
      <c r="AG1151" t="s">
        <v>11</v>
      </c>
      <c r="AH1151">
        <v>5</v>
      </c>
      <c r="AI1151" t="s">
        <v>30</v>
      </c>
      <c r="AJ1151" s="13" t="s">
        <v>176</v>
      </c>
      <c r="AK1151" s="13" t="s">
        <v>184</v>
      </c>
      <c r="AL1151" t="b">
        <v>1</v>
      </c>
      <c r="AM1151" t="str">
        <f>EmployeeData[[#This Row],[EMPLOYEEID]]</f>
        <v>E298205</v>
      </c>
    </row>
    <row r="1152" spans="1:39" ht="15" x14ac:dyDescent="0.25">
      <c r="A1152" s="13" t="s">
        <v>2603</v>
      </c>
      <c r="B1152" s="13" t="str">
        <f>EmployeeData[[#This Row],[FULLNAME]]</f>
        <v>Paul Hertzog</v>
      </c>
      <c r="C1152" s="13" t="s">
        <v>203</v>
      </c>
      <c r="D1152" s="13" t="s">
        <v>126</v>
      </c>
      <c r="E1152">
        <v>442</v>
      </c>
      <c r="F1152" s="13" t="s">
        <v>143</v>
      </c>
      <c r="G1152" s="13" t="s">
        <v>204</v>
      </c>
      <c r="J1152">
        <v>43846</v>
      </c>
      <c r="L1152">
        <v>1</v>
      </c>
      <c r="M1152">
        <v>40</v>
      </c>
      <c r="N1152">
        <v>5</v>
      </c>
      <c r="O1152">
        <v>31168</v>
      </c>
      <c r="P1152" t="s">
        <v>2</v>
      </c>
      <c r="Q1152" s="13" t="s">
        <v>55</v>
      </c>
      <c r="R1152" s="13" t="s">
        <v>82</v>
      </c>
      <c r="S1152" s="13" t="s">
        <v>129</v>
      </c>
      <c r="T1152" t="b">
        <v>1</v>
      </c>
      <c r="U1152" s="13" t="s">
        <v>38</v>
      </c>
      <c r="V1152" s="13" t="s">
        <v>2604</v>
      </c>
      <c r="W1152" t="s">
        <v>35</v>
      </c>
      <c r="X1152" s="13" t="s">
        <v>10</v>
      </c>
      <c r="Y1152" s="13" t="s">
        <v>131</v>
      </c>
      <c r="Z1152">
        <v>1995</v>
      </c>
      <c r="AA1152" s="13" t="s">
        <v>34</v>
      </c>
      <c r="AB1152" s="13" t="s">
        <v>206</v>
      </c>
      <c r="AC1152" s="13" t="s">
        <v>179</v>
      </c>
      <c r="AD1152" s="13" t="s">
        <v>44</v>
      </c>
      <c r="AE1152">
        <v>30</v>
      </c>
      <c r="AF1152" t="s">
        <v>6</v>
      </c>
      <c r="AG1152" t="s">
        <v>11</v>
      </c>
      <c r="AH1152">
        <v>5</v>
      </c>
      <c r="AI1152" t="s">
        <v>30</v>
      </c>
      <c r="AJ1152" s="13" t="s">
        <v>134</v>
      </c>
      <c r="AK1152" s="13" t="s">
        <v>135</v>
      </c>
      <c r="AL1152" t="b">
        <v>0</v>
      </c>
      <c r="AM1152" t="str">
        <f>EmployeeData[[#This Row],[EMPLOYEEID]]</f>
        <v>E298613</v>
      </c>
    </row>
    <row r="1153" spans="1:39" ht="15" x14ac:dyDescent="0.25">
      <c r="A1153" s="13" t="s">
        <v>2605</v>
      </c>
      <c r="B1153" s="13" t="str">
        <f>EmployeeData[[#This Row],[FULLNAME]]</f>
        <v>Paul Hassler</v>
      </c>
      <c r="C1153" s="13" t="s">
        <v>125</v>
      </c>
      <c r="D1153" s="13" t="s">
        <v>126</v>
      </c>
      <c r="E1153">
        <v>215</v>
      </c>
      <c r="F1153" s="13" t="s">
        <v>169</v>
      </c>
      <c r="G1153" s="13" t="s">
        <v>128</v>
      </c>
      <c r="J1153">
        <v>43902</v>
      </c>
      <c r="L1153">
        <v>1</v>
      </c>
      <c r="M1153">
        <v>40</v>
      </c>
      <c r="N1153">
        <v>5</v>
      </c>
      <c r="O1153">
        <v>31830</v>
      </c>
      <c r="P1153" t="s">
        <v>2</v>
      </c>
      <c r="Q1153" s="13" t="s">
        <v>54</v>
      </c>
      <c r="R1153" s="13" t="s">
        <v>82</v>
      </c>
      <c r="S1153" s="13" t="s">
        <v>159</v>
      </c>
      <c r="T1153" t="b">
        <v>1</v>
      </c>
      <c r="U1153" s="13" t="s">
        <v>7</v>
      </c>
      <c r="V1153" s="13" t="s">
        <v>2606</v>
      </c>
      <c r="W1153" t="s">
        <v>35</v>
      </c>
      <c r="X1153" s="13" t="s">
        <v>10</v>
      </c>
      <c r="Y1153" s="13" t="s">
        <v>233</v>
      </c>
      <c r="Z1153">
        <v>1993</v>
      </c>
      <c r="AA1153" s="13" t="s">
        <v>34</v>
      </c>
      <c r="AB1153" s="13" t="s">
        <v>132</v>
      </c>
      <c r="AC1153" s="13" t="s">
        <v>2607</v>
      </c>
      <c r="AD1153" s="13" t="s">
        <v>41</v>
      </c>
      <c r="AE1153">
        <v>32</v>
      </c>
      <c r="AF1153" t="s">
        <v>6</v>
      </c>
      <c r="AG1153" t="s">
        <v>11</v>
      </c>
      <c r="AH1153">
        <v>5</v>
      </c>
      <c r="AI1153" t="s">
        <v>30</v>
      </c>
      <c r="AJ1153" s="13" t="s">
        <v>176</v>
      </c>
      <c r="AK1153" s="13" t="s">
        <v>135</v>
      </c>
      <c r="AL1153" t="b">
        <v>1</v>
      </c>
      <c r="AM1153" t="str">
        <f>EmployeeData[[#This Row],[EMPLOYEEID]]</f>
        <v>E298774</v>
      </c>
    </row>
    <row r="1154" spans="1:39" ht="15" x14ac:dyDescent="0.25">
      <c r="A1154" s="13" t="s">
        <v>2608</v>
      </c>
      <c r="B1154" s="13" t="str">
        <f>EmployeeData[[#This Row],[FULLNAME]]</f>
        <v>Paul Han</v>
      </c>
      <c r="C1154" s="13" t="s">
        <v>203</v>
      </c>
      <c r="D1154" s="13" t="s">
        <v>126</v>
      </c>
      <c r="E1154">
        <v>450</v>
      </c>
      <c r="F1154" s="13" t="s">
        <v>221</v>
      </c>
      <c r="G1154" s="13" t="s">
        <v>204</v>
      </c>
      <c r="J1154">
        <v>43877</v>
      </c>
      <c r="L1154">
        <v>1</v>
      </c>
      <c r="M1154">
        <v>40</v>
      </c>
      <c r="N1154">
        <v>5</v>
      </c>
      <c r="O1154">
        <v>75234</v>
      </c>
      <c r="P1154" t="s">
        <v>2</v>
      </c>
      <c r="Q1154" s="13" t="s">
        <v>55</v>
      </c>
      <c r="R1154" s="13" t="s">
        <v>82</v>
      </c>
      <c r="S1154" s="13" t="s">
        <v>211</v>
      </c>
      <c r="T1154" t="b">
        <v>1</v>
      </c>
      <c r="U1154" s="13" t="s">
        <v>38</v>
      </c>
      <c r="V1154" s="13" t="s">
        <v>2609</v>
      </c>
      <c r="W1154" t="s">
        <v>5</v>
      </c>
      <c r="X1154" s="13" t="s">
        <v>10</v>
      </c>
      <c r="Y1154" s="13" t="s">
        <v>146</v>
      </c>
      <c r="Z1154">
        <v>1988</v>
      </c>
      <c r="AA1154" s="13" t="s">
        <v>34</v>
      </c>
      <c r="AB1154" s="13" t="s">
        <v>206</v>
      </c>
      <c r="AC1154" s="13" t="s">
        <v>301</v>
      </c>
      <c r="AD1154" s="13" t="s">
        <v>9</v>
      </c>
      <c r="AE1154">
        <v>37</v>
      </c>
      <c r="AF1154" t="s">
        <v>36</v>
      </c>
      <c r="AG1154" t="s">
        <v>12</v>
      </c>
      <c r="AH1154">
        <v>5</v>
      </c>
      <c r="AI1154" t="s">
        <v>30</v>
      </c>
      <c r="AJ1154" s="13" t="s">
        <v>154</v>
      </c>
      <c r="AK1154" s="13" t="s">
        <v>135</v>
      </c>
      <c r="AL1154" t="b">
        <v>1</v>
      </c>
      <c r="AM1154" t="str">
        <f>EmployeeData[[#This Row],[EMPLOYEEID]]</f>
        <v>E299182</v>
      </c>
    </row>
    <row r="1155" spans="1:39" ht="15" x14ac:dyDescent="0.25">
      <c r="A1155" s="13" t="s">
        <v>2610</v>
      </c>
      <c r="B1155" s="13" t="str">
        <f>EmployeeData[[#This Row],[FULLNAME]]</f>
        <v>Paul Habib</v>
      </c>
      <c r="C1155" s="13" t="s">
        <v>125</v>
      </c>
      <c r="D1155" s="13" t="s">
        <v>126</v>
      </c>
      <c r="E1155">
        <v>252</v>
      </c>
      <c r="F1155" s="13" t="s">
        <v>143</v>
      </c>
      <c r="G1155" s="13" t="s">
        <v>144</v>
      </c>
      <c r="J1155">
        <v>43917</v>
      </c>
      <c r="L1155">
        <v>1</v>
      </c>
      <c r="M1155">
        <v>40</v>
      </c>
      <c r="N1155">
        <v>5</v>
      </c>
      <c r="O1155">
        <v>28987</v>
      </c>
      <c r="P1155" t="s">
        <v>2</v>
      </c>
      <c r="Q1155" s="13" t="s">
        <v>54</v>
      </c>
      <c r="R1155" s="13" t="s">
        <v>82</v>
      </c>
      <c r="S1155" s="13" t="s">
        <v>159</v>
      </c>
      <c r="T1155" t="b">
        <v>1</v>
      </c>
      <c r="U1155" s="13" t="s">
        <v>7</v>
      </c>
      <c r="V1155" s="13" t="s">
        <v>2611</v>
      </c>
      <c r="W1155" t="s">
        <v>5</v>
      </c>
      <c r="X1155" s="13" t="s">
        <v>45</v>
      </c>
      <c r="Y1155" s="13" t="s">
        <v>146</v>
      </c>
      <c r="Z1155">
        <v>1978</v>
      </c>
      <c r="AA1155" s="13" t="s">
        <v>34</v>
      </c>
      <c r="AB1155" s="13" t="s">
        <v>147</v>
      </c>
      <c r="AC1155" s="13" t="s">
        <v>148</v>
      </c>
      <c r="AD1155" s="13" t="s">
        <v>44</v>
      </c>
      <c r="AE1155">
        <v>47</v>
      </c>
      <c r="AF1155" t="s">
        <v>37</v>
      </c>
      <c r="AG1155" t="s">
        <v>11</v>
      </c>
      <c r="AH1155">
        <v>5</v>
      </c>
      <c r="AI1155" t="s">
        <v>30</v>
      </c>
      <c r="AJ1155" s="13" t="s">
        <v>154</v>
      </c>
      <c r="AK1155" s="13" t="s">
        <v>135</v>
      </c>
      <c r="AL1155" t="b">
        <v>1</v>
      </c>
      <c r="AM1155" t="str">
        <f>EmployeeData[[#This Row],[EMPLOYEEID]]</f>
        <v>E299238</v>
      </c>
    </row>
    <row r="1156" spans="1:39" ht="15" x14ac:dyDescent="0.25">
      <c r="A1156" s="13" t="s">
        <v>2612</v>
      </c>
      <c r="B1156" s="13" t="str">
        <f>EmployeeData[[#This Row],[FULLNAME]]</f>
        <v>Peter Groeneveld</v>
      </c>
      <c r="C1156" s="13" t="s">
        <v>125</v>
      </c>
      <c r="D1156" s="13" t="s">
        <v>126</v>
      </c>
      <c r="E1156">
        <v>452</v>
      </c>
      <c r="F1156" s="13" t="s">
        <v>157</v>
      </c>
      <c r="G1156" s="13" t="s">
        <v>144</v>
      </c>
      <c r="J1156">
        <v>43957</v>
      </c>
      <c r="L1156">
        <v>1</v>
      </c>
      <c r="M1156">
        <v>40</v>
      </c>
      <c r="N1156">
        <v>5</v>
      </c>
      <c r="O1156">
        <v>31785</v>
      </c>
      <c r="P1156" t="s">
        <v>2</v>
      </c>
      <c r="Q1156" s="13" t="s">
        <v>54</v>
      </c>
      <c r="R1156" s="13" t="s">
        <v>82</v>
      </c>
      <c r="S1156" s="13" t="s">
        <v>129</v>
      </c>
      <c r="T1156" t="b">
        <v>1</v>
      </c>
      <c r="U1156" s="13" t="s">
        <v>38</v>
      </c>
      <c r="V1156" s="13" t="s">
        <v>2613</v>
      </c>
      <c r="W1156" t="s">
        <v>35</v>
      </c>
      <c r="X1156" s="13" t="s">
        <v>45</v>
      </c>
      <c r="Y1156" s="13" t="s">
        <v>146</v>
      </c>
      <c r="Z1156">
        <v>1978</v>
      </c>
      <c r="AA1156" s="13" t="s">
        <v>34</v>
      </c>
      <c r="AB1156" s="13" t="s">
        <v>147</v>
      </c>
      <c r="AC1156" s="13" t="s">
        <v>199</v>
      </c>
      <c r="AD1156" s="13" t="s">
        <v>43</v>
      </c>
      <c r="AE1156">
        <v>47</v>
      </c>
      <c r="AF1156" t="s">
        <v>37</v>
      </c>
      <c r="AG1156" t="s">
        <v>11</v>
      </c>
      <c r="AH1156">
        <v>5</v>
      </c>
      <c r="AI1156" t="s">
        <v>30</v>
      </c>
      <c r="AJ1156" s="13" t="s">
        <v>149</v>
      </c>
      <c r="AK1156" s="13" t="s">
        <v>135</v>
      </c>
      <c r="AL1156" t="s">
        <v>136</v>
      </c>
      <c r="AM1156" t="str">
        <f>EmployeeData[[#This Row],[EMPLOYEEID]]</f>
        <v>E299276</v>
      </c>
    </row>
    <row r="1157" spans="1:39" ht="15" x14ac:dyDescent="0.25">
      <c r="A1157" s="13" t="s">
        <v>2614</v>
      </c>
      <c r="B1157" s="13" t="str">
        <f>EmployeeData[[#This Row],[FULLNAME]]</f>
        <v>Peter Goodman</v>
      </c>
      <c r="C1157" s="13" t="s">
        <v>303</v>
      </c>
      <c r="D1157" s="13" t="s">
        <v>126</v>
      </c>
      <c r="E1157">
        <v>601</v>
      </c>
      <c r="F1157" s="13" t="s">
        <v>905</v>
      </c>
      <c r="G1157" s="13" t="s">
        <v>304</v>
      </c>
      <c r="J1157">
        <v>43907</v>
      </c>
      <c r="L1157">
        <v>1</v>
      </c>
      <c r="M1157">
        <v>40</v>
      </c>
      <c r="N1157">
        <v>5</v>
      </c>
      <c r="O1157">
        <v>71578</v>
      </c>
      <c r="P1157" t="s">
        <v>2</v>
      </c>
      <c r="Q1157" s="13" t="s">
        <v>57</v>
      </c>
      <c r="R1157" s="13" t="s">
        <v>82</v>
      </c>
      <c r="S1157" s="13" t="s">
        <v>237</v>
      </c>
      <c r="T1157" t="b">
        <v>1</v>
      </c>
      <c r="U1157" s="13" t="s">
        <v>38</v>
      </c>
      <c r="V1157" s="13" t="s">
        <v>2615</v>
      </c>
      <c r="W1157" t="s">
        <v>5</v>
      </c>
      <c r="X1157" s="13" t="s">
        <v>10</v>
      </c>
      <c r="Y1157" s="13" t="s">
        <v>146</v>
      </c>
      <c r="Z1157">
        <v>1986</v>
      </c>
      <c r="AA1157" s="13" t="s">
        <v>34</v>
      </c>
      <c r="AB1157" s="13" t="s">
        <v>306</v>
      </c>
      <c r="AC1157" s="13" t="s">
        <v>1616</v>
      </c>
      <c r="AD1157" s="13" t="s">
        <v>64</v>
      </c>
      <c r="AE1157">
        <v>39</v>
      </c>
      <c r="AF1157" t="s">
        <v>36</v>
      </c>
      <c r="AG1157" t="s">
        <v>12</v>
      </c>
      <c r="AH1157">
        <v>5</v>
      </c>
      <c r="AI1157" t="s">
        <v>30</v>
      </c>
      <c r="AJ1157" s="13" t="s">
        <v>239</v>
      </c>
      <c r="AK1157" s="13" t="s">
        <v>135</v>
      </c>
      <c r="AL1157" t="b">
        <v>0</v>
      </c>
      <c r="AM1157" t="str">
        <f>EmployeeData[[#This Row],[EMPLOYEEID]]</f>
        <v>E299305</v>
      </c>
    </row>
    <row r="1158" spans="1:39" ht="15" x14ac:dyDescent="0.25">
      <c r="A1158" s="13" t="s">
        <v>2616</v>
      </c>
      <c r="B1158" s="13" t="str">
        <f>EmployeeData[[#This Row],[FULLNAME]]</f>
        <v>Peter Godfree</v>
      </c>
      <c r="C1158" s="13" t="s">
        <v>203</v>
      </c>
      <c r="D1158" s="13" t="s">
        <v>126</v>
      </c>
      <c r="E1158">
        <v>452</v>
      </c>
      <c r="F1158" s="13" t="s">
        <v>157</v>
      </c>
      <c r="G1158" s="13" t="s">
        <v>204</v>
      </c>
      <c r="J1158">
        <v>43911</v>
      </c>
      <c r="L1158">
        <v>1</v>
      </c>
      <c r="M1158">
        <v>40</v>
      </c>
      <c r="N1158">
        <v>5</v>
      </c>
      <c r="O1158">
        <v>240856</v>
      </c>
      <c r="P1158" t="s">
        <v>2</v>
      </c>
      <c r="Q1158" s="13" t="s">
        <v>55</v>
      </c>
      <c r="R1158" s="13" t="s">
        <v>82</v>
      </c>
      <c r="S1158" s="13" t="s">
        <v>129</v>
      </c>
      <c r="T1158" t="b">
        <v>1</v>
      </c>
      <c r="U1158" s="13" t="s">
        <v>38</v>
      </c>
      <c r="V1158" s="13" t="s">
        <v>2617</v>
      </c>
      <c r="W1158" t="s">
        <v>35</v>
      </c>
      <c r="X1158" s="13" t="s">
        <v>10</v>
      </c>
      <c r="Y1158" s="13" t="s">
        <v>131</v>
      </c>
      <c r="Z1158">
        <v>1985</v>
      </c>
      <c r="AA1158" s="13" t="s">
        <v>34</v>
      </c>
      <c r="AB1158" s="13" t="s">
        <v>206</v>
      </c>
      <c r="AC1158" s="13" t="s">
        <v>199</v>
      </c>
      <c r="AD1158" s="13" t="s">
        <v>43</v>
      </c>
      <c r="AE1158">
        <v>40</v>
      </c>
      <c r="AF1158" t="s">
        <v>36</v>
      </c>
      <c r="AG1158" t="s">
        <v>47</v>
      </c>
      <c r="AH1158">
        <v>5</v>
      </c>
      <c r="AI1158" t="s">
        <v>30</v>
      </c>
      <c r="AJ1158" s="13" t="s">
        <v>154</v>
      </c>
      <c r="AK1158" s="13" t="s">
        <v>135</v>
      </c>
      <c r="AL1158" t="b">
        <v>0</v>
      </c>
      <c r="AM1158" t="str">
        <f>EmployeeData[[#This Row],[EMPLOYEEID]]</f>
        <v>E299557</v>
      </c>
    </row>
    <row r="1159" spans="1:39" ht="15" x14ac:dyDescent="0.25">
      <c r="A1159" s="13" t="s">
        <v>2618</v>
      </c>
      <c r="B1159" s="13" t="str">
        <f>EmployeeData[[#This Row],[FULLNAME]]</f>
        <v>Udo Dyck</v>
      </c>
      <c r="C1159" s="13" t="s">
        <v>203</v>
      </c>
      <c r="D1159" s="13" t="s">
        <v>126</v>
      </c>
      <c r="E1159">
        <v>401</v>
      </c>
      <c r="F1159" s="13" t="s">
        <v>221</v>
      </c>
      <c r="G1159" s="13" t="s">
        <v>204</v>
      </c>
      <c r="J1159">
        <v>44319</v>
      </c>
      <c r="L1159">
        <v>1</v>
      </c>
      <c r="M1159">
        <v>40</v>
      </c>
      <c r="N1159">
        <v>5</v>
      </c>
      <c r="O1159">
        <v>877594</v>
      </c>
      <c r="P1159" t="s">
        <v>2</v>
      </c>
      <c r="Q1159" s="13" t="s">
        <v>55</v>
      </c>
      <c r="R1159" s="13" t="s">
        <v>82</v>
      </c>
      <c r="S1159" s="13" t="s">
        <v>159</v>
      </c>
      <c r="T1159" t="b">
        <v>1</v>
      </c>
      <c r="U1159" s="13" t="s">
        <v>7</v>
      </c>
      <c r="V1159" s="13" t="s">
        <v>2619</v>
      </c>
      <c r="W1159" t="s">
        <v>35</v>
      </c>
      <c r="X1159" s="13" t="s">
        <v>10</v>
      </c>
      <c r="Y1159" s="13" t="s">
        <v>146</v>
      </c>
      <c r="Z1159">
        <v>1973</v>
      </c>
      <c r="AA1159" s="13" t="s">
        <v>33</v>
      </c>
      <c r="AB1159" s="13" t="s">
        <v>206</v>
      </c>
      <c r="AC1159" s="13" t="s">
        <v>381</v>
      </c>
      <c r="AD1159" s="13" t="s">
        <v>9</v>
      </c>
      <c r="AE1159">
        <v>52</v>
      </c>
      <c r="AF1159" t="s">
        <v>37</v>
      </c>
      <c r="AG1159" t="s">
        <v>48</v>
      </c>
      <c r="AH1159">
        <v>4</v>
      </c>
      <c r="AI1159" t="s">
        <v>30</v>
      </c>
      <c r="AJ1159" s="13" t="s">
        <v>134</v>
      </c>
      <c r="AK1159" s="13" t="s">
        <v>135</v>
      </c>
      <c r="AL1159" t="b">
        <v>1</v>
      </c>
      <c r="AM1159" t="str">
        <f>EmployeeData[[#This Row],[EMPLOYEEID]]</f>
        <v>E300141</v>
      </c>
    </row>
    <row r="1160" spans="1:39" ht="15" x14ac:dyDescent="0.25">
      <c r="A1160" s="13" t="s">
        <v>2620</v>
      </c>
      <c r="B1160" s="13" t="str">
        <f>EmployeeData[[#This Row],[FULLNAME]]</f>
        <v>Ulrich Djupstrom</v>
      </c>
      <c r="C1160" s="13" t="s">
        <v>156</v>
      </c>
      <c r="D1160" s="13" t="s">
        <v>126</v>
      </c>
      <c r="E1160">
        <v>455</v>
      </c>
      <c r="F1160" s="13" t="s">
        <v>326</v>
      </c>
      <c r="G1160" s="13" t="s">
        <v>158</v>
      </c>
      <c r="J1160">
        <v>44318</v>
      </c>
      <c r="L1160">
        <v>1</v>
      </c>
      <c r="M1160">
        <v>40</v>
      </c>
      <c r="N1160">
        <v>5</v>
      </c>
      <c r="O1160">
        <v>143132</v>
      </c>
      <c r="P1160" t="s">
        <v>2</v>
      </c>
      <c r="Q1160" s="13" t="s">
        <v>56</v>
      </c>
      <c r="R1160" s="13" t="s">
        <v>82</v>
      </c>
      <c r="S1160" s="13" t="s">
        <v>211</v>
      </c>
      <c r="T1160" t="b">
        <v>1</v>
      </c>
      <c r="U1160" s="13" t="s">
        <v>8</v>
      </c>
      <c r="V1160" s="13" t="s">
        <v>2621</v>
      </c>
      <c r="W1160" t="s">
        <v>5</v>
      </c>
      <c r="X1160" s="13" t="s">
        <v>10</v>
      </c>
      <c r="Y1160" s="13" t="s">
        <v>146</v>
      </c>
      <c r="Z1160">
        <v>1993</v>
      </c>
      <c r="AA1160" s="13" t="s">
        <v>15</v>
      </c>
      <c r="AB1160" s="13" t="s">
        <v>161</v>
      </c>
      <c r="AC1160" s="13" t="s">
        <v>328</v>
      </c>
      <c r="AD1160" s="13" t="s">
        <v>39</v>
      </c>
      <c r="AE1160">
        <v>32</v>
      </c>
      <c r="AF1160" t="s">
        <v>6</v>
      </c>
      <c r="AG1160" t="s">
        <v>46</v>
      </c>
      <c r="AH1160">
        <v>4</v>
      </c>
      <c r="AI1160" t="s">
        <v>30</v>
      </c>
      <c r="AJ1160" s="13" t="s">
        <v>154</v>
      </c>
      <c r="AK1160" s="13" t="s">
        <v>135</v>
      </c>
      <c r="AL1160" t="b">
        <v>1</v>
      </c>
      <c r="AM1160" t="str">
        <f>EmployeeData[[#This Row],[EMPLOYEEID]]</f>
        <v>E300142</v>
      </c>
    </row>
    <row r="1161" spans="1:39" ht="15" x14ac:dyDescent="0.25">
      <c r="A1161" s="13" t="s">
        <v>2622</v>
      </c>
      <c r="B1161" s="13" t="str">
        <f>EmployeeData[[#This Row],[FULLNAME]]</f>
        <v>Ulrich Denford</v>
      </c>
      <c r="C1161" s="13" t="s">
        <v>125</v>
      </c>
      <c r="D1161" s="13" t="s">
        <v>126</v>
      </c>
      <c r="E1161">
        <v>434</v>
      </c>
      <c r="F1161" s="13" t="s">
        <v>127</v>
      </c>
      <c r="G1161" s="13" t="s">
        <v>128</v>
      </c>
      <c r="J1161">
        <v>44318</v>
      </c>
      <c r="L1161">
        <v>1</v>
      </c>
      <c r="M1161">
        <v>40</v>
      </c>
      <c r="N1161">
        <v>5</v>
      </c>
      <c r="O1161">
        <v>432791</v>
      </c>
      <c r="P1161" t="s">
        <v>2</v>
      </c>
      <c r="Q1161" s="13" t="s">
        <v>54</v>
      </c>
      <c r="R1161" s="13" t="s">
        <v>82</v>
      </c>
      <c r="S1161" s="13" t="s">
        <v>129</v>
      </c>
      <c r="T1161" t="b">
        <v>1</v>
      </c>
      <c r="U1161" s="13" t="s">
        <v>38</v>
      </c>
      <c r="V1161" s="13" t="s">
        <v>2623</v>
      </c>
      <c r="W1161" t="s">
        <v>5</v>
      </c>
      <c r="X1161" s="13" t="s">
        <v>10</v>
      </c>
      <c r="Y1161" s="13" t="s">
        <v>131</v>
      </c>
      <c r="Z1161">
        <v>1991</v>
      </c>
      <c r="AA1161" s="13" t="s">
        <v>49</v>
      </c>
      <c r="AB1161" s="13" t="s">
        <v>132</v>
      </c>
      <c r="AC1161" s="13" t="s">
        <v>1199</v>
      </c>
      <c r="AD1161" s="13" t="s">
        <v>40</v>
      </c>
      <c r="AE1161">
        <v>34</v>
      </c>
      <c r="AF1161" t="s">
        <v>36</v>
      </c>
      <c r="AG1161" t="s">
        <v>48</v>
      </c>
      <c r="AH1161">
        <v>4</v>
      </c>
      <c r="AI1161" t="s">
        <v>30</v>
      </c>
      <c r="AJ1161" s="13" t="s">
        <v>176</v>
      </c>
      <c r="AK1161" s="13" t="s">
        <v>135</v>
      </c>
      <c r="AL1161" t="b">
        <v>0</v>
      </c>
      <c r="AM1161" t="str">
        <f>EmployeeData[[#This Row],[EMPLOYEEID]]</f>
        <v>E300143</v>
      </c>
    </row>
    <row r="1162" spans="1:39" ht="15" x14ac:dyDescent="0.25">
      <c r="A1162" s="13" t="s">
        <v>2624</v>
      </c>
      <c r="B1162" s="13" t="str">
        <f>EmployeeData[[#This Row],[FULLNAME]]</f>
        <v>Ulrich Das</v>
      </c>
      <c r="C1162" s="13" t="s">
        <v>303</v>
      </c>
      <c r="D1162" s="13" t="s">
        <v>126</v>
      </c>
      <c r="E1162">
        <v>423</v>
      </c>
      <c r="F1162" s="13" t="s">
        <v>157</v>
      </c>
      <c r="G1162" s="13" t="s">
        <v>304</v>
      </c>
      <c r="J1162">
        <v>44260</v>
      </c>
      <c r="L1162">
        <v>1</v>
      </c>
      <c r="M1162">
        <v>40</v>
      </c>
      <c r="N1162">
        <v>5</v>
      </c>
      <c r="O1162">
        <v>94818</v>
      </c>
      <c r="P1162" t="s">
        <v>2</v>
      </c>
      <c r="Q1162" s="13" t="s">
        <v>57</v>
      </c>
      <c r="R1162" s="13" t="s">
        <v>82</v>
      </c>
      <c r="S1162" s="13" t="s">
        <v>129</v>
      </c>
      <c r="T1162" t="b">
        <v>1</v>
      </c>
      <c r="U1162" s="13" t="s">
        <v>38</v>
      </c>
      <c r="V1162" s="13" t="s">
        <v>2625</v>
      </c>
      <c r="W1162" t="s">
        <v>5</v>
      </c>
      <c r="X1162" s="13" t="s">
        <v>45</v>
      </c>
      <c r="Y1162" s="13" t="s">
        <v>275</v>
      </c>
      <c r="Z1162">
        <v>2004</v>
      </c>
      <c r="AA1162" s="13" t="s">
        <v>15</v>
      </c>
      <c r="AB1162" s="13" t="s">
        <v>306</v>
      </c>
      <c r="AC1162" s="13" t="s">
        <v>1389</v>
      </c>
      <c r="AD1162" s="13" t="s">
        <v>43</v>
      </c>
      <c r="AE1162">
        <v>21</v>
      </c>
      <c r="AF1162" t="s">
        <v>63</v>
      </c>
      <c r="AG1162" t="s">
        <v>12</v>
      </c>
      <c r="AH1162">
        <v>4</v>
      </c>
      <c r="AI1162" t="s">
        <v>30</v>
      </c>
      <c r="AJ1162" s="13" t="s">
        <v>239</v>
      </c>
      <c r="AK1162" s="13" t="s">
        <v>135</v>
      </c>
      <c r="AL1162" t="s">
        <v>136</v>
      </c>
      <c r="AM1162" t="str">
        <f>EmployeeData[[#This Row],[EMPLOYEEID]]</f>
        <v>E300144</v>
      </c>
    </row>
    <row r="1163" spans="1:39" ht="15" x14ac:dyDescent="0.25">
      <c r="A1163" s="13" t="s">
        <v>2626</v>
      </c>
      <c r="B1163" s="13" t="str">
        <f>EmployeeData[[#This Row],[FULLNAME]]</f>
        <v>Umesh Crumb</v>
      </c>
      <c r="C1163" s="13" t="s">
        <v>125</v>
      </c>
      <c r="D1163" s="13" t="s">
        <v>126</v>
      </c>
      <c r="E1163">
        <v>447</v>
      </c>
      <c r="F1163" s="13" t="s">
        <v>905</v>
      </c>
      <c r="G1163" s="13" t="s">
        <v>128</v>
      </c>
      <c r="J1163">
        <v>44273</v>
      </c>
      <c r="L1163">
        <v>1</v>
      </c>
      <c r="M1163">
        <v>40</v>
      </c>
      <c r="N1163">
        <v>5</v>
      </c>
      <c r="O1163">
        <v>519575</v>
      </c>
      <c r="P1163" t="s">
        <v>2</v>
      </c>
      <c r="Q1163" s="13" t="s">
        <v>54</v>
      </c>
      <c r="R1163" s="13" t="s">
        <v>82</v>
      </c>
      <c r="S1163" s="13" t="s">
        <v>410</v>
      </c>
      <c r="T1163" t="b">
        <v>1</v>
      </c>
      <c r="U1163" s="13" t="s">
        <v>7</v>
      </c>
      <c r="V1163" s="13" t="s">
        <v>2627</v>
      </c>
      <c r="W1163" t="s">
        <v>5</v>
      </c>
      <c r="X1163" s="13" t="s">
        <v>45</v>
      </c>
      <c r="Y1163" s="13" t="s">
        <v>146</v>
      </c>
      <c r="Z1163">
        <v>1996</v>
      </c>
      <c r="AA1163" s="13" t="s">
        <v>49</v>
      </c>
      <c r="AB1163" s="13" t="s">
        <v>132</v>
      </c>
      <c r="AC1163" s="13" t="s">
        <v>907</v>
      </c>
      <c r="AD1163" s="13" t="s">
        <v>64</v>
      </c>
      <c r="AE1163">
        <v>29</v>
      </c>
      <c r="AF1163" t="s">
        <v>6</v>
      </c>
      <c r="AG1163" t="s">
        <v>48</v>
      </c>
      <c r="AH1163">
        <v>4</v>
      </c>
      <c r="AI1163" t="s">
        <v>30</v>
      </c>
      <c r="AJ1163" s="13" t="s">
        <v>239</v>
      </c>
      <c r="AK1163" s="13" t="s">
        <v>184</v>
      </c>
      <c r="AL1163" t="b">
        <v>1</v>
      </c>
      <c r="AM1163" t="str">
        <f>EmployeeData[[#This Row],[EMPLOYEEID]]</f>
        <v>E300145</v>
      </c>
    </row>
    <row r="1164" spans="1:39" ht="15" x14ac:dyDescent="0.25">
      <c r="A1164" s="13" t="s">
        <v>2628</v>
      </c>
      <c r="B1164" s="13" t="str">
        <f>EmployeeData[[#This Row],[FULLNAME]]</f>
        <v>Umesh Choi</v>
      </c>
      <c r="C1164" s="13" t="s">
        <v>125</v>
      </c>
      <c r="D1164" s="13" t="s">
        <v>126</v>
      </c>
      <c r="E1164">
        <v>452</v>
      </c>
      <c r="F1164" s="13" t="s">
        <v>157</v>
      </c>
      <c r="G1164" s="13" t="s">
        <v>128</v>
      </c>
      <c r="J1164">
        <v>44244</v>
      </c>
      <c r="L1164">
        <v>1</v>
      </c>
      <c r="M1164">
        <v>40</v>
      </c>
      <c r="N1164">
        <v>5</v>
      </c>
      <c r="O1164">
        <v>246974</v>
      </c>
      <c r="P1164" t="s">
        <v>2</v>
      </c>
      <c r="Q1164" s="13" t="s">
        <v>54</v>
      </c>
      <c r="R1164" s="13" t="s">
        <v>82</v>
      </c>
      <c r="S1164" s="13" t="s">
        <v>225</v>
      </c>
      <c r="T1164" t="b">
        <v>1</v>
      </c>
      <c r="U1164" s="13" t="s">
        <v>7</v>
      </c>
      <c r="V1164" s="13" t="s">
        <v>2629</v>
      </c>
      <c r="W1164" t="s">
        <v>35</v>
      </c>
      <c r="X1164" s="13" t="s">
        <v>10</v>
      </c>
      <c r="Y1164" s="13" t="s">
        <v>146</v>
      </c>
      <c r="Z1164">
        <v>2000</v>
      </c>
      <c r="AA1164" s="13" t="s">
        <v>49</v>
      </c>
      <c r="AB1164" s="13" t="s">
        <v>132</v>
      </c>
      <c r="AC1164" s="13" t="s">
        <v>199</v>
      </c>
      <c r="AD1164" s="13" t="s">
        <v>43</v>
      </c>
      <c r="AE1164">
        <v>25</v>
      </c>
      <c r="AF1164" t="s">
        <v>6</v>
      </c>
      <c r="AG1164" t="s">
        <v>47</v>
      </c>
      <c r="AH1164">
        <v>4</v>
      </c>
      <c r="AI1164" t="s">
        <v>30</v>
      </c>
      <c r="AJ1164" s="13" t="s">
        <v>134</v>
      </c>
      <c r="AK1164" s="13" t="s">
        <v>184</v>
      </c>
      <c r="AL1164" t="s">
        <v>136</v>
      </c>
      <c r="AM1164" t="str">
        <f>EmployeeData[[#This Row],[EMPLOYEEID]]</f>
        <v>E300146</v>
      </c>
    </row>
    <row r="1165" spans="1:39" ht="15" x14ac:dyDescent="0.25">
      <c r="A1165" s="13" t="s">
        <v>2630</v>
      </c>
      <c r="B1165" s="13" t="str">
        <f>EmployeeData[[#This Row],[FULLNAME]]</f>
        <v>Aakash Zheng</v>
      </c>
      <c r="C1165" s="13" t="s">
        <v>125</v>
      </c>
      <c r="D1165" s="13" t="s">
        <v>126</v>
      </c>
      <c r="E1165">
        <v>461</v>
      </c>
      <c r="F1165" s="13" t="s">
        <v>221</v>
      </c>
      <c r="G1165" s="13" t="s">
        <v>128</v>
      </c>
      <c r="H1165" t="s">
        <v>81</v>
      </c>
      <c r="I1165" t="s">
        <v>3973</v>
      </c>
      <c r="J1165">
        <v>41636</v>
      </c>
      <c r="K1165">
        <v>44236</v>
      </c>
      <c r="L1165">
        <v>1</v>
      </c>
      <c r="M1165">
        <v>40</v>
      </c>
      <c r="N1165">
        <v>5</v>
      </c>
      <c r="O1165">
        <v>83357</v>
      </c>
      <c r="P1165" t="s">
        <v>76</v>
      </c>
      <c r="Q1165" s="13" t="s">
        <v>54</v>
      </c>
      <c r="R1165" s="13" t="s">
        <v>82</v>
      </c>
      <c r="S1165" s="13" t="s">
        <v>140</v>
      </c>
      <c r="T1165" t="b">
        <v>1</v>
      </c>
      <c r="U1165" s="13" t="s">
        <v>8</v>
      </c>
      <c r="V1165" s="13" t="s">
        <v>2631</v>
      </c>
      <c r="W1165" t="s">
        <v>35</v>
      </c>
      <c r="X1165" s="13" t="s">
        <v>10</v>
      </c>
      <c r="Y1165" s="13" t="s">
        <v>146</v>
      </c>
      <c r="Z1165">
        <v>1971</v>
      </c>
      <c r="AA1165" s="13" t="s">
        <v>51</v>
      </c>
      <c r="AB1165" s="13" t="s">
        <v>132</v>
      </c>
      <c r="AC1165" s="13" t="s">
        <v>223</v>
      </c>
      <c r="AD1165" s="13" t="s">
        <v>9</v>
      </c>
      <c r="AE1165">
        <v>54</v>
      </c>
      <c r="AF1165" t="s">
        <v>37</v>
      </c>
      <c r="AG1165" t="s">
        <v>12</v>
      </c>
      <c r="AH1165">
        <v>8</v>
      </c>
      <c r="AI1165" t="s">
        <v>13</v>
      </c>
      <c r="AJ1165" s="13" t="s">
        <v>154</v>
      </c>
      <c r="AK1165" s="13" t="s">
        <v>135</v>
      </c>
      <c r="AL1165" t="s">
        <v>136</v>
      </c>
      <c r="AM1165" t="str">
        <f>EmployeeData[[#This Row],[EMPLOYEEID]]</f>
        <v>E000119</v>
      </c>
    </row>
    <row r="1166" spans="1:39" ht="15" x14ac:dyDescent="0.25">
      <c r="A1166" s="13" t="s">
        <v>2632</v>
      </c>
      <c r="B1166" s="13" t="str">
        <f>EmployeeData[[#This Row],[FULLNAME]]</f>
        <v>Adam Timm</v>
      </c>
      <c r="C1166" s="13" t="s">
        <v>193</v>
      </c>
      <c r="D1166" s="13" t="s">
        <v>126</v>
      </c>
      <c r="E1166">
        <v>443</v>
      </c>
      <c r="F1166" s="13" t="s">
        <v>157</v>
      </c>
      <c r="G1166" s="13" t="s">
        <v>426</v>
      </c>
      <c r="H1166" t="s">
        <v>81</v>
      </c>
      <c r="I1166" t="s">
        <v>3973</v>
      </c>
      <c r="J1166">
        <v>41636</v>
      </c>
      <c r="K1166">
        <v>44046</v>
      </c>
      <c r="L1166">
        <v>1</v>
      </c>
      <c r="M1166">
        <v>40</v>
      </c>
      <c r="N1166">
        <v>5</v>
      </c>
      <c r="O1166">
        <v>59892</v>
      </c>
      <c r="P1166" t="s">
        <v>76</v>
      </c>
      <c r="Q1166" s="13" t="s">
        <v>58</v>
      </c>
      <c r="R1166" s="13" t="s">
        <v>82</v>
      </c>
      <c r="S1166" s="13" t="s">
        <v>410</v>
      </c>
      <c r="T1166" t="b">
        <v>1</v>
      </c>
      <c r="U1166" s="13" t="s">
        <v>8</v>
      </c>
      <c r="V1166" s="13" t="s">
        <v>2633</v>
      </c>
      <c r="W1166" t="s">
        <v>5</v>
      </c>
      <c r="X1166" s="13" t="s">
        <v>10</v>
      </c>
      <c r="Y1166" s="13" t="s">
        <v>146</v>
      </c>
      <c r="Z1166">
        <v>1978</v>
      </c>
      <c r="AA1166" s="13" t="s">
        <v>51</v>
      </c>
      <c r="AB1166" s="13" t="s">
        <v>428</v>
      </c>
      <c r="AC1166" s="13" t="s">
        <v>162</v>
      </c>
      <c r="AD1166" s="13" t="s">
        <v>43</v>
      </c>
      <c r="AE1166">
        <v>47</v>
      </c>
      <c r="AF1166" t="s">
        <v>37</v>
      </c>
      <c r="AG1166" t="s">
        <v>12</v>
      </c>
      <c r="AH1166">
        <v>7</v>
      </c>
      <c r="AI1166" t="s">
        <v>13</v>
      </c>
      <c r="AJ1166" s="13" t="s">
        <v>167</v>
      </c>
      <c r="AK1166" s="13" t="s">
        <v>135</v>
      </c>
      <c r="AL1166" t="s">
        <v>136</v>
      </c>
      <c r="AM1166" t="str">
        <f>EmployeeData[[#This Row],[EMPLOYEEID]]</f>
        <v>E002659</v>
      </c>
    </row>
    <row r="1167" spans="1:39" ht="15" x14ac:dyDescent="0.25">
      <c r="A1167" s="13" t="s">
        <v>2634</v>
      </c>
      <c r="B1167" s="13" t="str">
        <f>EmployeeData[[#This Row],[FULLNAME]]</f>
        <v>Adrian Schall</v>
      </c>
      <c r="C1167" s="13" t="s">
        <v>156</v>
      </c>
      <c r="D1167" s="13" t="s">
        <v>126</v>
      </c>
      <c r="E1167">
        <v>453</v>
      </c>
      <c r="F1167" s="13" t="s">
        <v>127</v>
      </c>
      <c r="G1167" s="13" t="s">
        <v>158</v>
      </c>
      <c r="H1167" t="s">
        <v>81</v>
      </c>
      <c r="I1167" t="s">
        <v>3973</v>
      </c>
      <c r="J1167">
        <v>41636</v>
      </c>
      <c r="K1167">
        <v>43769</v>
      </c>
      <c r="L1167">
        <v>1</v>
      </c>
      <c r="M1167">
        <v>40</v>
      </c>
      <c r="N1167">
        <v>5</v>
      </c>
      <c r="O1167">
        <v>66092</v>
      </c>
      <c r="P1167" t="s">
        <v>76</v>
      </c>
      <c r="Q1167" s="13" t="s">
        <v>56</v>
      </c>
      <c r="R1167" s="13" t="s">
        <v>82</v>
      </c>
      <c r="S1167" s="13" t="s">
        <v>211</v>
      </c>
      <c r="T1167" t="b">
        <v>1</v>
      </c>
      <c r="U1167" s="13" t="s">
        <v>8</v>
      </c>
      <c r="V1167" s="13" t="s">
        <v>2635</v>
      </c>
      <c r="W1167" t="s">
        <v>35</v>
      </c>
      <c r="X1167" s="13" t="s">
        <v>10</v>
      </c>
      <c r="Y1167" s="13" t="s">
        <v>146</v>
      </c>
      <c r="Z1167">
        <v>1986</v>
      </c>
      <c r="AA1167" s="13" t="s">
        <v>31</v>
      </c>
      <c r="AB1167" s="13" t="s">
        <v>161</v>
      </c>
      <c r="AC1167" s="13" t="s">
        <v>320</v>
      </c>
      <c r="AD1167" s="13" t="s">
        <v>40</v>
      </c>
      <c r="AE1167">
        <v>39</v>
      </c>
      <c r="AF1167" t="s">
        <v>36</v>
      </c>
      <c r="AG1167" t="s">
        <v>12</v>
      </c>
      <c r="AH1167">
        <v>6</v>
      </c>
      <c r="AI1167" t="s">
        <v>13</v>
      </c>
      <c r="AJ1167" s="13" t="s">
        <v>154</v>
      </c>
      <c r="AK1167" s="13" t="s">
        <v>135</v>
      </c>
      <c r="AL1167" t="s">
        <v>136</v>
      </c>
      <c r="AM1167" t="str">
        <f>EmployeeData[[#This Row],[EMPLOYEEID]]</f>
        <v>E005490</v>
      </c>
    </row>
    <row r="1168" spans="1:39" ht="15" x14ac:dyDescent="0.25">
      <c r="A1168" s="13" t="s">
        <v>2636</v>
      </c>
      <c r="B1168" s="13" t="str">
        <f>EmployeeData[[#This Row],[FULLNAME]]</f>
        <v>Adrian Raskatov</v>
      </c>
      <c r="C1168" s="13" t="s">
        <v>156</v>
      </c>
      <c r="D1168" s="13" t="s">
        <v>126</v>
      </c>
      <c r="E1168">
        <v>452</v>
      </c>
      <c r="F1168" s="13" t="s">
        <v>157</v>
      </c>
      <c r="G1168" s="13" t="s">
        <v>158</v>
      </c>
      <c r="H1168" t="s">
        <v>81</v>
      </c>
      <c r="I1168" t="s">
        <v>3973</v>
      </c>
      <c r="J1168">
        <v>41636</v>
      </c>
      <c r="K1168">
        <v>44157</v>
      </c>
      <c r="L1168">
        <v>1</v>
      </c>
      <c r="M1168">
        <v>40</v>
      </c>
      <c r="N1168">
        <v>5</v>
      </c>
      <c r="O1168">
        <v>76212</v>
      </c>
      <c r="P1168" t="s">
        <v>76</v>
      </c>
      <c r="Q1168" s="13" t="s">
        <v>56</v>
      </c>
      <c r="R1168" s="13" t="s">
        <v>82</v>
      </c>
      <c r="S1168" s="13" t="s">
        <v>140</v>
      </c>
      <c r="T1168" t="b">
        <v>1</v>
      </c>
      <c r="U1168" s="13" t="s">
        <v>8</v>
      </c>
      <c r="V1168" s="13" t="s">
        <v>2637</v>
      </c>
      <c r="W1168" t="s">
        <v>5</v>
      </c>
      <c r="X1168" s="13" t="s">
        <v>10</v>
      </c>
      <c r="Y1168" s="13" t="s">
        <v>146</v>
      </c>
      <c r="Z1168">
        <v>1997</v>
      </c>
      <c r="AA1168" s="13" t="s">
        <v>15</v>
      </c>
      <c r="AB1168" s="13" t="s">
        <v>161</v>
      </c>
      <c r="AC1168" s="13" t="s">
        <v>199</v>
      </c>
      <c r="AD1168" s="13" t="s">
        <v>43</v>
      </c>
      <c r="AE1168">
        <v>28</v>
      </c>
      <c r="AF1168" t="s">
        <v>6</v>
      </c>
      <c r="AG1168" t="s">
        <v>12</v>
      </c>
      <c r="AH1168">
        <v>7</v>
      </c>
      <c r="AI1168" t="s">
        <v>13</v>
      </c>
      <c r="AJ1168" s="13" t="s">
        <v>134</v>
      </c>
      <c r="AK1168" s="13" t="s">
        <v>135</v>
      </c>
      <c r="AL1168" t="s">
        <v>136</v>
      </c>
      <c r="AM1168" t="str">
        <f>EmployeeData[[#This Row],[EMPLOYEEID]]</f>
        <v>E006078</v>
      </c>
    </row>
    <row r="1169" spans="1:39" ht="15" x14ac:dyDescent="0.25">
      <c r="A1169" s="13" t="s">
        <v>2638</v>
      </c>
      <c r="B1169" s="13" t="str">
        <f>EmployeeData[[#This Row],[FULLNAME]]</f>
        <v>Adrian Ramakrishnan</v>
      </c>
      <c r="C1169" s="13" t="s">
        <v>203</v>
      </c>
      <c r="D1169" s="13" t="s">
        <v>126</v>
      </c>
      <c r="E1169">
        <v>452</v>
      </c>
      <c r="F1169" s="13" t="s">
        <v>157</v>
      </c>
      <c r="G1169" s="13" t="s">
        <v>204</v>
      </c>
      <c r="H1169" t="s">
        <v>81</v>
      </c>
      <c r="I1169" t="s">
        <v>3973</v>
      </c>
      <c r="J1169">
        <v>41636</v>
      </c>
      <c r="K1169">
        <v>43781</v>
      </c>
      <c r="L1169">
        <v>1</v>
      </c>
      <c r="M1169">
        <v>40</v>
      </c>
      <c r="N1169">
        <v>5</v>
      </c>
      <c r="O1169">
        <v>71812</v>
      </c>
      <c r="P1169" t="s">
        <v>76</v>
      </c>
      <c r="Q1169" s="13" t="s">
        <v>55</v>
      </c>
      <c r="R1169" s="13" t="s">
        <v>82</v>
      </c>
      <c r="S1169" s="13" t="s">
        <v>225</v>
      </c>
      <c r="T1169" t="b">
        <v>1</v>
      </c>
      <c r="U1169" s="13" t="s">
        <v>7</v>
      </c>
      <c r="V1169" s="13" t="s">
        <v>2639</v>
      </c>
      <c r="W1169" t="s">
        <v>35</v>
      </c>
      <c r="X1169" s="13" t="s">
        <v>10</v>
      </c>
      <c r="Y1169" s="13" t="s">
        <v>146</v>
      </c>
      <c r="Z1169">
        <v>1997</v>
      </c>
      <c r="AA1169" s="13" t="s">
        <v>32</v>
      </c>
      <c r="AB1169" s="13" t="s">
        <v>206</v>
      </c>
      <c r="AC1169" s="13" t="s">
        <v>199</v>
      </c>
      <c r="AD1169" s="13" t="s">
        <v>43</v>
      </c>
      <c r="AE1169">
        <v>28</v>
      </c>
      <c r="AF1169" t="s">
        <v>6</v>
      </c>
      <c r="AG1169" t="s">
        <v>12</v>
      </c>
      <c r="AH1169">
        <v>6</v>
      </c>
      <c r="AI1169" t="s">
        <v>13</v>
      </c>
      <c r="AJ1169" s="13" t="s">
        <v>176</v>
      </c>
      <c r="AK1169" s="13" t="s">
        <v>184</v>
      </c>
      <c r="AL1169" t="s">
        <v>136</v>
      </c>
      <c r="AM1169" t="str">
        <f>EmployeeData[[#This Row],[EMPLOYEEID]]</f>
        <v>E006328</v>
      </c>
    </row>
    <row r="1170" spans="1:39" ht="15" x14ac:dyDescent="0.25">
      <c r="A1170" s="13" t="s">
        <v>2640</v>
      </c>
      <c r="B1170" s="13" t="str">
        <f>EmployeeData[[#This Row],[FULLNAME]]</f>
        <v>Alex Lau</v>
      </c>
      <c r="C1170" s="13" t="s">
        <v>449</v>
      </c>
      <c r="D1170" s="13" t="s">
        <v>126</v>
      </c>
      <c r="E1170">
        <v>445</v>
      </c>
      <c r="F1170" s="13" t="s">
        <v>169</v>
      </c>
      <c r="G1170" s="13" t="s">
        <v>448</v>
      </c>
      <c r="H1170" t="s">
        <v>81</v>
      </c>
      <c r="I1170" t="s">
        <v>3973</v>
      </c>
      <c r="J1170">
        <v>41636</v>
      </c>
      <c r="K1170">
        <v>44285</v>
      </c>
      <c r="L1170">
        <v>1</v>
      </c>
      <c r="M1170">
        <v>40</v>
      </c>
      <c r="N1170">
        <v>5</v>
      </c>
      <c r="O1170">
        <v>33102</v>
      </c>
      <c r="P1170" t="s">
        <v>76</v>
      </c>
      <c r="Q1170" s="13" t="s">
        <v>59</v>
      </c>
      <c r="R1170" s="13" t="s">
        <v>82</v>
      </c>
      <c r="S1170" s="13" t="s">
        <v>410</v>
      </c>
      <c r="T1170" t="b">
        <v>1</v>
      </c>
      <c r="U1170" s="13" t="s">
        <v>7</v>
      </c>
      <c r="V1170" s="13" t="s">
        <v>2641</v>
      </c>
      <c r="W1170" t="s">
        <v>35</v>
      </c>
      <c r="X1170" s="13" t="s">
        <v>45</v>
      </c>
      <c r="Y1170" s="13" t="s">
        <v>146</v>
      </c>
      <c r="Z1170">
        <v>1988</v>
      </c>
      <c r="AA1170" s="13" t="s">
        <v>51</v>
      </c>
      <c r="AB1170" s="13" t="s">
        <v>450</v>
      </c>
      <c r="AC1170" s="13" t="s">
        <v>171</v>
      </c>
      <c r="AD1170" s="13" t="s">
        <v>41</v>
      </c>
      <c r="AE1170">
        <v>37</v>
      </c>
      <c r="AF1170" t="s">
        <v>36</v>
      </c>
      <c r="AG1170" t="s">
        <v>11</v>
      </c>
      <c r="AH1170">
        <v>8</v>
      </c>
      <c r="AI1170" t="s">
        <v>13</v>
      </c>
      <c r="AJ1170" s="13" t="s">
        <v>239</v>
      </c>
      <c r="AK1170" s="13" t="s">
        <v>184</v>
      </c>
      <c r="AL1170" t="b">
        <v>1</v>
      </c>
      <c r="AM1170" t="str">
        <f>EmployeeData[[#This Row],[EMPLOYEEID]]</f>
        <v>E011537</v>
      </c>
    </row>
    <row r="1171" spans="1:39" ht="15" x14ac:dyDescent="0.25">
      <c r="A1171" s="13" t="s">
        <v>2642</v>
      </c>
      <c r="B1171" s="13" t="str">
        <f>EmployeeData[[#This Row],[FULLNAME]]</f>
        <v>Alexander Handel</v>
      </c>
      <c r="C1171" s="13" t="s">
        <v>203</v>
      </c>
      <c r="D1171" s="13" t="s">
        <v>126</v>
      </c>
      <c r="E1171">
        <v>452</v>
      </c>
      <c r="F1171" s="13" t="s">
        <v>157</v>
      </c>
      <c r="G1171" s="13" t="s">
        <v>204</v>
      </c>
      <c r="H1171" t="s">
        <v>81</v>
      </c>
      <c r="I1171" t="s">
        <v>3973</v>
      </c>
      <c r="J1171">
        <v>41636</v>
      </c>
      <c r="K1171">
        <v>44045</v>
      </c>
      <c r="L1171">
        <v>1</v>
      </c>
      <c r="M1171">
        <v>40</v>
      </c>
      <c r="N1171">
        <v>5</v>
      </c>
      <c r="O1171">
        <v>49779</v>
      </c>
      <c r="P1171" t="s">
        <v>76</v>
      </c>
      <c r="Q1171" s="13" t="s">
        <v>55</v>
      </c>
      <c r="R1171" s="13" t="s">
        <v>82</v>
      </c>
      <c r="S1171" s="13" t="s">
        <v>344</v>
      </c>
      <c r="T1171" t="b">
        <v>1</v>
      </c>
      <c r="U1171" s="13" t="s">
        <v>7</v>
      </c>
      <c r="V1171" s="13" t="s">
        <v>2643</v>
      </c>
      <c r="W1171" t="s">
        <v>35</v>
      </c>
      <c r="X1171" s="13" t="s">
        <v>10</v>
      </c>
      <c r="Y1171" s="13" t="s">
        <v>146</v>
      </c>
      <c r="Z1171">
        <v>1992</v>
      </c>
      <c r="AA1171" s="13" t="s">
        <v>33</v>
      </c>
      <c r="AB1171" s="13" t="s">
        <v>206</v>
      </c>
      <c r="AC1171" s="13" t="s">
        <v>199</v>
      </c>
      <c r="AD1171" s="13" t="s">
        <v>43</v>
      </c>
      <c r="AE1171">
        <v>33</v>
      </c>
      <c r="AF1171" t="s">
        <v>36</v>
      </c>
      <c r="AG1171" t="s">
        <v>12</v>
      </c>
      <c r="AH1171">
        <v>7</v>
      </c>
      <c r="AI1171" t="s">
        <v>13</v>
      </c>
      <c r="AJ1171" s="13" t="s">
        <v>154</v>
      </c>
      <c r="AK1171" s="13" t="s">
        <v>150</v>
      </c>
      <c r="AL1171" t="s">
        <v>136</v>
      </c>
      <c r="AM1171" t="str">
        <f>EmployeeData[[#This Row],[EMPLOYEEID]]</f>
        <v>E016011</v>
      </c>
    </row>
    <row r="1172" spans="1:39" ht="15" x14ac:dyDescent="0.25">
      <c r="A1172" s="13" t="s">
        <v>2644</v>
      </c>
      <c r="B1172" s="13" t="str">
        <f>EmployeeData[[#This Row],[FULLNAME]]</f>
        <v>Alexandre Goldstrom</v>
      </c>
      <c r="C1172" s="13" t="s">
        <v>125</v>
      </c>
      <c r="D1172" s="13" t="s">
        <v>126</v>
      </c>
      <c r="E1172">
        <v>452</v>
      </c>
      <c r="F1172" s="13" t="s">
        <v>157</v>
      </c>
      <c r="G1172" s="13" t="s">
        <v>128</v>
      </c>
      <c r="H1172" t="s">
        <v>81</v>
      </c>
      <c r="I1172" t="s">
        <v>3973</v>
      </c>
      <c r="J1172">
        <v>41636</v>
      </c>
      <c r="K1172">
        <v>44048</v>
      </c>
      <c r="L1172">
        <v>1</v>
      </c>
      <c r="M1172">
        <v>40</v>
      </c>
      <c r="N1172">
        <v>5</v>
      </c>
      <c r="O1172">
        <v>114532</v>
      </c>
      <c r="P1172" t="s">
        <v>76</v>
      </c>
      <c r="Q1172" s="13" t="s">
        <v>54</v>
      </c>
      <c r="R1172" s="13" t="s">
        <v>82</v>
      </c>
      <c r="S1172" s="13" t="s">
        <v>344</v>
      </c>
      <c r="T1172" t="b">
        <v>1</v>
      </c>
      <c r="U1172" s="13" t="s">
        <v>7</v>
      </c>
      <c r="V1172" s="13" t="s">
        <v>2645</v>
      </c>
      <c r="W1172" t="s">
        <v>35</v>
      </c>
      <c r="X1172" s="13" t="s">
        <v>10</v>
      </c>
      <c r="Y1172" s="13" t="s">
        <v>146</v>
      </c>
      <c r="Z1172">
        <v>1998</v>
      </c>
      <c r="AA1172" s="13" t="s">
        <v>34</v>
      </c>
      <c r="AB1172" s="13" t="s">
        <v>132</v>
      </c>
      <c r="AC1172" s="13" t="s">
        <v>199</v>
      </c>
      <c r="AD1172" s="13" t="s">
        <v>43</v>
      </c>
      <c r="AE1172">
        <v>27</v>
      </c>
      <c r="AF1172" t="s">
        <v>6</v>
      </c>
      <c r="AG1172" t="s">
        <v>46</v>
      </c>
      <c r="AH1172">
        <v>7</v>
      </c>
      <c r="AI1172" t="s">
        <v>13</v>
      </c>
      <c r="AJ1172" s="13" t="s">
        <v>134</v>
      </c>
      <c r="AK1172" s="13" t="s">
        <v>150</v>
      </c>
      <c r="AL1172" t="s">
        <v>136</v>
      </c>
      <c r="AM1172" t="str">
        <f>EmployeeData[[#This Row],[EMPLOYEEID]]</f>
        <v>E016751</v>
      </c>
    </row>
    <row r="1173" spans="1:39" ht="15" x14ac:dyDescent="0.25">
      <c r="A1173" s="13" t="s">
        <v>2646</v>
      </c>
      <c r="B1173" s="13" t="str">
        <f>EmployeeData[[#This Row],[FULLNAME]]</f>
        <v>Alfred Choi</v>
      </c>
      <c r="C1173" s="13" t="s">
        <v>193</v>
      </c>
      <c r="D1173" s="13" t="s">
        <v>126</v>
      </c>
      <c r="E1173">
        <v>252</v>
      </c>
      <c r="F1173" s="13" t="s">
        <v>143</v>
      </c>
      <c r="G1173" s="13" t="s">
        <v>194</v>
      </c>
      <c r="H1173" t="s">
        <v>81</v>
      </c>
      <c r="I1173" t="s">
        <v>3973</v>
      </c>
      <c r="J1173">
        <v>41642</v>
      </c>
      <c r="K1173">
        <v>44004</v>
      </c>
      <c r="L1173">
        <v>1</v>
      </c>
      <c r="M1173">
        <v>40</v>
      </c>
      <c r="N1173">
        <v>5</v>
      </c>
      <c r="O1173">
        <v>86360</v>
      </c>
      <c r="P1173" t="s">
        <v>76</v>
      </c>
      <c r="Q1173" s="13" t="s">
        <v>58</v>
      </c>
      <c r="R1173" s="13" t="s">
        <v>82</v>
      </c>
      <c r="S1173" s="13" t="s">
        <v>129</v>
      </c>
      <c r="T1173" t="b">
        <v>1</v>
      </c>
      <c r="U1173" s="13" t="s">
        <v>38</v>
      </c>
      <c r="V1173" s="13" t="s">
        <v>2647</v>
      </c>
      <c r="W1173" t="s">
        <v>35</v>
      </c>
      <c r="X1173" s="13" t="s">
        <v>10</v>
      </c>
      <c r="Y1173" s="13" t="s">
        <v>131</v>
      </c>
      <c r="Z1173">
        <v>2002</v>
      </c>
      <c r="AA1173" s="13" t="s">
        <v>51</v>
      </c>
      <c r="AB1173" s="13" t="s">
        <v>196</v>
      </c>
      <c r="AC1173" s="13" t="s">
        <v>148</v>
      </c>
      <c r="AD1173" s="13" t="s">
        <v>44</v>
      </c>
      <c r="AE1173">
        <v>23</v>
      </c>
      <c r="AF1173" t="s">
        <v>63</v>
      </c>
      <c r="AG1173" t="s">
        <v>12</v>
      </c>
      <c r="AH1173">
        <v>6</v>
      </c>
      <c r="AI1173" t="s">
        <v>13</v>
      </c>
      <c r="AJ1173" s="13" t="s">
        <v>154</v>
      </c>
      <c r="AK1173" s="13" t="s">
        <v>135</v>
      </c>
      <c r="AL1173" t="s">
        <v>136</v>
      </c>
      <c r="AM1173" t="str">
        <f>EmployeeData[[#This Row],[EMPLOYEEID]]</f>
        <v>E019024</v>
      </c>
    </row>
    <row r="1174" spans="1:39" ht="15" x14ac:dyDescent="0.25">
      <c r="A1174" s="13" t="s">
        <v>2648</v>
      </c>
      <c r="B1174" s="13" t="str">
        <f>EmployeeData[[#This Row],[FULLNAME]]</f>
        <v>Alireza Cameron</v>
      </c>
      <c r="C1174" s="13" t="s">
        <v>125</v>
      </c>
      <c r="D1174" s="13" t="s">
        <v>126</v>
      </c>
      <c r="E1174">
        <v>452</v>
      </c>
      <c r="F1174" s="13" t="s">
        <v>157</v>
      </c>
      <c r="G1174" s="13" t="s">
        <v>144</v>
      </c>
      <c r="H1174" t="s">
        <v>81</v>
      </c>
      <c r="I1174" t="s">
        <v>3973</v>
      </c>
      <c r="J1174">
        <v>41642</v>
      </c>
      <c r="K1174">
        <v>44147</v>
      </c>
      <c r="L1174">
        <v>1</v>
      </c>
      <c r="M1174">
        <v>40</v>
      </c>
      <c r="N1174">
        <v>5</v>
      </c>
      <c r="O1174">
        <v>6986</v>
      </c>
      <c r="P1174" t="s">
        <v>76</v>
      </c>
      <c r="Q1174" s="13" t="s">
        <v>54</v>
      </c>
      <c r="R1174" s="13" t="s">
        <v>82</v>
      </c>
      <c r="S1174" s="13" t="s">
        <v>159</v>
      </c>
      <c r="T1174" t="b">
        <v>1</v>
      </c>
      <c r="U1174" s="13" t="s">
        <v>38</v>
      </c>
      <c r="V1174" s="13" t="s">
        <v>2649</v>
      </c>
      <c r="W1174" t="s">
        <v>35</v>
      </c>
      <c r="X1174" s="13" t="s">
        <v>10</v>
      </c>
      <c r="Y1174" s="13" t="s">
        <v>146</v>
      </c>
      <c r="Z1174">
        <v>2002</v>
      </c>
      <c r="AA1174" s="13" t="s">
        <v>15</v>
      </c>
      <c r="AB1174" s="13" t="s">
        <v>147</v>
      </c>
      <c r="AC1174" s="13" t="s">
        <v>199</v>
      </c>
      <c r="AD1174" s="13" t="s">
        <v>43</v>
      </c>
      <c r="AE1174">
        <v>23</v>
      </c>
      <c r="AF1174" t="s">
        <v>63</v>
      </c>
      <c r="AG1174" t="s">
        <v>11</v>
      </c>
      <c r="AH1174">
        <v>6</v>
      </c>
      <c r="AI1174" t="s">
        <v>13</v>
      </c>
      <c r="AJ1174" s="13" t="s">
        <v>134</v>
      </c>
      <c r="AK1174" s="13" t="s">
        <v>150</v>
      </c>
      <c r="AL1174" t="b">
        <v>0</v>
      </c>
      <c r="AM1174" t="str">
        <f>EmployeeData[[#This Row],[EMPLOYEEID]]</f>
        <v>E019552</v>
      </c>
    </row>
    <row r="1175" spans="1:39" ht="15" x14ac:dyDescent="0.25">
      <c r="A1175" s="13" t="s">
        <v>2650</v>
      </c>
      <c r="B1175" s="13" t="str">
        <f>EmployeeData[[#This Row],[FULLNAME]]</f>
        <v>Andre Wong</v>
      </c>
      <c r="C1175" s="13" t="s">
        <v>156</v>
      </c>
      <c r="D1175" s="13" t="s">
        <v>126</v>
      </c>
      <c r="E1175">
        <v>444</v>
      </c>
      <c r="F1175" s="13" t="s">
        <v>127</v>
      </c>
      <c r="G1175" s="13" t="s">
        <v>158</v>
      </c>
      <c r="H1175" t="s">
        <v>81</v>
      </c>
      <c r="I1175" t="s">
        <v>3973</v>
      </c>
      <c r="J1175">
        <v>41642</v>
      </c>
      <c r="K1175">
        <v>44136</v>
      </c>
      <c r="L1175">
        <v>1</v>
      </c>
      <c r="M1175">
        <v>40</v>
      </c>
      <c r="N1175">
        <v>5</v>
      </c>
      <c r="O1175">
        <v>59436</v>
      </c>
      <c r="P1175" t="s">
        <v>76</v>
      </c>
      <c r="Q1175" s="13" t="s">
        <v>56</v>
      </c>
      <c r="R1175" s="13" t="s">
        <v>82</v>
      </c>
      <c r="S1175" s="13" t="s">
        <v>159</v>
      </c>
      <c r="T1175" t="b">
        <v>1</v>
      </c>
      <c r="U1175" s="13" t="s">
        <v>7</v>
      </c>
      <c r="V1175" s="13" t="s">
        <v>2651</v>
      </c>
      <c r="W1175" t="s">
        <v>35</v>
      </c>
      <c r="X1175" s="13" t="s">
        <v>10</v>
      </c>
      <c r="Y1175" s="13" t="s">
        <v>153</v>
      </c>
      <c r="Z1175">
        <v>1989</v>
      </c>
      <c r="AA1175" s="13" t="s">
        <v>15</v>
      </c>
      <c r="AB1175" s="13" t="s">
        <v>161</v>
      </c>
      <c r="AC1175" s="13" t="s">
        <v>133</v>
      </c>
      <c r="AD1175" s="13" t="s">
        <v>40</v>
      </c>
      <c r="AE1175">
        <v>36</v>
      </c>
      <c r="AF1175" t="s">
        <v>36</v>
      </c>
      <c r="AG1175" t="s">
        <v>12</v>
      </c>
      <c r="AH1175">
        <v>6</v>
      </c>
      <c r="AI1175" t="s">
        <v>13</v>
      </c>
      <c r="AJ1175" s="13" t="s">
        <v>167</v>
      </c>
      <c r="AK1175" s="13" t="s">
        <v>150</v>
      </c>
      <c r="AL1175" t="b">
        <v>1</v>
      </c>
      <c r="AM1175" t="str">
        <f>EmployeeData[[#This Row],[EMPLOYEEID]]</f>
        <v>E023704</v>
      </c>
    </row>
    <row r="1176" spans="1:39" ht="15" x14ac:dyDescent="0.25">
      <c r="A1176" s="13" t="s">
        <v>2652</v>
      </c>
      <c r="B1176" s="13" t="str">
        <f>EmployeeData[[#This Row],[FULLNAME]]</f>
        <v>Andrea Wang</v>
      </c>
      <c r="C1176" s="13" t="s">
        <v>125</v>
      </c>
      <c r="D1176" s="13" t="s">
        <v>126</v>
      </c>
      <c r="E1176">
        <v>252</v>
      </c>
      <c r="F1176" s="13" t="s">
        <v>143</v>
      </c>
      <c r="G1176" s="13" t="s">
        <v>128</v>
      </c>
      <c r="H1176" t="s">
        <v>81</v>
      </c>
      <c r="I1176" t="s">
        <v>3973</v>
      </c>
      <c r="J1176">
        <v>41642</v>
      </c>
      <c r="K1176">
        <v>43918</v>
      </c>
      <c r="L1176">
        <v>1</v>
      </c>
      <c r="M1176">
        <v>40</v>
      </c>
      <c r="N1176">
        <v>5</v>
      </c>
      <c r="O1176">
        <v>69674</v>
      </c>
      <c r="P1176" t="s">
        <v>76</v>
      </c>
      <c r="Q1176" s="13" t="s">
        <v>54</v>
      </c>
      <c r="R1176" s="13" t="s">
        <v>82</v>
      </c>
      <c r="S1176" s="13" t="s">
        <v>159</v>
      </c>
      <c r="T1176" t="b">
        <v>1</v>
      </c>
      <c r="U1176" s="13" t="s">
        <v>8</v>
      </c>
      <c r="V1176" s="13" t="s">
        <v>2653</v>
      </c>
      <c r="W1176" t="s">
        <v>35</v>
      </c>
      <c r="X1176" s="13" t="s">
        <v>10</v>
      </c>
      <c r="Y1176" s="13" t="s">
        <v>146</v>
      </c>
      <c r="Z1176">
        <v>1999</v>
      </c>
      <c r="AA1176" s="13" t="s">
        <v>51</v>
      </c>
      <c r="AB1176" s="13" t="s">
        <v>132</v>
      </c>
      <c r="AC1176" s="13" t="s">
        <v>148</v>
      </c>
      <c r="AD1176" s="13" t="s">
        <v>44</v>
      </c>
      <c r="AE1176">
        <v>26</v>
      </c>
      <c r="AF1176" t="s">
        <v>6</v>
      </c>
      <c r="AG1176" t="s">
        <v>12</v>
      </c>
      <c r="AH1176">
        <v>6</v>
      </c>
      <c r="AI1176" t="s">
        <v>13</v>
      </c>
      <c r="AJ1176" s="13" t="s">
        <v>154</v>
      </c>
      <c r="AK1176" s="13" t="s">
        <v>150</v>
      </c>
      <c r="AL1176" t="b">
        <v>1</v>
      </c>
      <c r="AM1176" t="str">
        <f>EmployeeData[[#This Row],[EMPLOYEEID]]</f>
        <v>E024178</v>
      </c>
    </row>
    <row r="1177" spans="1:39" ht="15" x14ac:dyDescent="0.25">
      <c r="A1177" s="13" t="s">
        <v>2654</v>
      </c>
      <c r="B1177" s="13" t="str">
        <f>EmployeeData[[#This Row],[FULLNAME]]</f>
        <v>Andy Sethy</v>
      </c>
      <c r="C1177" s="13" t="s">
        <v>125</v>
      </c>
      <c r="D1177" s="13" t="s">
        <v>126</v>
      </c>
      <c r="E1177">
        <v>453</v>
      </c>
      <c r="F1177" s="13" t="s">
        <v>127</v>
      </c>
      <c r="G1177" s="13" t="s">
        <v>128</v>
      </c>
      <c r="H1177" t="s">
        <v>81</v>
      </c>
      <c r="I1177" t="s">
        <v>3973</v>
      </c>
      <c r="J1177">
        <v>41642</v>
      </c>
      <c r="K1177">
        <v>44060</v>
      </c>
      <c r="L1177">
        <v>1</v>
      </c>
      <c r="M1177">
        <v>40</v>
      </c>
      <c r="N1177">
        <v>5</v>
      </c>
      <c r="O1177">
        <v>107477</v>
      </c>
      <c r="P1177" t="s">
        <v>76</v>
      </c>
      <c r="Q1177" s="13" t="s">
        <v>54</v>
      </c>
      <c r="R1177" s="13" t="s">
        <v>82</v>
      </c>
      <c r="S1177" s="13" t="s">
        <v>215</v>
      </c>
      <c r="T1177" t="b">
        <v>1</v>
      </c>
      <c r="U1177" s="13" t="s">
        <v>7</v>
      </c>
      <c r="V1177" s="13" t="s">
        <v>2655</v>
      </c>
      <c r="W1177" t="s">
        <v>5</v>
      </c>
      <c r="X1177" s="13" t="s">
        <v>10</v>
      </c>
      <c r="Y1177" s="13" t="s">
        <v>146</v>
      </c>
      <c r="Z1177">
        <v>1999</v>
      </c>
      <c r="AA1177" s="13" t="s">
        <v>51</v>
      </c>
      <c r="AB1177" s="13" t="s">
        <v>132</v>
      </c>
      <c r="AC1177" s="13" t="s">
        <v>320</v>
      </c>
      <c r="AD1177" s="13" t="s">
        <v>40</v>
      </c>
      <c r="AE1177">
        <v>26</v>
      </c>
      <c r="AF1177" t="s">
        <v>6</v>
      </c>
      <c r="AG1177" t="s">
        <v>46</v>
      </c>
      <c r="AH1177">
        <v>6</v>
      </c>
      <c r="AI1177" t="s">
        <v>13</v>
      </c>
      <c r="AJ1177" s="13" t="s">
        <v>134</v>
      </c>
      <c r="AK1177" s="13" t="s">
        <v>184</v>
      </c>
      <c r="AL1177" t="s">
        <v>136</v>
      </c>
      <c r="AM1177" t="str">
        <f>EmployeeData[[#This Row],[EMPLOYEEID]]</f>
        <v>E026142</v>
      </c>
    </row>
    <row r="1178" spans="1:39" ht="15" x14ac:dyDescent="0.25">
      <c r="A1178" s="13" t="s">
        <v>2656</v>
      </c>
      <c r="B1178" s="13" t="str">
        <f>EmployeeData[[#This Row],[FULLNAME]]</f>
        <v>Angela Ramu</v>
      </c>
      <c r="C1178" s="13" t="s">
        <v>125</v>
      </c>
      <c r="D1178" s="13" t="s">
        <v>126</v>
      </c>
      <c r="E1178">
        <v>432</v>
      </c>
      <c r="F1178" s="13" t="s">
        <v>143</v>
      </c>
      <c r="G1178" s="13" t="s">
        <v>128</v>
      </c>
      <c r="H1178" t="s">
        <v>81</v>
      </c>
      <c r="I1178" t="s">
        <v>3973</v>
      </c>
      <c r="J1178">
        <v>41680</v>
      </c>
      <c r="K1178">
        <v>44243</v>
      </c>
      <c r="L1178">
        <v>1</v>
      </c>
      <c r="M1178">
        <v>40</v>
      </c>
      <c r="N1178">
        <v>5</v>
      </c>
      <c r="O1178">
        <v>105423</v>
      </c>
      <c r="P1178" t="s">
        <v>76</v>
      </c>
      <c r="Q1178" s="13" t="s">
        <v>54</v>
      </c>
      <c r="R1178" s="13" t="s">
        <v>82</v>
      </c>
      <c r="S1178" s="13" t="s">
        <v>159</v>
      </c>
      <c r="T1178" t="b">
        <v>1</v>
      </c>
      <c r="U1178" s="13" t="s">
        <v>7</v>
      </c>
      <c r="V1178" s="13" t="s">
        <v>2657</v>
      </c>
      <c r="W1178" t="s">
        <v>5</v>
      </c>
      <c r="X1178" s="13" t="s">
        <v>10</v>
      </c>
      <c r="Y1178" s="13" t="s">
        <v>153</v>
      </c>
      <c r="Z1178">
        <v>1997</v>
      </c>
      <c r="AA1178" s="13" t="s">
        <v>31</v>
      </c>
      <c r="AB1178" s="13" t="s">
        <v>132</v>
      </c>
      <c r="AC1178" s="13" t="s">
        <v>1013</v>
      </c>
      <c r="AD1178" s="13" t="s">
        <v>44</v>
      </c>
      <c r="AE1178">
        <v>28</v>
      </c>
      <c r="AF1178" t="s">
        <v>6</v>
      </c>
      <c r="AG1178" t="s">
        <v>46</v>
      </c>
      <c r="AH1178">
        <v>7</v>
      </c>
      <c r="AI1178" t="s">
        <v>13</v>
      </c>
      <c r="AJ1178" s="13" t="s">
        <v>134</v>
      </c>
      <c r="AK1178" s="13" t="s">
        <v>150</v>
      </c>
      <c r="AL1178" t="b">
        <v>1</v>
      </c>
      <c r="AM1178" t="str">
        <f>EmployeeData[[#This Row],[EMPLOYEEID]]</f>
        <v>E027681</v>
      </c>
    </row>
    <row r="1179" spans="1:39" ht="15" x14ac:dyDescent="0.25">
      <c r="A1179" s="13" t="s">
        <v>2658</v>
      </c>
      <c r="B1179" s="13" t="str">
        <f>EmployeeData[[#This Row],[FULLNAME]]</f>
        <v>Angie Pruner</v>
      </c>
      <c r="C1179" s="13" t="s">
        <v>125</v>
      </c>
      <c r="D1179" s="13" t="s">
        <v>126</v>
      </c>
      <c r="E1179">
        <v>444</v>
      </c>
      <c r="F1179" s="13" t="s">
        <v>127</v>
      </c>
      <c r="G1179" s="13" t="s">
        <v>128</v>
      </c>
      <c r="H1179" t="s">
        <v>81</v>
      </c>
      <c r="I1179" t="s">
        <v>3973</v>
      </c>
      <c r="J1179">
        <v>41680</v>
      </c>
      <c r="K1179">
        <v>44159</v>
      </c>
      <c r="L1179">
        <v>1</v>
      </c>
      <c r="M1179">
        <v>40</v>
      </c>
      <c r="N1179">
        <v>5</v>
      </c>
      <c r="O1179">
        <v>81532</v>
      </c>
      <c r="P1179" t="s">
        <v>76</v>
      </c>
      <c r="Q1179" s="13" t="s">
        <v>54</v>
      </c>
      <c r="R1179" s="13" t="s">
        <v>82</v>
      </c>
      <c r="S1179" s="13" t="s">
        <v>159</v>
      </c>
      <c r="T1179" t="b">
        <v>1</v>
      </c>
      <c r="U1179" s="13" t="s">
        <v>7</v>
      </c>
      <c r="V1179" s="13" t="s">
        <v>2659</v>
      </c>
      <c r="W1179" t="s">
        <v>5</v>
      </c>
      <c r="X1179" s="13" t="s">
        <v>10</v>
      </c>
      <c r="Y1179" s="13" t="s">
        <v>146</v>
      </c>
      <c r="Z1179">
        <v>2002</v>
      </c>
      <c r="AA1179" s="13" t="s">
        <v>51</v>
      </c>
      <c r="AB1179" s="13" t="s">
        <v>132</v>
      </c>
      <c r="AC1179" s="13" t="s">
        <v>133</v>
      </c>
      <c r="AD1179" s="13" t="s">
        <v>40</v>
      </c>
      <c r="AE1179">
        <v>23</v>
      </c>
      <c r="AF1179" t="s">
        <v>63</v>
      </c>
      <c r="AG1179" t="s">
        <v>12</v>
      </c>
      <c r="AH1179">
        <v>6</v>
      </c>
      <c r="AI1179" t="s">
        <v>13</v>
      </c>
      <c r="AJ1179" s="13" t="s">
        <v>154</v>
      </c>
      <c r="AK1179" s="13" t="s">
        <v>150</v>
      </c>
      <c r="AL1179" t="b">
        <v>1</v>
      </c>
      <c r="AM1179" t="str">
        <f>EmployeeData[[#This Row],[EMPLOYEEID]]</f>
        <v>E028037</v>
      </c>
    </row>
    <row r="1180" spans="1:39" ht="15" x14ac:dyDescent="0.25">
      <c r="A1180" s="13" t="s">
        <v>2660</v>
      </c>
      <c r="B1180" s="13" t="str">
        <f>EmployeeData[[#This Row],[FULLNAME]]</f>
        <v>Anna Nathaniel</v>
      </c>
      <c r="C1180" s="13" t="s">
        <v>203</v>
      </c>
      <c r="D1180" s="13" t="s">
        <v>126</v>
      </c>
      <c r="E1180">
        <v>461</v>
      </c>
      <c r="F1180" s="13" t="s">
        <v>221</v>
      </c>
      <c r="G1180" s="13" t="s">
        <v>204</v>
      </c>
      <c r="H1180" t="s">
        <v>81</v>
      </c>
      <c r="I1180" t="s">
        <v>3973</v>
      </c>
      <c r="J1180">
        <v>41680</v>
      </c>
      <c r="K1180">
        <v>43942</v>
      </c>
      <c r="L1180">
        <v>1</v>
      </c>
      <c r="M1180">
        <v>40</v>
      </c>
      <c r="N1180">
        <v>5</v>
      </c>
      <c r="O1180">
        <v>74493</v>
      </c>
      <c r="P1180" t="s">
        <v>76</v>
      </c>
      <c r="Q1180" s="13" t="s">
        <v>55</v>
      </c>
      <c r="R1180" s="13" t="s">
        <v>82</v>
      </c>
      <c r="S1180" s="13" t="s">
        <v>129</v>
      </c>
      <c r="T1180" t="b">
        <v>1</v>
      </c>
      <c r="U1180" s="13" t="s">
        <v>38</v>
      </c>
      <c r="V1180" s="13" t="s">
        <v>2661</v>
      </c>
      <c r="W1180" t="s">
        <v>5</v>
      </c>
      <c r="X1180" s="13" t="s">
        <v>10</v>
      </c>
      <c r="Y1180" s="13" t="s">
        <v>131</v>
      </c>
      <c r="Z1180">
        <v>1978</v>
      </c>
      <c r="AA1180" s="13" t="s">
        <v>34</v>
      </c>
      <c r="AB1180" s="13" t="s">
        <v>206</v>
      </c>
      <c r="AC1180" s="13" t="s">
        <v>223</v>
      </c>
      <c r="AD1180" s="13" t="s">
        <v>9</v>
      </c>
      <c r="AE1180">
        <v>47</v>
      </c>
      <c r="AF1180" t="s">
        <v>37</v>
      </c>
      <c r="AG1180" t="s">
        <v>12</v>
      </c>
      <c r="AH1180">
        <v>6</v>
      </c>
      <c r="AI1180" t="s">
        <v>13</v>
      </c>
      <c r="AJ1180" s="13" t="s">
        <v>134</v>
      </c>
      <c r="AK1180" s="13" t="s">
        <v>135</v>
      </c>
      <c r="AL1180" t="s">
        <v>136</v>
      </c>
      <c r="AM1180" t="str">
        <f>EmployeeData[[#This Row],[EMPLOYEEID]]</f>
        <v>E029680</v>
      </c>
    </row>
    <row r="1181" spans="1:39" ht="15" x14ac:dyDescent="0.25">
      <c r="A1181" s="13" t="s">
        <v>2662</v>
      </c>
      <c r="B1181" s="13" t="str">
        <f>EmployeeData[[#This Row],[FULLNAME]]</f>
        <v>Anne Liao</v>
      </c>
      <c r="C1181" s="13" t="s">
        <v>125</v>
      </c>
      <c r="D1181" s="13" t="s">
        <v>126</v>
      </c>
      <c r="E1181">
        <v>452</v>
      </c>
      <c r="F1181" s="13" t="s">
        <v>157</v>
      </c>
      <c r="G1181" s="13" t="s">
        <v>128</v>
      </c>
      <c r="H1181" t="s">
        <v>81</v>
      </c>
      <c r="I1181" t="s">
        <v>3973</v>
      </c>
      <c r="J1181">
        <v>41680</v>
      </c>
      <c r="K1181">
        <v>44030</v>
      </c>
      <c r="L1181">
        <v>1</v>
      </c>
      <c r="M1181">
        <v>40</v>
      </c>
      <c r="N1181">
        <v>5</v>
      </c>
      <c r="O1181">
        <v>233729</v>
      </c>
      <c r="P1181" t="s">
        <v>76</v>
      </c>
      <c r="Q1181" s="13" t="s">
        <v>54</v>
      </c>
      <c r="R1181" s="13" t="s">
        <v>82</v>
      </c>
      <c r="S1181" s="13" t="s">
        <v>159</v>
      </c>
      <c r="T1181" t="b">
        <v>1</v>
      </c>
      <c r="U1181" s="13" t="s">
        <v>7</v>
      </c>
      <c r="V1181" s="13" t="s">
        <v>2663</v>
      </c>
      <c r="W1181" t="s">
        <v>5</v>
      </c>
      <c r="X1181" s="13" t="s">
        <v>10</v>
      </c>
      <c r="Y1181" s="13" t="s">
        <v>153</v>
      </c>
      <c r="Z1181">
        <v>1970</v>
      </c>
      <c r="AA1181" s="13" t="s">
        <v>51</v>
      </c>
      <c r="AB1181" s="13" t="s">
        <v>132</v>
      </c>
      <c r="AC1181" s="13" t="s">
        <v>199</v>
      </c>
      <c r="AD1181" s="13" t="s">
        <v>43</v>
      </c>
      <c r="AE1181">
        <v>55</v>
      </c>
      <c r="AF1181" t="s">
        <v>37</v>
      </c>
      <c r="AG1181" t="s">
        <v>47</v>
      </c>
      <c r="AH1181">
        <v>6</v>
      </c>
      <c r="AI1181" t="s">
        <v>13</v>
      </c>
      <c r="AJ1181" s="13" t="s">
        <v>134</v>
      </c>
      <c r="AK1181" s="13" t="s">
        <v>184</v>
      </c>
      <c r="AL1181" t="b">
        <v>1</v>
      </c>
      <c r="AM1181" t="str">
        <f>EmployeeData[[#This Row],[EMPLOYEEID]]</f>
        <v>E031705</v>
      </c>
    </row>
    <row r="1182" spans="1:39" ht="15" x14ac:dyDescent="0.25">
      <c r="A1182" s="13" t="s">
        <v>2664</v>
      </c>
      <c r="B1182" s="13" t="str">
        <f>EmployeeData[[#This Row],[FULLNAME]]</f>
        <v>April Jain</v>
      </c>
      <c r="C1182" s="13" t="s">
        <v>125</v>
      </c>
      <c r="D1182" s="13" t="s">
        <v>126</v>
      </c>
      <c r="E1182">
        <v>452</v>
      </c>
      <c r="F1182" s="13" t="s">
        <v>157</v>
      </c>
      <c r="G1182" s="13" t="s">
        <v>128</v>
      </c>
      <c r="H1182" t="s">
        <v>81</v>
      </c>
      <c r="I1182" t="s">
        <v>3973</v>
      </c>
      <c r="J1182">
        <v>43103</v>
      </c>
      <c r="K1182">
        <v>44266</v>
      </c>
      <c r="L1182">
        <v>1</v>
      </c>
      <c r="M1182">
        <v>40</v>
      </c>
      <c r="N1182">
        <v>5</v>
      </c>
      <c r="O1182">
        <v>84861</v>
      </c>
      <c r="P1182" t="s">
        <v>76</v>
      </c>
      <c r="Q1182" s="13" t="s">
        <v>54</v>
      </c>
      <c r="R1182" s="13" t="s">
        <v>82</v>
      </c>
      <c r="S1182" s="13" t="s">
        <v>159</v>
      </c>
      <c r="T1182" t="b">
        <v>1</v>
      </c>
      <c r="U1182" s="13" t="s">
        <v>38</v>
      </c>
      <c r="V1182" s="13" t="s">
        <v>2665</v>
      </c>
      <c r="W1182" t="s">
        <v>5</v>
      </c>
      <c r="X1182" s="13" t="s">
        <v>10</v>
      </c>
      <c r="Y1182" s="13" t="s">
        <v>131</v>
      </c>
      <c r="Z1182">
        <v>1999</v>
      </c>
      <c r="AA1182" s="13" t="s">
        <v>51</v>
      </c>
      <c r="AB1182" s="13" t="s">
        <v>132</v>
      </c>
      <c r="AC1182" s="13" t="s">
        <v>199</v>
      </c>
      <c r="AD1182" s="13" t="s">
        <v>43</v>
      </c>
      <c r="AE1182">
        <v>26</v>
      </c>
      <c r="AF1182" t="s">
        <v>6</v>
      </c>
      <c r="AG1182" t="s">
        <v>12</v>
      </c>
      <c r="AH1182">
        <v>3</v>
      </c>
      <c r="AI1182" t="s">
        <v>30</v>
      </c>
      <c r="AJ1182" s="13" t="s">
        <v>167</v>
      </c>
      <c r="AK1182" s="13" t="s">
        <v>150</v>
      </c>
      <c r="AL1182" t="b">
        <v>0</v>
      </c>
      <c r="AM1182" t="str">
        <f>EmployeeData[[#This Row],[EMPLOYEEID]]</f>
        <v>E034330</v>
      </c>
    </row>
    <row r="1183" spans="1:39" ht="15" x14ac:dyDescent="0.25">
      <c r="A1183" s="13" t="s">
        <v>2666</v>
      </c>
      <c r="B1183" s="13" t="str">
        <f>EmployeeData[[#This Row],[FULLNAME]]</f>
        <v>Arash Huhn</v>
      </c>
      <c r="C1183" s="13" t="s">
        <v>125</v>
      </c>
      <c r="D1183" s="13" t="s">
        <v>126</v>
      </c>
      <c r="E1183">
        <v>443</v>
      </c>
      <c r="F1183" s="13" t="s">
        <v>157</v>
      </c>
      <c r="G1183" s="13" t="s">
        <v>128</v>
      </c>
      <c r="H1183" t="s">
        <v>81</v>
      </c>
      <c r="I1183" t="s">
        <v>3973</v>
      </c>
      <c r="J1183">
        <v>43103</v>
      </c>
      <c r="K1183">
        <v>44131</v>
      </c>
      <c r="L1183">
        <v>1</v>
      </c>
      <c r="M1183">
        <v>40</v>
      </c>
      <c r="N1183">
        <v>5</v>
      </c>
      <c r="O1183">
        <v>71146</v>
      </c>
      <c r="P1183" t="s">
        <v>76</v>
      </c>
      <c r="Q1183" s="13" t="s">
        <v>54</v>
      </c>
      <c r="R1183" s="13" t="s">
        <v>82</v>
      </c>
      <c r="S1183" s="13" t="s">
        <v>159</v>
      </c>
      <c r="T1183" t="b">
        <v>1</v>
      </c>
      <c r="U1183" s="13" t="s">
        <v>38</v>
      </c>
      <c r="V1183" s="13" t="s">
        <v>2667</v>
      </c>
      <c r="W1183" t="s">
        <v>5</v>
      </c>
      <c r="X1183" s="13" t="s">
        <v>10</v>
      </c>
      <c r="Y1183" s="13" t="s">
        <v>146</v>
      </c>
      <c r="Z1183">
        <v>1999</v>
      </c>
      <c r="AA1183" s="13" t="s">
        <v>31</v>
      </c>
      <c r="AB1183" s="13" t="s">
        <v>132</v>
      </c>
      <c r="AC1183" s="13" t="s">
        <v>162</v>
      </c>
      <c r="AD1183" s="13" t="s">
        <v>43</v>
      </c>
      <c r="AE1183">
        <v>26</v>
      </c>
      <c r="AF1183" t="s">
        <v>6</v>
      </c>
      <c r="AG1183" t="s">
        <v>12</v>
      </c>
      <c r="AH1183">
        <v>2</v>
      </c>
      <c r="AI1183" t="s">
        <v>78</v>
      </c>
      <c r="AJ1183" s="13" t="s">
        <v>176</v>
      </c>
      <c r="AK1183" s="13" t="s">
        <v>135</v>
      </c>
      <c r="AL1183" t="b">
        <v>1</v>
      </c>
      <c r="AM1183" t="str">
        <f>EmployeeData[[#This Row],[EMPLOYEEID]]</f>
        <v>E034524</v>
      </c>
    </row>
    <row r="1184" spans="1:39" ht="15" x14ac:dyDescent="0.25">
      <c r="A1184" s="13" t="s">
        <v>2668</v>
      </c>
      <c r="B1184" s="13" t="str">
        <f>EmployeeData[[#This Row],[FULLNAME]]</f>
        <v>Ashish Graus</v>
      </c>
      <c r="C1184" s="13" t="s">
        <v>203</v>
      </c>
      <c r="D1184" s="13" t="s">
        <v>126</v>
      </c>
      <c r="E1184">
        <v>444</v>
      </c>
      <c r="F1184" s="13" t="s">
        <v>127</v>
      </c>
      <c r="G1184" s="13" t="s">
        <v>204</v>
      </c>
      <c r="H1184" t="s">
        <v>81</v>
      </c>
      <c r="I1184" t="s">
        <v>3973</v>
      </c>
      <c r="J1184">
        <v>43103</v>
      </c>
      <c r="K1184">
        <v>43860</v>
      </c>
      <c r="L1184">
        <v>1</v>
      </c>
      <c r="M1184">
        <v>40</v>
      </c>
      <c r="N1184">
        <v>5</v>
      </c>
      <c r="O1184">
        <v>98407</v>
      </c>
      <c r="P1184" t="s">
        <v>76</v>
      </c>
      <c r="Q1184" s="13" t="s">
        <v>55</v>
      </c>
      <c r="R1184" s="13" t="s">
        <v>82</v>
      </c>
      <c r="S1184" s="13" t="s">
        <v>129</v>
      </c>
      <c r="T1184" t="b">
        <v>1</v>
      </c>
      <c r="U1184" s="13" t="s">
        <v>38</v>
      </c>
      <c r="V1184" s="13" t="s">
        <v>2669</v>
      </c>
      <c r="W1184" t="s">
        <v>5</v>
      </c>
      <c r="X1184" s="13" t="s">
        <v>10</v>
      </c>
      <c r="Y1184" s="13" t="s">
        <v>131</v>
      </c>
      <c r="Z1184">
        <v>2002</v>
      </c>
      <c r="AA1184" s="13" t="s">
        <v>33</v>
      </c>
      <c r="AB1184" s="13" t="s">
        <v>206</v>
      </c>
      <c r="AC1184" s="13" t="s">
        <v>133</v>
      </c>
      <c r="AD1184" s="13" t="s">
        <v>40</v>
      </c>
      <c r="AE1184">
        <v>23</v>
      </c>
      <c r="AF1184" t="s">
        <v>63</v>
      </c>
      <c r="AG1184" t="s">
        <v>12</v>
      </c>
      <c r="AH1184">
        <v>2</v>
      </c>
      <c r="AI1184" t="s">
        <v>78</v>
      </c>
      <c r="AJ1184" s="13" t="s">
        <v>134</v>
      </c>
      <c r="AK1184" s="13" t="s">
        <v>135</v>
      </c>
      <c r="AL1184" t="b">
        <v>0</v>
      </c>
      <c r="AM1184" t="str">
        <f>EmployeeData[[#This Row],[EMPLOYEEID]]</f>
        <v>E035912</v>
      </c>
    </row>
    <row r="1185" spans="1:39" ht="15" x14ac:dyDescent="0.25">
      <c r="A1185" s="13" t="s">
        <v>2670</v>
      </c>
      <c r="B1185" s="13" t="str">
        <f>EmployeeData[[#This Row],[FULLNAME]]</f>
        <v>Ashok Gibson</v>
      </c>
      <c r="C1185" s="13" t="s">
        <v>125</v>
      </c>
      <c r="D1185" s="13" t="s">
        <v>126</v>
      </c>
      <c r="E1185">
        <v>453</v>
      </c>
      <c r="F1185" s="13" t="s">
        <v>127</v>
      </c>
      <c r="G1185" s="13" t="s">
        <v>128</v>
      </c>
      <c r="H1185" t="s">
        <v>81</v>
      </c>
      <c r="I1185" t="s">
        <v>3973</v>
      </c>
      <c r="J1185">
        <v>43103</v>
      </c>
      <c r="K1185">
        <v>44315</v>
      </c>
      <c r="L1185">
        <v>1</v>
      </c>
      <c r="M1185">
        <v>40</v>
      </c>
      <c r="N1185">
        <v>5</v>
      </c>
      <c r="O1185">
        <v>112192</v>
      </c>
      <c r="P1185" t="s">
        <v>76</v>
      </c>
      <c r="Q1185" s="13" t="s">
        <v>54</v>
      </c>
      <c r="R1185" s="13" t="s">
        <v>82</v>
      </c>
      <c r="S1185" s="13" t="s">
        <v>129</v>
      </c>
      <c r="T1185" t="b">
        <v>1</v>
      </c>
      <c r="U1185" s="13" t="s">
        <v>38</v>
      </c>
      <c r="V1185" s="13" t="s">
        <v>2671</v>
      </c>
      <c r="W1185" t="s">
        <v>5</v>
      </c>
      <c r="X1185" s="13" t="s">
        <v>10</v>
      </c>
      <c r="Y1185" s="13" t="s">
        <v>131</v>
      </c>
      <c r="Z1185">
        <v>1968</v>
      </c>
      <c r="AA1185" s="13" t="s">
        <v>51</v>
      </c>
      <c r="AB1185" s="13" t="s">
        <v>132</v>
      </c>
      <c r="AC1185" s="13" t="s">
        <v>320</v>
      </c>
      <c r="AD1185" s="13" t="s">
        <v>40</v>
      </c>
      <c r="AE1185">
        <v>57</v>
      </c>
      <c r="AF1185" t="s">
        <v>37</v>
      </c>
      <c r="AG1185" t="s">
        <v>46</v>
      </c>
      <c r="AH1185">
        <v>3</v>
      </c>
      <c r="AI1185" t="s">
        <v>30</v>
      </c>
      <c r="AJ1185" s="13" t="s">
        <v>176</v>
      </c>
      <c r="AK1185" s="13" t="s">
        <v>135</v>
      </c>
      <c r="AL1185" t="b">
        <v>0</v>
      </c>
      <c r="AM1185" t="str">
        <f>EmployeeData[[#This Row],[EMPLOYEEID]]</f>
        <v>E036468</v>
      </c>
    </row>
    <row r="1186" spans="1:39" ht="15" x14ac:dyDescent="0.25">
      <c r="A1186" s="13" t="s">
        <v>2672</v>
      </c>
      <c r="B1186" s="13" t="str">
        <f>EmployeeData[[#This Row],[FULLNAME]]</f>
        <v>Benedikt Barton</v>
      </c>
      <c r="C1186" s="13" t="s">
        <v>449</v>
      </c>
      <c r="D1186" s="13" t="s">
        <v>126</v>
      </c>
      <c r="E1186">
        <v>445</v>
      </c>
      <c r="F1186" s="13" t="s">
        <v>169</v>
      </c>
      <c r="G1186" s="13" t="s">
        <v>477</v>
      </c>
      <c r="H1186" t="s">
        <v>81</v>
      </c>
      <c r="I1186" t="s">
        <v>3973</v>
      </c>
      <c r="J1186">
        <v>43103</v>
      </c>
      <c r="K1186">
        <v>43967</v>
      </c>
      <c r="L1186">
        <v>1</v>
      </c>
      <c r="M1186">
        <v>40</v>
      </c>
      <c r="N1186">
        <v>5</v>
      </c>
      <c r="O1186">
        <v>102357</v>
      </c>
      <c r="P1186" t="s">
        <v>76</v>
      </c>
      <c r="Q1186" s="13" t="s">
        <v>59</v>
      </c>
      <c r="R1186" s="13" t="s">
        <v>82</v>
      </c>
      <c r="S1186" s="13" t="s">
        <v>129</v>
      </c>
      <c r="T1186" t="b">
        <v>1</v>
      </c>
      <c r="U1186" s="13" t="s">
        <v>38</v>
      </c>
      <c r="V1186" s="13" t="s">
        <v>2673</v>
      </c>
      <c r="W1186" t="s">
        <v>5</v>
      </c>
      <c r="X1186" s="13" t="s">
        <v>10</v>
      </c>
      <c r="Y1186" s="13" t="s">
        <v>131</v>
      </c>
      <c r="Z1186">
        <v>1988</v>
      </c>
      <c r="AA1186" s="13" t="s">
        <v>51</v>
      </c>
      <c r="AB1186" s="13" t="s">
        <v>478</v>
      </c>
      <c r="AC1186" s="13" t="s">
        <v>171</v>
      </c>
      <c r="AD1186" s="13" t="s">
        <v>41</v>
      </c>
      <c r="AE1186">
        <v>37</v>
      </c>
      <c r="AF1186" t="s">
        <v>36</v>
      </c>
      <c r="AG1186" t="s">
        <v>46</v>
      </c>
      <c r="AH1186">
        <v>2</v>
      </c>
      <c r="AI1186" t="s">
        <v>78</v>
      </c>
      <c r="AJ1186" s="13" t="s">
        <v>176</v>
      </c>
      <c r="AK1186" s="13" t="s">
        <v>135</v>
      </c>
      <c r="AL1186" t="b">
        <v>0</v>
      </c>
      <c r="AM1186" t="str">
        <f>EmployeeData[[#This Row],[EMPLOYEEID]]</f>
        <v>E041406</v>
      </c>
    </row>
    <row r="1187" spans="1:39" ht="15" x14ac:dyDescent="0.25">
      <c r="A1187" s="13" t="s">
        <v>2674</v>
      </c>
      <c r="B1187" s="13" t="str">
        <f>EmployeeData[[#This Row],[FULLNAME]]</f>
        <v>Bettina Vahabzadeh</v>
      </c>
      <c r="C1187" s="13" t="s">
        <v>203</v>
      </c>
      <c r="D1187" s="13" t="s">
        <v>126</v>
      </c>
      <c r="E1187">
        <v>444</v>
      </c>
      <c r="F1187" s="13" t="s">
        <v>127</v>
      </c>
      <c r="G1187" s="13" t="s">
        <v>204</v>
      </c>
      <c r="H1187" t="s">
        <v>81</v>
      </c>
      <c r="I1187" t="s">
        <v>3973</v>
      </c>
      <c r="J1187">
        <v>43134</v>
      </c>
      <c r="K1187">
        <v>43868</v>
      </c>
      <c r="L1187">
        <v>1</v>
      </c>
      <c r="M1187">
        <v>40</v>
      </c>
      <c r="N1187">
        <v>5</v>
      </c>
      <c r="O1187">
        <v>77758</v>
      </c>
      <c r="P1187" t="s">
        <v>76</v>
      </c>
      <c r="Q1187" s="13" t="s">
        <v>55</v>
      </c>
      <c r="R1187" s="13" t="s">
        <v>82</v>
      </c>
      <c r="S1187" s="13" t="s">
        <v>140</v>
      </c>
      <c r="T1187" t="b">
        <v>1</v>
      </c>
      <c r="U1187" s="13" t="s">
        <v>7</v>
      </c>
      <c r="V1187" s="13" t="s">
        <v>2675</v>
      </c>
      <c r="W1187" t="s">
        <v>5</v>
      </c>
      <c r="X1187" s="13" t="s">
        <v>10</v>
      </c>
      <c r="Y1187" s="13" t="s">
        <v>131</v>
      </c>
      <c r="Z1187">
        <v>1968</v>
      </c>
      <c r="AA1187" s="13" t="s">
        <v>34</v>
      </c>
      <c r="AB1187" s="13" t="s">
        <v>206</v>
      </c>
      <c r="AC1187" s="13" t="s">
        <v>133</v>
      </c>
      <c r="AD1187" s="13" t="s">
        <v>40</v>
      </c>
      <c r="AE1187">
        <v>57</v>
      </c>
      <c r="AF1187" t="s">
        <v>37</v>
      </c>
      <c r="AG1187" t="s">
        <v>12</v>
      </c>
      <c r="AH1187">
        <v>2</v>
      </c>
      <c r="AI1187" t="s">
        <v>78</v>
      </c>
      <c r="AJ1187" s="13" t="s">
        <v>176</v>
      </c>
      <c r="AK1187" s="13" t="s">
        <v>135</v>
      </c>
      <c r="AL1187" t="s">
        <v>136</v>
      </c>
      <c r="AM1187" t="str">
        <f>EmployeeData[[#This Row],[EMPLOYEEID]]</f>
        <v>E044486</v>
      </c>
    </row>
    <row r="1188" spans="1:39" ht="15" x14ac:dyDescent="0.25">
      <c r="A1188" s="13" t="s">
        <v>2676</v>
      </c>
      <c r="B1188" s="13" t="str">
        <f>EmployeeData[[#This Row],[FULLNAME]]</f>
        <v>Blair Song</v>
      </c>
      <c r="C1188" s="13" t="s">
        <v>125</v>
      </c>
      <c r="D1188" s="13" t="s">
        <v>126</v>
      </c>
      <c r="E1188">
        <v>443</v>
      </c>
      <c r="F1188" s="13" t="s">
        <v>157</v>
      </c>
      <c r="G1188" s="13" t="s">
        <v>128</v>
      </c>
      <c r="H1188" t="s">
        <v>81</v>
      </c>
      <c r="I1188" t="s">
        <v>3973</v>
      </c>
      <c r="J1188">
        <v>43134</v>
      </c>
      <c r="K1188">
        <v>44015</v>
      </c>
      <c r="L1188">
        <v>1</v>
      </c>
      <c r="M1188">
        <v>40</v>
      </c>
      <c r="N1188">
        <v>5</v>
      </c>
      <c r="O1188">
        <v>71170</v>
      </c>
      <c r="P1188" t="s">
        <v>76</v>
      </c>
      <c r="Q1188" s="13" t="s">
        <v>54</v>
      </c>
      <c r="R1188" s="13" t="s">
        <v>82</v>
      </c>
      <c r="S1188" s="13" t="s">
        <v>159</v>
      </c>
      <c r="T1188" t="b">
        <v>1</v>
      </c>
      <c r="U1188" s="13" t="s">
        <v>38</v>
      </c>
      <c r="V1188" s="13" t="s">
        <v>2677</v>
      </c>
      <c r="W1188" t="s">
        <v>5</v>
      </c>
      <c r="X1188" s="13" t="s">
        <v>10</v>
      </c>
      <c r="Y1188" s="13" t="s">
        <v>146</v>
      </c>
      <c r="Z1188">
        <v>1971</v>
      </c>
      <c r="AA1188" s="13" t="s">
        <v>51</v>
      </c>
      <c r="AB1188" s="13" t="s">
        <v>132</v>
      </c>
      <c r="AC1188" s="13" t="s">
        <v>162</v>
      </c>
      <c r="AD1188" s="13" t="s">
        <v>43</v>
      </c>
      <c r="AE1188">
        <v>54</v>
      </c>
      <c r="AF1188" t="s">
        <v>37</v>
      </c>
      <c r="AG1188" t="s">
        <v>12</v>
      </c>
      <c r="AH1188">
        <v>2</v>
      </c>
      <c r="AI1188" t="s">
        <v>78</v>
      </c>
      <c r="AJ1188" s="13" t="s">
        <v>239</v>
      </c>
      <c r="AK1188" s="13" t="s">
        <v>135</v>
      </c>
      <c r="AL1188" t="b">
        <v>0</v>
      </c>
      <c r="AM1188" t="str">
        <f>EmployeeData[[#This Row],[EMPLOYEEID]]</f>
        <v>E046110</v>
      </c>
    </row>
    <row r="1189" spans="1:39" ht="15" x14ac:dyDescent="0.25">
      <c r="A1189" s="13" t="s">
        <v>2678</v>
      </c>
      <c r="B1189" s="13" t="str">
        <f>EmployeeData[[#This Row],[FULLNAME]]</f>
        <v>Blair Sidiq</v>
      </c>
      <c r="C1189" s="13" t="s">
        <v>156</v>
      </c>
      <c r="D1189" s="13" t="s">
        <v>126</v>
      </c>
      <c r="E1189">
        <v>452</v>
      </c>
      <c r="F1189" s="13" t="s">
        <v>157</v>
      </c>
      <c r="G1189" s="13" t="s">
        <v>158</v>
      </c>
      <c r="H1189" t="s">
        <v>81</v>
      </c>
      <c r="I1189" t="s">
        <v>3973</v>
      </c>
      <c r="J1189">
        <v>43134</v>
      </c>
      <c r="K1189">
        <v>43835</v>
      </c>
      <c r="L1189">
        <v>1</v>
      </c>
      <c r="M1189">
        <v>40</v>
      </c>
      <c r="N1189">
        <v>5</v>
      </c>
      <c r="O1189">
        <v>54090</v>
      </c>
      <c r="P1189" t="s">
        <v>76</v>
      </c>
      <c r="Q1189" s="13" t="s">
        <v>56</v>
      </c>
      <c r="R1189" s="13" t="s">
        <v>82</v>
      </c>
      <c r="S1189" s="13" t="s">
        <v>159</v>
      </c>
      <c r="T1189" t="b">
        <v>1</v>
      </c>
      <c r="U1189" s="13" t="s">
        <v>8</v>
      </c>
      <c r="V1189" s="13" t="s">
        <v>2679</v>
      </c>
      <c r="W1189" t="s">
        <v>5</v>
      </c>
      <c r="X1189" s="13" t="s">
        <v>10</v>
      </c>
      <c r="Y1189" s="13" t="s">
        <v>146</v>
      </c>
      <c r="Z1189">
        <v>1962</v>
      </c>
      <c r="AA1189" s="13" t="s">
        <v>15</v>
      </c>
      <c r="AB1189" s="13" t="s">
        <v>161</v>
      </c>
      <c r="AC1189" s="13" t="s">
        <v>199</v>
      </c>
      <c r="AD1189" s="13" t="s">
        <v>43</v>
      </c>
      <c r="AE1189">
        <v>63</v>
      </c>
      <c r="AF1189" t="s">
        <v>37</v>
      </c>
      <c r="AG1189" t="s">
        <v>12</v>
      </c>
      <c r="AH1189">
        <v>2</v>
      </c>
      <c r="AI1189" t="s">
        <v>78</v>
      </c>
      <c r="AJ1189" s="13" t="s">
        <v>134</v>
      </c>
      <c r="AK1189" s="13" t="s">
        <v>150</v>
      </c>
      <c r="AL1189" t="s">
        <v>136</v>
      </c>
      <c r="AM1189" t="str">
        <f>EmployeeData[[#This Row],[EMPLOYEEID]]</f>
        <v>E046332</v>
      </c>
    </row>
    <row r="1190" spans="1:39" ht="15" x14ac:dyDescent="0.25">
      <c r="A1190" s="13" t="s">
        <v>2680</v>
      </c>
      <c r="B1190" s="13" t="str">
        <f>EmployeeData[[#This Row],[FULLNAME]]</f>
        <v>Blair Shao</v>
      </c>
      <c r="C1190" s="13" t="s">
        <v>125</v>
      </c>
      <c r="D1190" s="13" t="s">
        <v>126</v>
      </c>
      <c r="E1190">
        <v>452</v>
      </c>
      <c r="F1190" s="13" t="s">
        <v>157</v>
      </c>
      <c r="G1190" s="13" t="s">
        <v>128</v>
      </c>
      <c r="H1190" t="s">
        <v>81</v>
      </c>
      <c r="I1190" t="s">
        <v>3973</v>
      </c>
      <c r="J1190">
        <v>43134</v>
      </c>
      <c r="K1190">
        <v>43943</v>
      </c>
      <c r="L1190">
        <v>1</v>
      </c>
      <c r="M1190">
        <v>40</v>
      </c>
      <c r="N1190">
        <v>5</v>
      </c>
      <c r="O1190">
        <v>60661</v>
      </c>
      <c r="P1190" t="s">
        <v>76</v>
      </c>
      <c r="Q1190" s="13" t="s">
        <v>54</v>
      </c>
      <c r="R1190" s="13" t="s">
        <v>82</v>
      </c>
      <c r="S1190" s="13" t="s">
        <v>159</v>
      </c>
      <c r="T1190" t="b">
        <v>1</v>
      </c>
      <c r="U1190" s="13" t="s">
        <v>7</v>
      </c>
      <c r="V1190" s="13" t="s">
        <v>2681</v>
      </c>
      <c r="W1190" t="s">
        <v>5</v>
      </c>
      <c r="X1190" s="13" t="s">
        <v>45</v>
      </c>
      <c r="Y1190" s="13" t="s">
        <v>153</v>
      </c>
      <c r="Z1190">
        <v>1962</v>
      </c>
      <c r="AA1190" s="13" t="s">
        <v>51</v>
      </c>
      <c r="AB1190" s="13" t="s">
        <v>132</v>
      </c>
      <c r="AC1190" s="13" t="s">
        <v>199</v>
      </c>
      <c r="AD1190" s="13" t="s">
        <v>43</v>
      </c>
      <c r="AE1190">
        <v>63</v>
      </c>
      <c r="AF1190" t="s">
        <v>37</v>
      </c>
      <c r="AG1190" t="s">
        <v>12</v>
      </c>
      <c r="AH1190">
        <v>2</v>
      </c>
      <c r="AI1190" t="s">
        <v>78</v>
      </c>
      <c r="AJ1190" s="13" t="s">
        <v>154</v>
      </c>
      <c r="AK1190" s="13" t="s">
        <v>184</v>
      </c>
      <c r="AL1190" t="b">
        <v>1</v>
      </c>
      <c r="AM1190" t="str">
        <f>EmployeeData[[#This Row],[EMPLOYEEID]]</f>
        <v>E047034</v>
      </c>
    </row>
    <row r="1191" spans="1:39" ht="15" x14ac:dyDescent="0.25">
      <c r="A1191" s="13" t="s">
        <v>2682</v>
      </c>
      <c r="B1191" s="13" t="str">
        <f>EmployeeData[[#This Row],[FULLNAME]]</f>
        <v>Borislav Rapthadu</v>
      </c>
      <c r="C1191" s="13" t="s">
        <v>203</v>
      </c>
      <c r="D1191" s="13" t="s">
        <v>126</v>
      </c>
      <c r="E1191">
        <v>452</v>
      </c>
      <c r="F1191" s="13" t="s">
        <v>157</v>
      </c>
      <c r="G1191" s="13" t="s">
        <v>204</v>
      </c>
      <c r="H1191" t="s">
        <v>81</v>
      </c>
      <c r="I1191" t="s">
        <v>3973</v>
      </c>
      <c r="J1191">
        <v>43162</v>
      </c>
      <c r="K1191">
        <v>43978</v>
      </c>
      <c r="L1191">
        <v>1</v>
      </c>
      <c r="M1191">
        <v>40</v>
      </c>
      <c r="N1191">
        <v>5</v>
      </c>
      <c r="O1191">
        <v>113658</v>
      </c>
      <c r="P1191" t="s">
        <v>76</v>
      </c>
      <c r="Q1191" s="13" t="s">
        <v>55</v>
      </c>
      <c r="R1191" s="13" t="s">
        <v>82</v>
      </c>
      <c r="S1191" s="13" t="s">
        <v>159</v>
      </c>
      <c r="T1191" t="b">
        <v>1</v>
      </c>
      <c r="U1191" s="13" t="s">
        <v>7</v>
      </c>
      <c r="V1191" s="13" t="s">
        <v>2683</v>
      </c>
      <c r="W1191" t="s">
        <v>5</v>
      </c>
      <c r="X1191" s="13" t="s">
        <v>10</v>
      </c>
      <c r="Y1191" s="13" t="s">
        <v>146</v>
      </c>
      <c r="Z1191">
        <v>1989</v>
      </c>
      <c r="AA1191" s="13" t="s">
        <v>34</v>
      </c>
      <c r="AB1191" s="13" t="s">
        <v>206</v>
      </c>
      <c r="AC1191" s="13" t="s">
        <v>199</v>
      </c>
      <c r="AD1191" s="13" t="s">
        <v>43</v>
      </c>
      <c r="AE1191">
        <v>36</v>
      </c>
      <c r="AF1191" t="s">
        <v>36</v>
      </c>
      <c r="AG1191" t="s">
        <v>46</v>
      </c>
      <c r="AH1191">
        <v>2</v>
      </c>
      <c r="AI1191" t="s">
        <v>78</v>
      </c>
      <c r="AJ1191" s="13" t="s">
        <v>134</v>
      </c>
      <c r="AK1191" s="13" t="s">
        <v>135</v>
      </c>
      <c r="AL1191" t="b">
        <v>1</v>
      </c>
      <c r="AM1191" t="str">
        <f>EmployeeData[[#This Row],[EMPLOYEEID]]</f>
        <v>E048778</v>
      </c>
    </row>
    <row r="1192" spans="1:39" ht="15" x14ac:dyDescent="0.25">
      <c r="A1192" s="13" t="s">
        <v>2684</v>
      </c>
      <c r="B1192" s="13" t="str">
        <f>EmployeeData[[#This Row],[FULLNAME]]</f>
        <v>Brett MAYOR</v>
      </c>
      <c r="C1192" s="13" t="s">
        <v>125</v>
      </c>
      <c r="D1192" s="13" t="s">
        <v>126</v>
      </c>
      <c r="E1192">
        <v>443</v>
      </c>
      <c r="F1192" s="13" t="s">
        <v>157</v>
      </c>
      <c r="G1192" s="13" t="s">
        <v>128</v>
      </c>
      <c r="H1192" t="s">
        <v>81</v>
      </c>
      <c r="I1192" t="s">
        <v>3973</v>
      </c>
      <c r="J1192">
        <v>43162</v>
      </c>
      <c r="K1192">
        <v>44048</v>
      </c>
      <c r="L1192">
        <v>1</v>
      </c>
      <c r="M1192">
        <v>40</v>
      </c>
      <c r="N1192">
        <v>5</v>
      </c>
      <c r="O1192">
        <v>105170</v>
      </c>
      <c r="P1192" t="s">
        <v>76</v>
      </c>
      <c r="Q1192" s="13" t="s">
        <v>54</v>
      </c>
      <c r="R1192" s="13" t="s">
        <v>82</v>
      </c>
      <c r="S1192" s="13" t="s">
        <v>159</v>
      </c>
      <c r="T1192" t="b">
        <v>1</v>
      </c>
      <c r="U1192" s="13" t="s">
        <v>7</v>
      </c>
      <c r="V1192" s="13" t="s">
        <v>2685</v>
      </c>
      <c r="W1192" t="s">
        <v>5</v>
      </c>
      <c r="X1192" s="13" t="s">
        <v>10</v>
      </c>
      <c r="Y1192" s="13" t="s">
        <v>146</v>
      </c>
      <c r="Z1192">
        <v>1998</v>
      </c>
      <c r="AA1192" s="13" t="s">
        <v>34</v>
      </c>
      <c r="AB1192" s="13" t="s">
        <v>132</v>
      </c>
      <c r="AC1192" s="13" t="s">
        <v>162</v>
      </c>
      <c r="AD1192" s="13" t="s">
        <v>43</v>
      </c>
      <c r="AE1192">
        <v>27</v>
      </c>
      <c r="AF1192" t="s">
        <v>6</v>
      </c>
      <c r="AG1192" t="s">
        <v>46</v>
      </c>
      <c r="AH1192">
        <v>2</v>
      </c>
      <c r="AI1192" t="s">
        <v>78</v>
      </c>
      <c r="AJ1192" s="13" t="s">
        <v>134</v>
      </c>
      <c r="AK1192" s="13" t="s">
        <v>135</v>
      </c>
      <c r="AL1192" t="b">
        <v>1</v>
      </c>
      <c r="AM1192" t="str">
        <f>EmployeeData[[#This Row],[EMPLOYEEID]]</f>
        <v>E050505</v>
      </c>
    </row>
    <row r="1193" spans="1:39" ht="15" x14ac:dyDescent="0.25">
      <c r="A1193" s="13" t="s">
        <v>2686</v>
      </c>
      <c r="B1193" s="13" t="str">
        <f>EmployeeData[[#This Row],[FULLNAME]]</f>
        <v>Brett Mahajan</v>
      </c>
      <c r="C1193" s="13" t="s">
        <v>203</v>
      </c>
      <c r="D1193" s="13" t="s">
        <v>126</v>
      </c>
      <c r="E1193">
        <v>452</v>
      </c>
      <c r="F1193" s="13" t="s">
        <v>157</v>
      </c>
      <c r="G1193" s="13" t="s">
        <v>204</v>
      </c>
      <c r="H1193" t="s">
        <v>81</v>
      </c>
      <c r="I1193" t="s">
        <v>3973</v>
      </c>
      <c r="J1193">
        <v>43162</v>
      </c>
      <c r="K1193">
        <v>44237</v>
      </c>
      <c r="L1193">
        <v>1</v>
      </c>
      <c r="M1193">
        <v>40</v>
      </c>
      <c r="N1193">
        <v>5</v>
      </c>
      <c r="O1193">
        <v>288827</v>
      </c>
      <c r="P1193" t="s">
        <v>76</v>
      </c>
      <c r="Q1193" s="13" t="s">
        <v>55</v>
      </c>
      <c r="R1193" s="13" t="s">
        <v>82</v>
      </c>
      <c r="S1193" s="13" t="s">
        <v>159</v>
      </c>
      <c r="T1193" t="b">
        <v>1</v>
      </c>
      <c r="U1193" s="13" t="s">
        <v>7</v>
      </c>
      <c r="V1193" s="13" t="s">
        <v>2687</v>
      </c>
      <c r="W1193" t="s">
        <v>5</v>
      </c>
      <c r="X1193" s="13" t="s">
        <v>10</v>
      </c>
      <c r="Y1193" s="13" t="s">
        <v>146</v>
      </c>
      <c r="Z1193">
        <v>1970</v>
      </c>
      <c r="AA1193" s="13" t="s">
        <v>33</v>
      </c>
      <c r="AB1193" s="13" t="s">
        <v>206</v>
      </c>
      <c r="AC1193" s="13" t="s">
        <v>199</v>
      </c>
      <c r="AD1193" s="13" t="s">
        <v>43</v>
      </c>
      <c r="AE1193">
        <v>55</v>
      </c>
      <c r="AF1193" t="s">
        <v>37</v>
      </c>
      <c r="AG1193" t="s">
        <v>47</v>
      </c>
      <c r="AH1193">
        <v>3</v>
      </c>
      <c r="AI1193" t="s">
        <v>30</v>
      </c>
      <c r="AJ1193" s="13" t="s">
        <v>154</v>
      </c>
      <c r="AK1193" s="13" t="s">
        <v>135</v>
      </c>
      <c r="AL1193" t="b">
        <v>1</v>
      </c>
      <c r="AM1193" t="str">
        <f>EmployeeData[[#This Row],[EMPLOYEEID]]</f>
        <v>E050934</v>
      </c>
    </row>
    <row r="1194" spans="1:39" ht="15" x14ac:dyDescent="0.25">
      <c r="A1194" s="13" t="s">
        <v>2688</v>
      </c>
      <c r="B1194" s="13" t="str">
        <f>EmployeeData[[#This Row],[FULLNAME]]</f>
        <v>Brian Liauw</v>
      </c>
      <c r="C1194" s="13" t="s">
        <v>203</v>
      </c>
      <c r="D1194" s="13" t="s">
        <v>126</v>
      </c>
      <c r="E1194">
        <v>461</v>
      </c>
      <c r="F1194" s="13" t="s">
        <v>221</v>
      </c>
      <c r="G1194" s="13" t="s">
        <v>204</v>
      </c>
      <c r="H1194" t="s">
        <v>81</v>
      </c>
      <c r="I1194" t="s">
        <v>3973</v>
      </c>
      <c r="J1194">
        <v>43162</v>
      </c>
      <c r="K1194">
        <v>44389</v>
      </c>
      <c r="L1194">
        <v>1</v>
      </c>
      <c r="M1194">
        <v>40</v>
      </c>
      <c r="N1194">
        <v>5</v>
      </c>
      <c r="O1194">
        <v>92605</v>
      </c>
      <c r="P1194" t="s">
        <v>76</v>
      </c>
      <c r="Q1194" s="13" t="s">
        <v>55</v>
      </c>
      <c r="R1194" s="13" t="s">
        <v>82</v>
      </c>
      <c r="S1194" s="13" t="s">
        <v>386</v>
      </c>
      <c r="T1194" t="b">
        <v>1</v>
      </c>
      <c r="U1194" s="13" t="s">
        <v>7</v>
      </c>
      <c r="V1194" s="13" t="s">
        <v>2689</v>
      </c>
      <c r="W1194" t="s">
        <v>5</v>
      </c>
      <c r="X1194" s="13" t="s">
        <v>10</v>
      </c>
      <c r="Y1194" s="13" t="s">
        <v>146</v>
      </c>
      <c r="Z1194">
        <v>2002</v>
      </c>
      <c r="AA1194" s="13" t="s">
        <v>32</v>
      </c>
      <c r="AB1194" s="13" t="s">
        <v>206</v>
      </c>
      <c r="AC1194" s="13" t="s">
        <v>223</v>
      </c>
      <c r="AD1194" s="13" t="s">
        <v>9</v>
      </c>
      <c r="AE1194">
        <v>23</v>
      </c>
      <c r="AF1194" t="s">
        <v>63</v>
      </c>
      <c r="AG1194" t="s">
        <v>12</v>
      </c>
      <c r="AH1194">
        <v>3</v>
      </c>
      <c r="AI1194" t="s">
        <v>30</v>
      </c>
      <c r="AJ1194" s="13" t="s">
        <v>154</v>
      </c>
      <c r="AK1194" s="13" t="s">
        <v>184</v>
      </c>
      <c r="AL1194" t="s">
        <v>136</v>
      </c>
      <c r="AM1194" t="str">
        <f>EmployeeData[[#This Row],[EMPLOYEEID]]</f>
        <v>E051819</v>
      </c>
    </row>
    <row r="1195" spans="1:39" ht="15" x14ac:dyDescent="0.25">
      <c r="A1195" s="13" t="s">
        <v>2690</v>
      </c>
      <c r="B1195" s="13" t="str">
        <f>EmployeeData[[#This Row],[FULLNAME]]</f>
        <v>Brian Kuo</v>
      </c>
      <c r="C1195" s="13" t="s">
        <v>156</v>
      </c>
      <c r="D1195" s="13" t="s">
        <v>126</v>
      </c>
      <c r="E1195">
        <v>442</v>
      </c>
      <c r="F1195" s="13" t="s">
        <v>143</v>
      </c>
      <c r="G1195" s="13" t="s">
        <v>158</v>
      </c>
      <c r="H1195" t="s">
        <v>81</v>
      </c>
      <c r="I1195" t="s">
        <v>3973</v>
      </c>
      <c r="J1195">
        <v>43162</v>
      </c>
      <c r="K1195">
        <v>43793</v>
      </c>
      <c r="L1195">
        <v>1</v>
      </c>
      <c r="M1195">
        <v>40</v>
      </c>
      <c r="N1195">
        <v>5</v>
      </c>
      <c r="O1195">
        <v>53490</v>
      </c>
      <c r="P1195" t="s">
        <v>76</v>
      </c>
      <c r="Q1195" s="13" t="s">
        <v>56</v>
      </c>
      <c r="R1195" s="13" t="s">
        <v>82</v>
      </c>
      <c r="S1195" s="13" t="s">
        <v>159</v>
      </c>
      <c r="T1195" t="b">
        <v>1</v>
      </c>
      <c r="U1195" s="13" t="s">
        <v>38</v>
      </c>
      <c r="V1195" s="13" t="s">
        <v>2691</v>
      </c>
      <c r="W1195" t="s">
        <v>5</v>
      </c>
      <c r="X1195" s="13" t="s">
        <v>10</v>
      </c>
      <c r="Y1195" s="13" t="s">
        <v>146</v>
      </c>
      <c r="Z1195">
        <v>1978</v>
      </c>
      <c r="AA1195" s="13" t="s">
        <v>31</v>
      </c>
      <c r="AB1195" s="13" t="s">
        <v>161</v>
      </c>
      <c r="AC1195" s="13" t="s">
        <v>179</v>
      </c>
      <c r="AD1195" s="13" t="s">
        <v>44</v>
      </c>
      <c r="AE1195">
        <v>47</v>
      </c>
      <c r="AF1195" t="s">
        <v>37</v>
      </c>
      <c r="AG1195" t="s">
        <v>12</v>
      </c>
      <c r="AH1195">
        <v>1</v>
      </c>
      <c r="AI1195" t="s">
        <v>78</v>
      </c>
      <c r="AJ1195" s="13" t="s">
        <v>154</v>
      </c>
      <c r="AK1195" s="13" t="s">
        <v>150</v>
      </c>
      <c r="AL1195" t="b">
        <v>0</v>
      </c>
      <c r="AM1195" t="str">
        <f>EmployeeData[[#This Row],[EMPLOYEEID]]</f>
        <v>E052950</v>
      </c>
    </row>
    <row r="1196" spans="1:39" ht="15" x14ac:dyDescent="0.25">
      <c r="A1196" s="13" t="s">
        <v>2692</v>
      </c>
      <c r="B1196" s="13" t="str">
        <f>EmployeeData[[#This Row],[FULLNAME]]</f>
        <v>Brian Kranig</v>
      </c>
      <c r="C1196" s="13" t="s">
        <v>338</v>
      </c>
      <c r="D1196" s="13" t="s">
        <v>126</v>
      </c>
      <c r="E1196">
        <v>454</v>
      </c>
      <c r="F1196" s="13" t="s">
        <v>169</v>
      </c>
      <c r="G1196" s="13" t="s">
        <v>339</v>
      </c>
      <c r="H1196" t="s">
        <v>81</v>
      </c>
      <c r="I1196" t="s">
        <v>3973</v>
      </c>
      <c r="J1196">
        <v>43162</v>
      </c>
      <c r="K1196">
        <v>43878</v>
      </c>
      <c r="L1196">
        <v>1</v>
      </c>
      <c r="M1196">
        <v>40</v>
      </c>
      <c r="N1196">
        <v>5</v>
      </c>
      <c r="O1196">
        <v>48807</v>
      </c>
      <c r="P1196" t="s">
        <v>76</v>
      </c>
      <c r="Q1196" s="13" t="s">
        <v>4</v>
      </c>
      <c r="R1196" s="13" t="s">
        <v>82</v>
      </c>
      <c r="S1196" s="13" t="s">
        <v>140</v>
      </c>
      <c r="T1196" t="b">
        <v>1</v>
      </c>
      <c r="U1196" s="13" t="s">
        <v>7</v>
      </c>
      <c r="V1196" s="13" t="s">
        <v>2693</v>
      </c>
      <c r="W1196" t="s">
        <v>5</v>
      </c>
      <c r="X1196" s="13" t="s">
        <v>10</v>
      </c>
      <c r="Y1196" s="13" t="s">
        <v>229</v>
      </c>
      <c r="Z1196">
        <v>1978</v>
      </c>
      <c r="AA1196" s="13" t="s">
        <v>33</v>
      </c>
      <c r="AB1196" s="13" t="s">
        <v>341</v>
      </c>
      <c r="AC1196" s="13" t="s">
        <v>293</v>
      </c>
      <c r="AD1196" s="13" t="s">
        <v>41</v>
      </c>
      <c r="AE1196">
        <v>47</v>
      </c>
      <c r="AF1196" t="s">
        <v>37</v>
      </c>
      <c r="AG1196" t="s">
        <v>11</v>
      </c>
      <c r="AH1196">
        <v>2</v>
      </c>
      <c r="AI1196" t="s">
        <v>78</v>
      </c>
      <c r="AJ1196" s="13" t="s">
        <v>167</v>
      </c>
      <c r="AK1196" s="13" t="s">
        <v>135</v>
      </c>
      <c r="AL1196" t="s">
        <v>136</v>
      </c>
      <c r="AM1196" t="str">
        <f>EmployeeData[[#This Row],[EMPLOYEEID]]</f>
        <v>E053122</v>
      </c>
    </row>
    <row r="1197" spans="1:39" ht="15" x14ac:dyDescent="0.25">
      <c r="A1197" s="13" t="s">
        <v>2694</v>
      </c>
      <c r="B1197" s="13" t="str">
        <f>EmployeeData[[#This Row],[FULLNAME]]</f>
        <v>Brian Kim</v>
      </c>
      <c r="C1197" s="13" t="s">
        <v>156</v>
      </c>
      <c r="D1197" s="13" t="s">
        <v>126</v>
      </c>
      <c r="E1197">
        <v>452</v>
      </c>
      <c r="F1197" s="13" t="s">
        <v>157</v>
      </c>
      <c r="G1197" s="13" t="s">
        <v>158</v>
      </c>
      <c r="H1197" t="s">
        <v>81</v>
      </c>
      <c r="I1197" t="s">
        <v>3973</v>
      </c>
      <c r="J1197">
        <v>43193</v>
      </c>
      <c r="K1197">
        <v>43883</v>
      </c>
      <c r="L1197">
        <v>1</v>
      </c>
      <c r="M1197">
        <v>40</v>
      </c>
      <c r="N1197">
        <v>5</v>
      </c>
      <c r="O1197">
        <v>74479</v>
      </c>
      <c r="P1197" t="s">
        <v>76</v>
      </c>
      <c r="Q1197" s="13" t="s">
        <v>56</v>
      </c>
      <c r="R1197" s="13" t="s">
        <v>82</v>
      </c>
      <c r="S1197" s="13" t="s">
        <v>215</v>
      </c>
      <c r="T1197" t="b">
        <v>1</v>
      </c>
      <c r="U1197" s="13" t="s">
        <v>7</v>
      </c>
      <c r="V1197" s="13" t="s">
        <v>2695</v>
      </c>
      <c r="W1197" t="s">
        <v>5</v>
      </c>
      <c r="X1197" s="13" t="s">
        <v>10</v>
      </c>
      <c r="Y1197" s="13" t="s">
        <v>146</v>
      </c>
      <c r="Z1197">
        <v>1978</v>
      </c>
      <c r="AA1197" s="13" t="s">
        <v>51</v>
      </c>
      <c r="AB1197" s="13" t="s">
        <v>161</v>
      </c>
      <c r="AC1197" s="13" t="s">
        <v>199</v>
      </c>
      <c r="AD1197" s="13" t="s">
        <v>43</v>
      </c>
      <c r="AE1197">
        <v>47</v>
      </c>
      <c r="AF1197" t="s">
        <v>37</v>
      </c>
      <c r="AG1197" t="s">
        <v>12</v>
      </c>
      <c r="AH1197">
        <v>2</v>
      </c>
      <c r="AI1197" t="s">
        <v>78</v>
      </c>
      <c r="AJ1197" s="13" t="s">
        <v>154</v>
      </c>
      <c r="AK1197" s="13" t="s">
        <v>184</v>
      </c>
      <c r="AL1197" t="s">
        <v>136</v>
      </c>
      <c r="AM1197" t="str">
        <f>EmployeeData[[#This Row],[EMPLOYEEID]]</f>
        <v>E053377</v>
      </c>
    </row>
    <row r="1198" spans="1:39" ht="15" x14ac:dyDescent="0.25">
      <c r="A1198" s="13" t="s">
        <v>2696</v>
      </c>
      <c r="B1198" s="13" t="str">
        <f>EmployeeData[[#This Row],[FULLNAME]]</f>
        <v>Caleb Habib</v>
      </c>
      <c r="C1198" s="13" t="s">
        <v>203</v>
      </c>
      <c r="D1198" s="13" t="s">
        <v>126</v>
      </c>
      <c r="E1198">
        <v>452</v>
      </c>
      <c r="F1198" s="13" t="s">
        <v>157</v>
      </c>
      <c r="G1198" s="13" t="s">
        <v>204</v>
      </c>
      <c r="H1198" t="s">
        <v>81</v>
      </c>
      <c r="I1198" t="s">
        <v>3973</v>
      </c>
      <c r="J1198">
        <v>43193</v>
      </c>
      <c r="K1198">
        <v>44054</v>
      </c>
      <c r="L1198">
        <v>1</v>
      </c>
      <c r="M1198">
        <v>40</v>
      </c>
      <c r="N1198">
        <v>5</v>
      </c>
      <c r="O1198">
        <v>62945</v>
      </c>
      <c r="P1198" t="s">
        <v>76</v>
      </c>
      <c r="Q1198" s="13" t="s">
        <v>55</v>
      </c>
      <c r="R1198" s="13" t="s">
        <v>82</v>
      </c>
      <c r="S1198" s="13" t="s">
        <v>140</v>
      </c>
      <c r="T1198" t="b">
        <v>1</v>
      </c>
      <c r="U1198" s="13" t="s">
        <v>7</v>
      </c>
      <c r="V1198" s="13" t="s">
        <v>2697</v>
      </c>
      <c r="W1198" t="s">
        <v>5</v>
      </c>
      <c r="X1198" s="13" t="s">
        <v>10</v>
      </c>
      <c r="Y1198" s="13" t="s">
        <v>131</v>
      </c>
      <c r="Z1198">
        <v>1983</v>
      </c>
      <c r="AA1198" s="13" t="s">
        <v>34</v>
      </c>
      <c r="AB1198" s="13" t="s">
        <v>206</v>
      </c>
      <c r="AC1198" s="13" t="s">
        <v>199</v>
      </c>
      <c r="AD1198" s="13" t="s">
        <v>43</v>
      </c>
      <c r="AE1198">
        <v>42</v>
      </c>
      <c r="AF1198" t="s">
        <v>36</v>
      </c>
      <c r="AG1198" t="s">
        <v>12</v>
      </c>
      <c r="AH1198">
        <v>2</v>
      </c>
      <c r="AI1198" t="s">
        <v>78</v>
      </c>
      <c r="AJ1198" s="13" t="s">
        <v>154</v>
      </c>
      <c r="AK1198" s="13" t="s">
        <v>135</v>
      </c>
      <c r="AL1198" t="s">
        <v>136</v>
      </c>
      <c r="AM1198" t="str">
        <f>EmployeeData[[#This Row],[EMPLOYEEID]]</f>
        <v>E057312</v>
      </c>
    </row>
    <row r="1199" spans="1:39" ht="15" x14ac:dyDescent="0.25">
      <c r="A1199" s="13" t="s">
        <v>2698</v>
      </c>
      <c r="B1199" s="13" t="str">
        <f>EmployeeData[[#This Row],[FULLNAME]]</f>
        <v>Chang Abnar</v>
      </c>
      <c r="C1199" s="13" t="s">
        <v>125</v>
      </c>
      <c r="D1199" s="13" t="s">
        <v>126</v>
      </c>
      <c r="E1199">
        <v>252</v>
      </c>
      <c r="F1199" s="13" t="s">
        <v>143</v>
      </c>
      <c r="G1199" s="13" t="s">
        <v>128</v>
      </c>
      <c r="H1199" t="s">
        <v>81</v>
      </c>
      <c r="I1199" t="s">
        <v>3973</v>
      </c>
      <c r="J1199">
        <v>43254</v>
      </c>
      <c r="K1199">
        <v>44320</v>
      </c>
      <c r="L1199">
        <v>1</v>
      </c>
      <c r="M1199">
        <v>40</v>
      </c>
      <c r="N1199">
        <v>5</v>
      </c>
      <c r="O1199">
        <v>44666</v>
      </c>
      <c r="P1199" t="s">
        <v>76</v>
      </c>
      <c r="Q1199" s="13" t="s">
        <v>54</v>
      </c>
      <c r="R1199" s="13" t="s">
        <v>82</v>
      </c>
      <c r="S1199" s="13" t="s">
        <v>410</v>
      </c>
      <c r="T1199" t="b">
        <v>1</v>
      </c>
      <c r="U1199" s="13" t="s">
        <v>8</v>
      </c>
      <c r="V1199" s="13" t="s">
        <v>2699</v>
      </c>
      <c r="W1199" t="s">
        <v>5</v>
      </c>
      <c r="X1199" s="13" t="s">
        <v>10</v>
      </c>
      <c r="Y1199" s="13" t="s">
        <v>146</v>
      </c>
      <c r="Z1199">
        <v>1978</v>
      </c>
      <c r="AA1199" s="13" t="s">
        <v>32</v>
      </c>
      <c r="AB1199" s="13" t="s">
        <v>132</v>
      </c>
      <c r="AC1199" s="13" t="s">
        <v>148</v>
      </c>
      <c r="AD1199" s="13" t="s">
        <v>44</v>
      </c>
      <c r="AE1199">
        <v>47</v>
      </c>
      <c r="AF1199" t="s">
        <v>37</v>
      </c>
      <c r="AG1199" t="s">
        <v>11</v>
      </c>
      <c r="AH1199">
        <v>3</v>
      </c>
      <c r="AI1199" t="s">
        <v>30</v>
      </c>
      <c r="AJ1199" s="13" t="s">
        <v>149</v>
      </c>
      <c r="AK1199" s="13" t="s">
        <v>135</v>
      </c>
      <c r="AL1199" t="s">
        <v>136</v>
      </c>
      <c r="AM1199" t="str">
        <f>EmployeeData[[#This Row],[EMPLOYEEID]]</f>
        <v>E062815</v>
      </c>
    </row>
    <row r="1200" spans="1:39" ht="15" x14ac:dyDescent="0.25">
      <c r="A1200" s="13" t="s">
        <v>2700</v>
      </c>
      <c r="B1200" s="13" t="str">
        <f>EmployeeData[[#This Row],[FULLNAME]]</f>
        <v>Chao Yun</v>
      </c>
      <c r="C1200" s="13" t="s">
        <v>303</v>
      </c>
      <c r="D1200" s="13" t="s">
        <v>126</v>
      </c>
      <c r="E1200">
        <v>291</v>
      </c>
      <c r="F1200" s="13" t="s">
        <v>221</v>
      </c>
      <c r="G1200" s="13" t="s">
        <v>304</v>
      </c>
      <c r="H1200" t="s">
        <v>81</v>
      </c>
      <c r="I1200" t="s">
        <v>3973</v>
      </c>
      <c r="J1200">
        <v>43346</v>
      </c>
      <c r="K1200">
        <v>43797</v>
      </c>
      <c r="L1200">
        <v>1</v>
      </c>
      <c r="M1200">
        <v>40</v>
      </c>
      <c r="N1200">
        <v>5</v>
      </c>
      <c r="O1200">
        <v>58565</v>
      </c>
      <c r="P1200" t="s">
        <v>76</v>
      </c>
      <c r="Q1200" s="13" t="s">
        <v>57</v>
      </c>
      <c r="R1200" s="13" t="s">
        <v>82</v>
      </c>
      <c r="S1200" s="13" t="s">
        <v>129</v>
      </c>
      <c r="T1200" t="b">
        <v>1</v>
      </c>
      <c r="U1200" s="13" t="s">
        <v>38</v>
      </c>
      <c r="V1200" s="13" t="s">
        <v>2701</v>
      </c>
      <c r="W1200" t="s">
        <v>5</v>
      </c>
      <c r="X1200" s="13" t="s">
        <v>10</v>
      </c>
      <c r="Y1200" s="13" t="s">
        <v>131</v>
      </c>
      <c r="Z1200">
        <v>1964</v>
      </c>
      <c r="AA1200" s="13" t="s">
        <v>32</v>
      </c>
      <c r="AB1200" s="13" t="s">
        <v>306</v>
      </c>
      <c r="AC1200" s="13" t="s">
        <v>834</v>
      </c>
      <c r="AD1200" s="13" t="s">
        <v>9</v>
      </c>
      <c r="AE1200">
        <v>61</v>
      </c>
      <c r="AF1200" t="s">
        <v>37</v>
      </c>
      <c r="AG1200" t="s">
        <v>12</v>
      </c>
      <c r="AH1200">
        <v>1</v>
      </c>
      <c r="AI1200" t="s">
        <v>78</v>
      </c>
      <c r="AJ1200" s="13" t="s">
        <v>167</v>
      </c>
      <c r="AK1200" s="13" t="s">
        <v>135</v>
      </c>
      <c r="AL1200" t="b">
        <v>0</v>
      </c>
      <c r="AM1200" t="str">
        <f>EmployeeData[[#This Row],[EMPLOYEEID]]</f>
        <v>E063341</v>
      </c>
    </row>
    <row r="1201" spans="1:39" ht="15" x14ac:dyDescent="0.25">
      <c r="A1201" s="13" t="s">
        <v>2702</v>
      </c>
      <c r="B1201" s="13" t="str">
        <f>EmployeeData[[#This Row],[FULLNAME]]</f>
        <v>Chapman Yoo</v>
      </c>
      <c r="C1201" s="13" t="s">
        <v>303</v>
      </c>
      <c r="D1201" s="13" t="s">
        <v>126</v>
      </c>
      <c r="E1201">
        <v>292</v>
      </c>
      <c r="F1201" s="13" t="s">
        <v>143</v>
      </c>
      <c r="G1201" s="13" t="s">
        <v>304</v>
      </c>
      <c r="H1201" t="s">
        <v>81</v>
      </c>
      <c r="I1201" t="s">
        <v>3973</v>
      </c>
      <c r="J1201">
        <v>43346</v>
      </c>
      <c r="K1201">
        <v>44236</v>
      </c>
      <c r="L1201">
        <v>1</v>
      </c>
      <c r="M1201">
        <v>40</v>
      </c>
      <c r="N1201">
        <v>5</v>
      </c>
      <c r="O1201">
        <v>28462</v>
      </c>
      <c r="P1201" t="s">
        <v>76</v>
      </c>
      <c r="Q1201" s="13" t="s">
        <v>57</v>
      </c>
      <c r="R1201" s="13" t="s">
        <v>82</v>
      </c>
      <c r="S1201" s="13" t="s">
        <v>159</v>
      </c>
      <c r="T1201" t="b">
        <v>1</v>
      </c>
      <c r="U1201" s="13" t="s">
        <v>8</v>
      </c>
      <c r="V1201" s="13" t="s">
        <v>2703</v>
      </c>
      <c r="W1201" t="s">
        <v>5</v>
      </c>
      <c r="X1201" s="13" t="s">
        <v>45</v>
      </c>
      <c r="Y1201" s="13" t="s">
        <v>146</v>
      </c>
      <c r="Z1201">
        <v>1979</v>
      </c>
      <c r="AA1201" s="13" t="s">
        <v>32</v>
      </c>
      <c r="AB1201" s="13" t="s">
        <v>306</v>
      </c>
      <c r="AC1201" s="13" t="s">
        <v>553</v>
      </c>
      <c r="AD1201" s="13" t="s">
        <v>44</v>
      </c>
      <c r="AE1201">
        <v>46</v>
      </c>
      <c r="AF1201" t="s">
        <v>37</v>
      </c>
      <c r="AG1201" t="s">
        <v>11</v>
      </c>
      <c r="AH1201">
        <v>3</v>
      </c>
      <c r="AI1201" t="s">
        <v>30</v>
      </c>
      <c r="AJ1201" s="13" t="s">
        <v>154</v>
      </c>
      <c r="AK1201" s="13" t="s">
        <v>135</v>
      </c>
      <c r="AL1201" t="s">
        <v>136</v>
      </c>
      <c r="AM1201" t="str">
        <f>EmployeeData[[#This Row],[EMPLOYEEID]]</f>
        <v>E063477</v>
      </c>
    </row>
    <row r="1202" spans="1:39" ht="15" x14ac:dyDescent="0.25">
      <c r="A1202" s="13" t="s">
        <v>2704</v>
      </c>
      <c r="B1202" s="13" t="str">
        <f>EmployeeData[[#This Row],[FULLNAME]]</f>
        <v>Chapman Yan</v>
      </c>
      <c r="C1202" s="13" t="s">
        <v>156</v>
      </c>
      <c r="D1202" s="13" t="s">
        <v>126</v>
      </c>
      <c r="E1202">
        <v>452</v>
      </c>
      <c r="F1202" s="13" t="s">
        <v>157</v>
      </c>
      <c r="G1202" s="13" t="s">
        <v>158</v>
      </c>
      <c r="H1202" t="s">
        <v>81</v>
      </c>
      <c r="I1202" t="s">
        <v>3973</v>
      </c>
      <c r="J1202">
        <v>43346</v>
      </c>
      <c r="K1202">
        <v>44140</v>
      </c>
      <c r="L1202">
        <v>1</v>
      </c>
      <c r="M1202">
        <v>40</v>
      </c>
      <c r="N1202">
        <v>5</v>
      </c>
      <c r="O1202">
        <v>50005</v>
      </c>
      <c r="P1202" t="s">
        <v>76</v>
      </c>
      <c r="Q1202" s="13" t="s">
        <v>56</v>
      </c>
      <c r="R1202" s="13" t="s">
        <v>82</v>
      </c>
      <c r="S1202" s="13" t="s">
        <v>211</v>
      </c>
      <c r="T1202" t="b">
        <v>1</v>
      </c>
      <c r="U1202" s="13" t="s">
        <v>8</v>
      </c>
      <c r="V1202" s="13" t="s">
        <v>2705</v>
      </c>
      <c r="W1202" t="s">
        <v>5</v>
      </c>
      <c r="X1202" s="13" t="s">
        <v>10</v>
      </c>
      <c r="Y1202" s="13" t="s">
        <v>146</v>
      </c>
      <c r="Z1202">
        <v>1962</v>
      </c>
      <c r="AA1202" s="13" t="s">
        <v>15</v>
      </c>
      <c r="AB1202" s="13" t="s">
        <v>161</v>
      </c>
      <c r="AC1202" s="13" t="s">
        <v>199</v>
      </c>
      <c r="AD1202" s="13" t="s">
        <v>43</v>
      </c>
      <c r="AE1202">
        <v>63</v>
      </c>
      <c r="AF1202" t="s">
        <v>37</v>
      </c>
      <c r="AG1202" t="s">
        <v>12</v>
      </c>
      <c r="AH1202">
        <v>2</v>
      </c>
      <c r="AI1202" t="s">
        <v>78</v>
      </c>
      <c r="AJ1202" s="13" t="s">
        <v>154</v>
      </c>
      <c r="AK1202" s="13" t="s">
        <v>135</v>
      </c>
      <c r="AL1202" t="s">
        <v>136</v>
      </c>
      <c r="AM1202" t="str">
        <f>EmployeeData[[#This Row],[EMPLOYEEID]]</f>
        <v>E064093</v>
      </c>
    </row>
    <row r="1203" spans="1:39" ht="15" x14ac:dyDescent="0.25">
      <c r="A1203" s="13" t="s">
        <v>2706</v>
      </c>
      <c r="B1203" s="13" t="str">
        <f>EmployeeData[[#This Row],[FULLNAME]]</f>
        <v>Chester Wang</v>
      </c>
      <c r="C1203" s="13" t="s">
        <v>125</v>
      </c>
      <c r="D1203" s="13" t="s">
        <v>126</v>
      </c>
      <c r="E1203">
        <v>442</v>
      </c>
      <c r="F1203" s="13" t="s">
        <v>143</v>
      </c>
      <c r="G1203" s="13" t="s">
        <v>128</v>
      </c>
      <c r="H1203" t="s">
        <v>81</v>
      </c>
      <c r="I1203" t="s">
        <v>3973</v>
      </c>
      <c r="J1203">
        <v>43346</v>
      </c>
      <c r="K1203">
        <v>44036</v>
      </c>
      <c r="L1203">
        <v>1</v>
      </c>
      <c r="M1203">
        <v>40</v>
      </c>
      <c r="N1203">
        <v>5</v>
      </c>
      <c r="O1203">
        <v>85667</v>
      </c>
      <c r="P1203" t="s">
        <v>76</v>
      </c>
      <c r="Q1203" s="13" t="s">
        <v>54</v>
      </c>
      <c r="R1203" s="13" t="s">
        <v>82</v>
      </c>
      <c r="S1203" s="13" t="s">
        <v>129</v>
      </c>
      <c r="T1203" t="b">
        <v>1</v>
      </c>
      <c r="U1203" s="13" t="s">
        <v>38</v>
      </c>
      <c r="V1203" s="13" t="s">
        <v>2707</v>
      </c>
      <c r="W1203" t="s">
        <v>5</v>
      </c>
      <c r="X1203" s="13" t="s">
        <v>45</v>
      </c>
      <c r="Y1203" s="13" t="s">
        <v>229</v>
      </c>
      <c r="Z1203">
        <v>1999</v>
      </c>
      <c r="AA1203" s="13" t="s">
        <v>52</v>
      </c>
      <c r="AB1203" s="13" t="s">
        <v>132</v>
      </c>
      <c r="AC1203" s="13" t="s">
        <v>179</v>
      </c>
      <c r="AD1203" s="13" t="s">
        <v>44</v>
      </c>
      <c r="AE1203">
        <v>26</v>
      </c>
      <c r="AF1203" t="s">
        <v>6</v>
      </c>
      <c r="AG1203" t="s">
        <v>12</v>
      </c>
      <c r="AH1203">
        <v>2</v>
      </c>
      <c r="AI1203" t="s">
        <v>78</v>
      </c>
      <c r="AJ1203" s="13" t="s">
        <v>149</v>
      </c>
      <c r="AK1203" s="13" t="s">
        <v>135</v>
      </c>
      <c r="AL1203" t="s">
        <v>136</v>
      </c>
      <c r="AM1203" t="str">
        <f>EmployeeData[[#This Row],[EMPLOYEEID]]</f>
        <v>E065639</v>
      </c>
    </row>
    <row r="1204" spans="1:39" ht="15" x14ac:dyDescent="0.25">
      <c r="A1204" s="13" t="s">
        <v>2708</v>
      </c>
      <c r="B1204" s="13" t="str">
        <f>EmployeeData[[#This Row],[FULLNAME]]</f>
        <v>Chester Vahabzadeh</v>
      </c>
      <c r="C1204" s="13" t="s">
        <v>203</v>
      </c>
      <c r="D1204" s="13" t="s">
        <v>126</v>
      </c>
      <c r="E1204">
        <v>442</v>
      </c>
      <c r="F1204" s="13" t="s">
        <v>143</v>
      </c>
      <c r="G1204" s="13" t="s">
        <v>204</v>
      </c>
      <c r="H1204" t="s">
        <v>81</v>
      </c>
      <c r="I1204" t="s">
        <v>3973</v>
      </c>
      <c r="J1204">
        <v>43346</v>
      </c>
      <c r="K1204">
        <v>44000</v>
      </c>
      <c r="L1204">
        <v>1</v>
      </c>
      <c r="M1204">
        <v>40</v>
      </c>
      <c r="N1204">
        <v>5</v>
      </c>
      <c r="O1204">
        <v>92140</v>
      </c>
      <c r="P1204" t="s">
        <v>76</v>
      </c>
      <c r="Q1204" s="13" t="s">
        <v>55</v>
      </c>
      <c r="R1204" s="13" t="s">
        <v>82</v>
      </c>
      <c r="S1204" s="13" t="s">
        <v>159</v>
      </c>
      <c r="T1204" t="b">
        <v>1</v>
      </c>
      <c r="U1204" s="13" t="s">
        <v>7</v>
      </c>
      <c r="V1204" s="13" t="s">
        <v>2709</v>
      </c>
      <c r="W1204" t="s">
        <v>5</v>
      </c>
      <c r="X1204" s="13" t="s">
        <v>10</v>
      </c>
      <c r="Y1204" s="13" t="s">
        <v>146</v>
      </c>
      <c r="Z1204">
        <v>1999</v>
      </c>
      <c r="AA1204" s="13" t="s">
        <v>32</v>
      </c>
      <c r="AB1204" s="13" t="s">
        <v>206</v>
      </c>
      <c r="AC1204" s="13" t="s">
        <v>179</v>
      </c>
      <c r="AD1204" s="13" t="s">
        <v>44</v>
      </c>
      <c r="AE1204">
        <v>26</v>
      </c>
      <c r="AF1204" t="s">
        <v>6</v>
      </c>
      <c r="AG1204" t="s">
        <v>12</v>
      </c>
      <c r="AH1204">
        <v>2</v>
      </c>
      <c r="AI1204" t="s">
        <v>78</v>
      </c>
      <c r="AJ1204" s="13" t="s">
        <v>154</v>
      </c>
      <c r="AK1204" s="13" t="s">
        <v>184</v>
      </c>
      <c r="AL1204" t="b">
        <v>1</v>
      </c>
      <c r="AM1204" t="str">
        <f>EmployeeData[[#This Row],[EMPLOYEEID]]</f>
        <v>E066317</v>
      </c>
    </row>
    <row r="1205" spans="1:39" ht="15" x14ac:dyDescent="0.25">
      <c r="A1205" s="13" t="s">
        <v>2710</v>
      </c>
      <c r="B1205" s="13" t="str">
        <f>EmployeeData[[#This Row],[FULLNAME]]</f>
        <v>Christina St-Denis</v>
      </c>
      <c r="C1205" s="13" t="s">
        <v>203</v>
      </c>
      <c r="D1205" s="13" t="s">
        <v>126</v>
      </c>
      <c r="E1205">
        <v>232</v>
      </c>
      <c r="F1205" s="13" t="s">
        <v>157</v>
      </c>
      <c r="G1205" s="13" t="s">
        <v>204</v>
      </c>
      <c r="H1205" t="s">
        <v>81</v>
      </c>
      <c r="I1205" t="s">
        <v>3973</v>
      </c>
      <c r="J1205">
        <v>43346</v>
      </c>
      <c r="K1205">
        <v>43923</v>
      </c>
      <c r="L1205">
        <v>1</v>
      </c>
      <c r="M1205">
        <v>40</v>
      </c>
      <c r="N1205">
        <v>5</v>
      </c>
      <c r="O1205">
        <v>81024</v>
      </c>
      <c r="P1205" t="s">
        <v>76</v>
      </c>
      <c r="Q1205" s="13" t="s">
        <v>55</v>
      </c>
      <c r="R1205" s="13" t="s">
        <v>82</v>
      </c>
      <c r="S1205" s="13" t="s">
        <v>237</v>
      </c>
      <c r="T1205" t="b">
        <v>1</v>
      </c>
      <c r="U1205" s="13" t="s">
        <v>38</v>
      </c>
      <c r="V1205" s="13" t="s">
        <v>2711</v>
      </c>
      <c r="W1205" t="s">
        <v>5</v>
      </c>
      <c r="X1205" s="13" t="s">
        <v>10</v>
      </c>
      <c r="Y1205" s="13" t="s">
        <v>146</v>
      </c>
      <c r="Z1205">
        <v>1971</v>
      </c>
      <c r="AA1205" s="13" t="s">
        <v>34</v>
      </c>
      <c r="AB1205" s="13" t="s">
        <v>206</v>
      </c>
      <c r="AC1205" s="13" t="s">
        <v>468</v>
      </c>
      <c r="AD1205" s="13" t="s">
        <v>43</v>
      </c>
      <c r="AE1205">
        <v>54</v>
      </c>
      <c r="AF1205" t="s">
        <v>37</v>
      </c>
      <c r="AG1205" t="s">
        <v>12</v>
      </c>
      <c r="AH1205">
        <v>2</v>
      </c>
      <c r="AI1205" t="s">
        <v>78</v>
      </c>
      <c r="AJ1205" s="13" t="s">
        <v>134</v>
      </c>
      <c r="AK1205" s="13" t="s">
        <v>135</v>
      </c>
      <c r="AL1205" t="b">
        <v>0</v>
      </c>
      <c r="AM1205" t="str">
        <f>EmployeeData[[#This Row],[EMPLOYEEID]]</f>
        <v>E067775</v>
      </c>
    </row>
    <row r="1206" spans="1:39" ht="15" x14ac:dyDescent="0.25">
      <c r="A1206" s="13" t="s">
        <v>2712</v>
      </c>
      <c r="B1206" s="13" t="str">
        <f>EmployeeData[[#This Row],[FULLNAME]]</f>
        <v>Christoph Rajagopal</v>
      </c>
      <c r="C1206" s="13" t="s">
        <v>156</v>
      </c>
      <c r="D1206" s="13" t="s">
        <v>126</v>
      </c>
      <c r="E1206">
        <v>444</v>
      </c>
      <c r="F1206" s="13" t="s">
        <v>127</v>
      </c>
      <c r="G1206" s="13" t="s">
        <v>158</v>
      </c>
      <c r="H1206" t="s">
        <v>81</v>
      </c>
      <c r="I1206" t="s">
        <v>3973</v>
      </c>
      <c r="J1206">
        <v>43134</v>
      </c>
      <c r="K1206">
        <v>44177</v>
      </c>
      <c r="L1206">
        <v>1</v>
      </c>
      <c r="M1206">
        <v>40</v>
      </c>
      <c r="N1206">
        <v>5</v>
      </c>
      <c r="O1206">
        <v>67075</v>
      </c>
      <c r="P1206" t="s">
        <v>76</v>
      </c>
      <c r="Q1206" s="13" t="s">
        <v>56</v>
      </c>
      <c r="R1206" s="13" t="s">
        <v>82</v>
      </c>
      <c r="S1206" s="13" t="s">
        <v>225</v>
      </c>
      <c r="T1206" t="b">
        <v>1</v>
      </c>
      <c r="U1206" s="13" t="s">
        <v>7</v>
      </c>
      <c r="V1206" s="13" t="s">
        <v>2713</v>
      </c>
      <c r="W1206" t="s">
        <v>5</v>
      </c>
      <c r="X1206" s="13" t="s">
        <v>10</v>
      </c>
      <c r="Y1206" s="13" t="s">
        <v>146</v>
      </c>
      <c r="Z1206">
        <v>1983</v>
      </c>
      <c r="AA1206" s="13" t="s">
        <v>15</v>
      </c>
      <c r="AB1206" s="13" t="s">
        <v>161</v>
      </c>
      <c r="AC1206" s="13" t="s">
        <v>133</v>
      </c>
      <c r="AD1206" s="13" t="s">
        <v>40</v>
      </c>
      <c r="AE1206">
        <v>42</v>
      </c>
      <c r="AF1206" t="s">
        <v>36</v>
      </c>
      <c r="AG1206" t="s">
        <v>12</v>
      </c>
      <c r="AH1206">
        <v>2</v>
      </c>
      <c r="AI1206" t="s">
        <v>78</v>
      </c>
      <c r="AJ1206" s="13" t="s">
        <v>149</v>
      </c>
      <c r="AK1206" s="13" t="s">
        <v>184</v>
      </c>
      <c r="AL1206" t="s">
        <v>136</v>
      </c>
      <c r="AM1206" t="str">
        <f>EmployeeData[[#This Row],[EMPLOYEEID]]</f>
        <v>E069921</v>
      </c>
    </row>
    <row r="1207" spans="1:39" ht="15" x14ac:dyDescent="0.25">
      <c r="A1207" s="13" t="s">
        <v>2714</v>
      </c>
      <c r="B1207" s="13" t="str">
        <f>EmployeeData[[#This Row],[FULLNAME]]</f>
        <v>Cynthia Han</v>
      </c>
      <c r="C1207" s="13" t="s">
        <v>203</v>
      </c>
      <c r="D1207" s="13" t="s">
        <v>407</v>
      </c>
      <c r="E1207">
        <v>452</v>
      </c>
      <c r="F1207" s="13" t="s">
        <v>157</v>
      </c>
      <c r="G1207" s="13" t="s">
        <v>204</v>
      </c>
      <c r="H1207" t="s">
        <v>81</v>
      </c>
      <c r="I1207" t="s">
        <v>3973</v>
      </c>
      <c r="J1207">
        <v>43103</v>
      </c>
      <c r="K1207">
        <v>44042</v>
      </c>
      <c r="L1207">
        <v>1</v>
      </c>
      <c r="M1207">
        <v>40</v>
      </c>
      <c r="N1207">
        <v>5</v>
      </c>
      <c r="O1207">
        <v>109220</v>
      </c>
      <c r="P1207" t="s">
        <v>76</v>
      </c>
      <c r="Q1207" s="13" t="s">
        <v>55</v>
      </c>
      <c r="R1207" s="13" t="s">
        <v>83</v>
      </c>
      <c r="S1207" s="13" t="s">
        <v>159</v>
      </c>
      <c r="T1207" t="b">
        <v>1</v>
      </c>
      <c r="U1207" s="13" t="s">
        <v>7</v>
      </c>
      <c r="V1207" s="13" t="s">
        <v>2715</v>
      </c>
      <c r="W1207" t="s">
        <v>5</v>
      </c>
      <c r="X1207" s="13" t="s">
        <v>10</v>
      </c>
      <c r="Y1207" s="13" t="s">
        <v>146</v>
      </c>
      <c r="Z1207">
        <v>1982</v>
      </c>
      <c r="AA1207" s="13" t="s">
        <v>34</v>
      </c>
      <c r="AB1207" s="13" t="s">
        <v>206</v>
      </c>
      <c r="AC1207" s="13" t="s">
        <v>199</v>
      </c>
      <c r="AD1207" s="13" t="s">
        <v>43</v>
      </c>
      <c r="AE1207">
        <v>43</v>
      </c>
      <c r="AF1207" t="s">
        <v>36</v>
      </c>
      <c r="AG1207" t="s">
        <v>46</v>
      </c>
      <c r="AH1207">
        <v>2</v>
      </c>
      <c r="AI1207" t="s">
        <v>78</v>
      </c>
      <c r="AJ1207" s="13" t="s">
        <v>134</v>
      </c>
      <c r="AK1207" s="13" t="s">
        <v>135</v>
      </c>
      <c r="AL1207" t="b">
        <v>1</v>
      </c>
      <c r="AM1207" t="str">
        <f>EmployeeData[[#This Row],[EMPLOYEEID]]</f>
        <v>E078864</v>
      </c>
    </row>
    <row r="1208" spans="1:39" ht="15" x14ac:dyDescent="0.25">
      <c r="A1208" s="13" t="s">
        <v>2716</v>
      </c>
      <c r="B1208" s="13" t="str">
        <f>EmployeeData[[#This Row],[FULLNAME]]</f>
        <v>Daniel Chao</v>
      </c>
      <c r="C1208" s="13" t="s">
        <v>1885</v>
      </c>
      <c r="D1208" s="13" t="s">
        <v>407</v>
      </c>
      <c r="E1208">
        <v>452</v>
      </c>
      <c r="F1208" s="13" t="s">
        <v>157</v>
      </c>
      <c r="G1208" s="13" t="s">
        <v>1884</v>
      </c>
      <c r="H1208" t="s">
        <v>81</v>
      </c>
      <c r="I1208" t="s">
        <v>3973</v>
      </c>
      <c r="J1208">
        <v>43103</v>
      </c>
      <c r="K1208">
        <v>44012</v>
      </c>
      <c r="L1208">
        <v>1</v>
      </c>
      <c r="M1208">
        <v>40</v>
      </c>
      <c r="N1208">
        <v>5</v>
      </c>
      <c r="O1208">
        <v>90453</v>
      </c>
      <c r="P1208" t="s">
        <v>76</v>
      </c>
      <c r="Q1208" s="13" t="s">
        <v>62</v>
      </c>
      <c r="R1208" s="13" t="s">
        <v>83</v>
      </c>
      <c r="S1208" s="13" t="s">
        <v>215</v>
      </c>
      <c r="T1208" t="b">
        <v>1</v>
      </c>
      <c r="U1208" s="13" t="s">
        <v>7</v>
      </c>
      <c r="V1208" s="13" t="s">
        <v>2717</v>
      </c>
      <c r="W1208" t="s">
        <v>5</v>
      </c>
      <c r="X1208" s="13" t="s">
        <v>10</v>
      </c>
      <c r="Y1208" s="13" t="s">
        <v>146</v>
      </c>
      <c r="Z1208">
        <v>1982</v>
      </c>
      <c r="AA1208" s="13" t="s">
        <v>33</v>
      </c>
      <c r="AB1208" s="13" t="s">
        <v>1886</v>
      </c>
      <c r="AC1208" s="13" t="s">
        <v>199</v>
      </c>
      <c r="AD1208" s="13" t="s">
        <v>43</v>
      </c>
      <c r="AE1208">
        <v>43</v>
      </c>
      <c r="AF1208" t="s">
        <v>36</v>
      </c>
      <c r="AG1208" t="s">
        <v>12</v>
      </c>
      <c r="AH1208">
        <v>2</v>
      </c>
      <c r="AI1208" t="s">
        <v>78</v>
      </c>
      <c r="AJ1208" s="13" t="s">
        <v>134</v>
      </c>
      <c r="AK1208" s="13" t="s">
        <v>184</v>
      </c>
      <c r="AL1208" t="s">
        <v>136</v>
      </c>
      <c r="AM1208" t="str">
        <f>EmployeeData[[#This Row],[EMPLOYEEID]]</f>
        <v>E085128</v>
      </c>
    </row>
    <row r="1209" spans="1:39" ht="15" x14ac:dyDescent="0.25">
      <c r="A1209" s="13" t="s">
        <v>2718</v>
      </c>
      <c r="B1209" s="13" t="str">
        <f>EmployeeData[[#This Row],[FULLNAME]]</f>
        <v>Daniela Angara</v>
      </c>
      <c r="C1209" s="13" t="s">
        <v>125</v>
      </c>
      <c r="D1209" s="13" t="s">
        <v>407</v>
      </c>
      <c r="E1209">
        <v>231</v>
      </c>
      <c r="F1209" s="13" t="s">
        <v>143</v>
      </c>
      <c r="G1209" s="13" t="s">
        <v>128</v>
      </c>
      <c r="H1209" t="s">
        <v>81</v>
      </c>
      <c r="I1209" t="s">
        <v>3973</v>
      </c>
      <c r="J1209">
        <v>43103</v>
      </c>
      <c r="K1209">
        <v>44391</v>
      </c>
      <c r="L1209">
        <v>1</v>
      </c>
      <c r="M1209">
        <v>40</v>
      </c>
      <c r="N1209">
        <v>5</v>
      </c>
      <c r="O1209">
        <v>256639</v>
      </c>
      <c r="P1209" t="s">
        <v>76</v>
      </c>
      <c r="Q1209" s="13" t="s">
        <v>54</v>
      </c>
      <c r="R1209" s="13" t="s">
        <v>83</v>
      </c>
      <c r="S1209" s="13" t="s">
        <v>159</v>
      </c>
      <c r="T1209" t="b">
        <v>1</v>
      </c>
      <c r="U1209" s="13" t="s">
        <v>38</v>
      </c>
      <c r="V1209" s="13" t="s">
        <v>2719</v>
      </c>
      <c r="W1209" t="s">
        <v>5</v>
      </c>
      <c r="X1209" s="13" t="s">
        <v>45</v>
      </c>
      <c r="Y1209" s="13" t="s">
        <v>131</v>
      </c>
      <c r="Z1209">
        <v>1974</v>
      </c>
      <c r="AA1209" s="13" t="s">
        <v>51</v>
      </c>
      <c r="AB1209" s="13" t="s">
        <v>132</v>
      </c>
      <c r="AC1209" s="13" t="s">
        <v>431</v>
      </c>
      <c r="AD1209" s="13" t="s">
        <v>44</v>
      </c>
      <c r="AE1209">
        <v>51</v>
      </c>
      <c r="AF1209" t="s">
        <v>37</v>
      </c>
      <c r="AG1209" t="s">
        <v>47</v>
      </c>
      <c r="AH1209">
        <v>3</v>
      </c>
      <c r="AI1209" t="s">
        <v>30</v>
      </c>
      <c r="AJ1209" s="13" t="s">
        <v>134</v>
      </c>
      <c r="AK1209" s="13" t="s">
        <v>135</v>
      </c>
      <c r="AL1209" t="s">
        <v>136</v>
      </c>
      <c r="AM1209" t="str">
        <f>EmployeeData[[#This Row],[EMPLOYEEID]]</f>
        <v>E086814</v>
      </c>
    </row>
    <row r="1210" spans="1:39" ht="15" x14ac:dyDescent="0.25">
      <c r="A1210" s="13" t="s">
        <v>2720</v>
      </c>
      <c r="B1210" s="13" t="str">
        <f>EmployeeData[[#This Row],[FULLNAME]]</f>
        <v>Daniela Almonte</v>
      </c>
      <c r="C1210" s="13" t="s">
        <v>156</v>
      </c>
      <c r="D1210" s="13" t="s">
        <v>407</v>
      </c>
      <c r="E1210">
        <v>341</v>
      </c>
      <c r="F1210" s="13" t="s">
        <v>221</v>
      </c>
      <c r="G1210" s="13" t="s">
        <v>158</v>
      </c>
      <c r="H1210" t="s">
        <v>81</v>
      </c>
      <c r="I1210" t="s">
        <v>3973</v>
      </c>
      <c r="J1210">
        <v>41680</v>
      </c>
      <c r="K1210">
        <v>44231</v>
      </c>
      <c r="L1210">
        <v>1</v>
      </c>
      <c r="M1210">
        <v>40</v>
      </c>
      <c r="N1210">
        <v>5</v>
      </c>
      <c r="O1210">
        <v>65964</v>
      </c>
      <c r="P1210" t="s">
        <v>76</v>
      </c>
      <c r="Q1210" s="13" t="s">
        <v>56</v>
      </c>
      <c r="R1210" s="13" t="s">
        <v>83</v>
      </c>
      <c r="S1210" s="13" t="s">
        <v>159</v>
      </c>
      <c r="T1210" t="b">
        <v>1</v>
      </c>
      <c r="U1210" s="13" t="s">
        <v>7</v>
      </c>
      <c r="V1210" s="13" t="s">
        <v>2721</v>
      </c>
      <c r="W1210" t="s">
        <v>5</v>
      </c>
      <c r="X1210" s="13" t="s">
        <v>45</v>
      </c>
      <c r="Y1210" s="13" t="s">
        <v>146</v>
      </c>
      <c r="Z1210">
        <v>1989</v>
      </c>
      <c r="AA1210" s="13" t="s">
        <v>15</v>
      </c>
      <c r="AB1210" s="13" t="s">
        <v>161</v>
      </c>
      <c r="AC1210" s="13" t="s">
        <v>451</v>
      </c>
      <c r="AD1210" s="13" t="s">
        <v>9</v>
      </c>
      <c r="AE1210">
        <v>36</v>
      </c>
      <c r="AF1210" t="s">
        <v>36</v>
      </c>
      <c r="AG1210" t="s">
        <v>12</v>
      </c>
      <c r="AH1210">
        <v>7</v>
      </c>
      <c r="AI1210" t="s">
        <v>13</v>
      </c>
      <c r="AJ1210" s="13" t="s">
        <v>176</v>
      </c>
      <c r="AK1210" s="13" t="s">
        <v>135</v>
      </c>
      <c r="AL1210" t="b">
        <v>1</v>
      </c>
      <c r="AM1210" t="str">
        <f>EmployeeData[[#This Row],[EMPLOYEEID]]</f>
        <v>E086842</v>
      </c>
    </row>
    <row r="1211" spans="1:39" ht="15" x14ac:dyDescent="0.25">
      <c r="A1211" s="13" t="s">
        <v>2722</v>
      </c>
      <c r="B1211" s="13" t="str">
        <f>EmployeeData[[#This Row],[FULLNAME]]</f>
        <v>David Teichroeb</v>
      </c>
      <c r="C1211" s="13" t="s">
        <v>303</v>
      </c>
      <c r="D1211" s="13" t="s">
        <v>407</v>
      </c>
      <c r="E1211">
        <v>443</v>
      </c>
      <c r="F1211" s="13" t="s">
        <v>157</v>
      </c>
      <c r="G1211" s="13" t="s">
        <v>304</v>
      </c>
      <c r="H1211" t="s">
        <v>81</v>
      </c>
      <c r="I1211" t="s">
        <v>3973</v>
      </c>
      <c r="J1211">
        <v>41680</v>
      </c>
      <c r="K1211">
        <v>44271</v>
      </c>
      <c r="L1211">
        <v>1</v>
      </c>
      <c r="M1211">
        <v>40</v>
      </c>
      <c r="N1211">
        <v>5</v>
      </c>
      <c r="O1211">
        <v>77832</v>
      </c>
      <c r="P1211" t="s">
        <v>76</v>
      </c>
      <c r="Q1211" s="13" t="s">
        <v>57</v>
      </c>
      <c r="R1211" s="13" t="s">
        <v>83</v>
      </c>
      <c r="S1211" s="13" t="s">
        <v>129</v>
      </c>
      <c r="T1211" t="b">
        <v>1</v>
      </c>
      <c r="U1211" s="13" t="s">
        <v>38</v>
      </c>
      <c r="V1211" s="13" t="s">
        <v>2723</v>
      </c>
      <c r="W1211" t="s">
        <v>5</v>
      </c>
      <c r="X1211" s="13" t="s">
        <v>10</v>
      </c>
      <c r="Y1211" s="13" t="s">
        <v>131</v>
      </c>
      <c r="Z1211">
        <v>1971</v>
      </c>
      <c r="AA1211" s="13" t="s">
        <v>32</v>
      </c>
      <c r="AB1211" s="13" t="s">
        <v>306</v>
      </c>
      <c r="AC1211" s="13" t="s">
        <v>162</v>
      </c>
      <c r="AD1211" s="13" t="s">
        <v>43</v>
      </c>
      <c r="AE1211">
        <v>54</v>
      </c>
      <c r="AF1211" t="s">
        <v>37</v>
      </c>
      <c r="AG1211" t="s">
        <v>12</v>
      </c>
      <c r="AH1211">
        <v>7</v>
      </c>
      <c r="AI1211" t="s">
        <v>13</v>
      </c>
      <c r="AJ1211" s="13" t="s">
        <v>149</v>
      </c>
      <c r="AK1211" s="13" t="s">
        <v>135</v>
      </c>
      <c r="AL1211" t="s">
        <v>136</v>
      </c>
      <c r="AM1211" t="str">
        <f>EmployeeData[[#This Row],[EMPLOYEEID]]</f>
        <v>E091401</v>
      </c>
    </row>
    <row r="1212" spans="1:39" ht="15" x14ac:dyDescent="0.25">
      <c r="A1212" s="13" t="s">
        <v>2724</v>
      </c>
      <c r="B1212" s="13" t="str">
        <f>EmployeeData[[#This Row],[FULLNAME]]</f>
        <v>David Shen</v>
      </c>
      <c r="C1212" s="13" t="s">
        <v>125</v>
      </c>
      <c r="D1212" s="13" t="s">
        <v>407</v>
      </c>
      <c r="E1212">
        <v>454</v>
      </c>
      <c r="F1212" s="13" t="s">
        <v>169</v>
      </c>
      <c r="G1212" s="13" t="s">
        <v>128</v>
      </c>
      <c r="H1212" t="s">
        <v>81</v>
      </c>
      <c r="I1212" t="s">
        <v>3973</v>
      </c>
      <c r="J1212">
        <v>41680</v>
      </c>
      <c r="K1212">
        <v>44236</v>
      </c>
      <c r="L1212">
        <v>1</v>
      </c>
      <c r="M1212">
        <v>40</v>
      </c>
      <c r="N1212">
        <v>5</v>
      </c>
      <c r="O1212">
        <v>234776</v>
      </c>
      <c r="P1212" t="s">
        <v>76</v>
      </c>
      <c r="Q1212" s="13" t="s">
        <v>54</v>
      </c>
      <c r="R1212" s="13" t="s">
        <v>83</v>
      </c>
      <c r="S1212" s="13" t="s">
        <v>159</v>
      </c>
      <c r="T1212" t="b">
        <v>1</v>
      </c>
      <c r="U1212" s="13" t="s">
        <v>8</v>
      </c>
      <c r="V1212" s="13" t="s">
        <v>2725</v>
      </c>
      <c r="W1212" t="s">
        <v>5</v>
      </c>
      <c r="X1212" s="13" t="s">
        <v>10</v>
      </c>
      <c r="Y1212" s="13" t="s">
        <v>146</v>
      </c>
      <c r="Z1212">
        <v>1980</v>
      </c>
      <c r="AA1212" s="13" t="s">
        <v>51</v>
      </c>
      <c r="AB1212" s="13" t="s">
        <v>132</v>
      </c>
      <c r="AC1212" s="13" t="s">
        <v>293</v>
      </c>
      <c r="AD1212" s="13" t="s">
        <v>41</v>
      </c>
      <c r="AE1212">
        <v>45</v>
      </c>
      <c r="AF1212" t="s">
        <v>36</v>
      </c>
      <c r="AG1212" t="s">
        <v>47</v>
      </c>
      <c r="AH1212">
        <v>7</v>
      </c>
      <c r="AI1212" t="s">
        <v>13</v>
      </c>
      <c r="AJ1212" s="13" t="s">
        <v>149</v>
      </c>
      <c r="AK1212" s="13" t="s">
        <v>135</v>
      </c>
      <c r="AL1212" t="b">
        <v>0</v>
      </c>
      <c r="AM1212" t="str">
        <f>EmployeeData[[#This Row],[EMPLOYEEID]]</f>
        <v>E092199</v>
      </c>
    </row>
    <row r="1213" spans="1:39" ht="15" x14ac:dyDescent="0.25">
      <c r="A1213" s="13" t="s">
        <v>2726</v>
      </c>
      <c r="B1213" s="13" t="str">
        <f>EmployeeData[[#This Row],[FULLNAME]]</f>
        <v>David Ratkowski</v>
      </c>
      <c r="C1213" s="13" t="s">
        <v>203</v>
      </c>
      <c r="D1213" s="13" t="s">
        <v>407</v>
      </c>
      <c r="E1213">
        <v>453</v>
      </c>
      <c r="F1213" s="13" t="s">
        <v>127</v>
      </c>
      <c r="G1213" s="13" t="s">
        <v>204</v>
      </c>
      <c r="H1213" t="s">
        <v>81</v>
      </c>
      <c r="I1213" t="s">
        <v>3973</v>
      </c>
      <c r="J1213">
        <v>41680</v>
      </c>
      <c r="K1213">
        <v>43921</v>
      </c>
      <c r="L1213">
        <v>1</v>
      </c>
      <c r="M1213">
        <v>40</v>
      </c>
      <c r="N1213">
        <v>5</v>
      </c>
      <c r="O1213">
        <v>28366</v>
      </c>
      <c r="P1213" t="s">
        <v>76</v>
      </c>
      <c r="Q1213" s="13" t="s">
        <v>55</v>
      </c>
      <c r="R1213" s="13" t="s">
        <v>83</v>
      </c>
      <c r="S1213" s="13" t="s">
        <v>140</v>
      </c>
      <c r="T1213" t="b">
        <v>1</v>
      </c>
      <c r="U1213" s="13" t="s">
        <v>8</v>
      </c>
      <c r="V1213" s="13" t="s">
        <v>2727</v>
      </c>
      <c r="W1213" t="s">
        <v>5</v>
      </c>
      <c r="X1213" s="13" t="s">
        <v>10</v>
      </c>
      <c r="Y1213" s="13" t="s">
        <v>146</v>
      </c>
      <c r="Z1213">
        <v>1978</v>
      </c>
      <c r="AA1213" s="13" t="s">
        <v>32</v>
      </c>
      <c r="AB1213" s="13" t="s">
        <v>206</v>
      </c>
      <c r="AC1213" s="13" t="s">
        <v>320</v>
      </c>
      <c r="AD1213" s="13" t="s">
        <v>40</v>
      </c>
      <c r="AE1213">
        <v>47</v>
      </c>
      <c r="AF1213" t="s">
        <v>37</v>
      </c>
      <c r="AG1213" t="s">
        <v>11</v>
      </c>
      <c r="AH1213">
        <v>6</v>
      </c>
      <c r="AI1213" t="s">
        <v>13</v>
      </c>
      <c r="AJ1213" s="13" t="s">
        <v>134</v>
      </c>
      <c r="AK1213" s="13" t="s">
        <v>135</v>
      </c>
      <c r="AL1213" t="s">
        <v>136</v>
      </c>
      <c r="AM1213" t="str">
        <f>EmployeeData[[#This Row],[EMPLOYEEID]]</f>
        <v>E092761</v>
      </c>
    </row>
    <row r="1214" spans="1:39" ht="15" x14ac:dyDescent="0.25">
      <c r="A1214" s="13" t="s">
        <v>2728</v>
      </c>
      <c r="B1214" s="13" t="str">
        <f>EmployeeData[[#This Row],[FULLNAME]]</f>
        <v>David Ramamonjison</v>
      </c>
      <c r="C1214" s="13" t="s">
        <v>125</v>
      </c>
      <c r="D1214" s="13" t="s">
        <v>407</v>
      </c>
      <c r="E1214">
        <v>445</v>
      </c>
      <c r="F1214" s="13" t="s">
        <v>169</v>
      </c>
      <c r="G1214" s="13" t="s">
        <v>128</v>
      </c>
      <c r="H1214" t="s">
        <v>81</v>
      </c>
      <c r="I1214" t="s">
        <v>3973</v>
      </c>
      <c r="J1214">
        <v>41680</v>
      </c>
      <c r="K1214">
        <v>43924</v>
      </c>
      <c r="L1214">
        <v>1</v>
      </c>
      <c r="M1214">
        <v>40</v>
      </c>
      <c r="N1214">
        <v>5</v>
      </c>
      <c r="O1214">
        <v>255393</v>
      </c>
      <c r="P1214" t="s">
        <v>76</v>
      </c>
      <c r="Q1214" s="13" t="s">
        <v>54</v>
      </c>
      <c r="R1214" s="13" t="s">
        <v>83</v>
      </c>
      <c r="S1214" s="13" t="s">
        <v>159</v>
      </c>
      <c r="T1214" t="b">
        <v>1</v>
      </c>
      <c r="U1214" s="13" t="s">
        <v>38</v>
      </c>
      <c r="V1214" s="13" t="s">
        <v>2729</v>
      </c>
      <c r="W1214" t="s">
        <v>5</v>
      </c>
      <c r="X1214" s="13" t="s">
        <v>10</v>
      </c>
      <c r="Y1214" s="13" t="s">
        <v>131</v>
      </c>
      <c r="Z1214">
        <v>1988</v>
      </c>
      <c r="AA1214" s="13" t="s">
        <v>15</v>
      </c>
      <c r="AB1214" s="13" t="s">
        <v>132</v>
      </c>
      <c r="AC1214" s="13" t="s">
        <v>171</v>
      </c>
      <c r="AD1214" s="13" t="s">
        <v>41</v>
      </c>
      <c r="AE1214">
        <v>37</v>
      </c>
      <c r="AF1214" t="s">
        <v>36</v>
      </c>
      <c r="AG1214" t="s">
        <v>47</v>
      </c>
      <c r="AH1214">
        <v>6</v>
      </c>
      <c r="AI1214" t="s">
        <v>13</v>
      </c>
      <c r="AJ1214" s="13" t="s">
        <v>134</v>
      </c>
      <c r="AK1214" s="13" t="s">
        <v>135</v>
      </c>
      <c r="AL1214" t="b">
        <v>0</v>
      </c>
      <c r="AM1214" t="str">
        <f>EmployeeData[[#This Row],[EMPLOYEEID]]</f>
        <v>E093301</v>
      </c>
    </row>
    <row r="1215" spans="1:39" ht="15" x14ac:dyDescent="0.25">
      <c r="A1215" s="13" t="s">
        <v>2730</v>
      </c>
      <c r="B1215" s="13" t="str">
        <f>EmployeeData[[#This Row],[FULLNAME]]</f>
        <v>Deok Lam</v>
      </c>
      <c r="C1215" s="13" t="s">
        <v>125</v>
      </c>
      <c r="D1215" s="13" t="s">
        <v>407</v>
      </c>
      <c r="E1215">
        <v>445</v>
      </c>
      <c r="F1215" s="13" t="s">
        <v>169</v>
      </c>
      <c r="G1215" s="13" t="s">
        <v>128</v>
      </c>
      <c r="H1215" t="s">
        <v>81</v>
      </c>
      <c r="I1215" t="s">
        <v>3974</v>
      </c>
      <c r="J1215">
        <v>41680</v>
      </c>
      <c r="K1215">
        <v>44212</v>
      </c>
      <c r="L1215">
        <v>1</v>
      </c>
      <c r="M1215">
        <v>40</v>
      </c>
      <c r="N1215">
        <v>5</v>
      </c>
      <c r="O1215">
        <v>73352</v>
      </c>
      <c r="P1215" t="s">
        <v>76</v>
      </c>
      <c r="Q1215" s="13" t="s">
        <v>54</v>
      </c>
      <c r="R1215" s="13" t="s">
        <v>83</v>
      </c>
      <c r="S1215" s="13" t="s">
        <v>129</v>
      </c>
      <c r="T1215" t="b">
        <v>1</v>
      </c>
      <c r="U1215" s="13" t="s">
        <v>38</v>
      </c>
      <c r="V1215" s="13" t="s">
        <v>2731</v>
      </c>
      <c r="W1215" t="s">
        <v>35</v>
      </c>
      <c r="X1215" s="13" t="s">
        <v>10</v>
      </c>
      <c r="Y1215" s="13" t="s">
        <v>131</v>
      </c>
      <c r="Z1215">
        <v>1962</v>
      </c>
      <c r="AA1215" s="13" t="s">
        <v>31</v>
      </c>
      <c r="AB1215" s="13" t="s">
        <v>132</v>
      </c>
      <c r="AC1215" s="13" t="s">
        <v>171</v>
      </c>
      <c r="AD1215" s="13" t="s">
        <v>41</v>
      </c>
      <c r="AE1215">
        <v>63</v>
      </c>
      <c r="AF1215" t="s">
        <v>37</v>
      </c>
      <c r="AG1215" t="s">
        <v>12</v>
      </c>
      <c r="AH1215">
        <v>7</v>
      </c>
      <c r="AI1215" t="s">
        <v>13</v>
      </c>
      <c r="AJ1215" s="13" t="s">
        <v>176</v>
      </c>
      <c r="AK1215" s="13" t="s">
        <v>135</v>
      </c>
      <c r="AL1215" t="s">
        <v>136</v>
      </c>
      <c r="AM1215" t="str">
        <f>EmployeeData[[#This Row],[EMPLOYEEID]]</f>
        <v>E097970</v>
      </c>
    </row>
    <row r="1216" spans="1:39" ht="15" x14ac:dyDescent="0.25">
      <c r="A1216" s="13" t="s">
        <v>2732</v>
      </c>
      <c r="B1216" s="13" t="str">
        <f>EmployeeData[[#This Row],[FULLNAME]]</f>
        <v>Deok Laborde</v>
      </c>
      <c r="C1216" s="13" t="s">
        <v>203</v>
      </c>
      <c r="D1216" s="13" t="s">
        <v>407</v>
      </c>
      <c r="E1216">
        <v>445</v>
      </c>
      <c r="F1216" s="13" t="s">
        <v>169</v>
      </c>
      <c r="G1216" s="13" t="s">
        <v>204</v>
      </c>
      <c r="H1216" t="s">
        <v>81</v>
      </c>
      <c r="I1216" t="s">
        <v>3973</v>
      </c>
      <c r="J1216">
        <v>41680</v>
      </c>
      <c r="K1216">
        <v>44184</v>
      </c>
      <c r="L1216">
        <v>1</v>
      </c>
      <c r="M1216">
        <v>40</v>
      </c>
      <c r="N1216">
        <v>5</v>
      </c>
      <c r="O1216">
        <v>382014</v>
      </c>
      <c r="P1216" t="s">
        <v>76</v>
      </c>
      <c r="Q1216" s="13" t="s">
        <v>55</v>
      </c>
      <c r="R1216" s="13" t="s">
        <v>83</v>
      </c>
      <c r="S1216" s="13" t="s">
        <v>159</v>
      </c>
      <c r="T1216" t="b">
        <v>1</v>
      </c>
      <c r="U1216" s="13" t="s">
        <v>7</v>
      </c>
      <c r="V1216" s="13" t="s">
        <v>2733</v>
      </c>
      <c r="W1216" t="s">
        <v>5</v>
      </c>
      <c r="X1216" s="13" t="s">
        <v>10</v>
      </c>
      <c r="Y1216" s="13" t="s">
        <v>146</v>
      </c>
      <c r="Z1216">
        <v>1962</v>
      </c>
      <c r="AA1216" s="13" t="s">
        <v>31</v>
      </c>
      <c r="AB1216" s="13" t="s">
        <v>206</v>
      </c>
      <c r="AC1216" s="13" t="s">
        <v>171</v>
      </c>
      <c r="AD1216" s="13" t="s">
        <v>41</v>
      </c>
      <c r="AE1216">
        <v>63</v>
      </c>
      <c r="AF1216" t="s">
        <v>37</v>
      </c>
      <c r="AG1216" t="s">
        <v>65</v>
      </c>
      <c r="AH1216">
        <v>6</v>
      </c>
      <c r="AI1216" t="s">
        <v>13</v>
      </c>
      <c r="AJ1216" s="13" t="s">
        <v>149</v>
      </c>
      <c r="AK1216" s="13" t="s">
        <v>184</v>
      </c>
      <c r="AL1216" t="b">
        <v>1</v>
      </c>
      <c r="AM1216" t="str">
        <f>EmployeeData[[#This Row],[EMPLOYEEID]]</f>
        <v>E098370</v>
      </c>
    </row>
    <row r="1217" spans="1:39" ht="15" x14ac:dyDescent="0.25">
      <c r="A1217" s="13" t="s">
        <v>2734</v>
      </c>
      <c r="B1217" s="13" t="str">
        <f>EmployeeData[[#This Row],[FULLNAME]]</f>
        <v>Duong Arriola</v>
      </c>
      <c r="C1217" s="13" t="s">
        <v>203</v>
      </c>
      <c r="D1217" s="13" t="s">
        <v>407</v>
      </c>
      <c r="E1217">
        <v>446</v>
      </c>
      <c r="F1217" s="13" t="s">
        <v>326</v>
      </c>
      <c r="G1217" s="13" t="s">
        <v>204</v>
      </c>
      <c r="H1217" t="s">
        <v>81</v>
      </c>
      <c r="I1217" t="s">
        <v>3973</v>
      </c>
      <c r="J1217">
        <v>41680</v>
      </c>
      <c r="K1217">
        <v>44093</v>
      </c>
      <c r="L1217">
        <v>1</v>
      </c>
      <c r="M1217">
        <v>40</v>
      </c>
      <c r="N1217">
        <v>5</v>
      </c>
      <c r="O1217">
        <v>112143</v>
      </c>
      <c r="P1217" t="s">
        <v>76</v>
      </c>
      <c r="Q1217" s="13" t="s">
        <v>55</v>
      </c>
      <c r="R1217" s="13" t="s">
        <v>83</v>
      </c>
      <c r="S1217" s="13" t="s">
        <v>190</v>
      </c>
      <c r="T1217" t="b">
        <v>1</v>
      </c>
      <c r="U1217" s="13" t="s">
        <v>8</v>
      </c>
      <c r="V1217" s="13" t="s">
        <v>2735</v>
      </c>
      <c r="W1217" t="s">
        <v>5</v>
      </c>
      <c r="X1217" s="13" t="s">
        <v>10</v>
      </c>
      <c r="Y1217" s="13" t="s">
        <v>229</v>
      </c>
      <c r="Z1217">
        <v>1974</v>
      </c>
      <c r="AA1217" s="13" t="s">
        <v>33</v>
      </c>
      <c r="AB1217" s="13" t="s">
        <v>206</v>
      </c>
      <c r="AC1217" s="13" t="s">
        <v>384</v>
      </c>
      <c r="AD1217" s="13" t="s">
        <v>39</v>
      </c>
      <c r="AE1217">
        <v>51</v>
      </c>
      <c r="AF1217" t="s">
        <v>37</v>
      </c>
      <c r="AG1217" t="s">
        <v>46</v>
      </c>
      <c r="AH1217">
        <v>6</v>
      </c>
      <c r="AI1217" t="s">
        <v>13</v>
      </c>
      <c r="AJ1217" s="13" t="s">
        <v>134</v>
      </c>
      <c r="AK1217" s="13" t="s">
        <v>135</v>
      </c>
      <c r="AL1217" t="b">
        <v>1</v>
      </c>
      <c r="AM1217" t="str">
        <f>EmployeeData[[#This Row],[EMPLOYEEID]]</f>
        <v>E109608</v>
      </c>
    </row>
    <row r="1218" spans="1:39" ht="15" x14ac:dyDescent="0.25">
      <c r="A1218" s="13" t="s">
        <v>2736</v>
      </c>
      <c r="B1218" s="13" t="str">
        <f>EmployeeData[[#This Row],[FULLNAME]]</f>
        <v>Dvij Zhu</v>
      </c>
      <c r="C1218" s="13" t="s">
        <v>125</v>
      </c>
      <c r="D1218" s="13" t="s">
        <v>407</v>
      </c>
      <c r="E1218">
        <v>404</v>
      </c>
      <c r="F1218" s="13" t="s">
        <v>127</v>
      </c>
      <c r="G1218" s="13" t="s">
        <v>128</v>
      </c>
      <c r="H1218" t="s">
        <v>81</v>
      </c>
      <c r="I1218" t="s">
        <v>3973</v>
      </c>
      <c r="J1218">
        <v>41680</v>
      </c>
      <c r="K1218">
        <v>44105</v>
      </c>
      <c r="L1218">
        <v>1</v>
      </c>
      <c r="M1218">
        <v>40</v>
      </c>
      <c r="N1218">
        <v>5</v>
      </c>
      <c r="O1218">
        <v>242698</v>
      </c>
      <c r="P1218" t="s">
        <v>76</v>
      </c>
      <c r="Q1218" s="13" t="s">
        <v>54</v>
      </c>
      <c r="R1218" s="13" t="s">
        <v>83</v>
      </c>
      <c r="S1218" s="13" t="s">
        <v>410</v>
      </c>
      <c r="T1218" t="b">
        <v>1</v>
      </c>
      <c r="U1218" s="13" t="s">
        <v>8</v>
      </c>
      <c r="V1218" s="13" t="s">
        <v>2737</v>
      </c>
      <c r="W1218" t="s">
        <v>5</v>
      </c>
      <c r="X1218" s="13" t="s">
        <v>10</v>
      </c>
      <c r="Y1218" s="13" t="s">
        <v>146</v>
      </c>
      <c r="Z1218">
        <v>1970</v>
      </c>
      <c r="AA1218" s="13" t="s">
        <v>50</v>
      </c>
      <c r="AB1218" s="13" t="s">
        <v>132</v>
      </c>
      <c r="AC1218" s="13" t="s">
        <v>536</v>
      </c>
      <c r="AD1218" s="13" t="s">
        <v>40</v>
      </c>
      <c r="AE1218">
        <v>55</v>
      </c>
      <c r="AF1218" t="s">
        <v>37</v>
      </c>
      <c r="AG1218" t="s">
        <v>47</v>
      </c>
      <c r="AH1218">
        <v>6</v>
      </c>
      <c r="AI1218" t="s">
        <v>13</v>
      </c>
      <c r="AJ1218" s="13" t="s">
        <v>134</v>
      </c>
      <c r="AK1218" s="13" t="s">
        <v>135</v>
      </c>
      <c r="AL1218" t="s">
        <v>136</v>
      </c>
      <c r="AM1218" t="str">
        <f>EmployeeData[[#This Row],[EMPLOYEEID]]</f>
        <v>E110343</v>
      </c>
    </row>
    <row r="1219" spans="1:39" ht="15" x14ac:dyDescent="0.25">
      <c r="A1219" s="13" t="s">
        <v>2738</v>
      </c>
      <c r="B1219" s="13" t="str">
        <f>EmployeeData[[#This Row],[FULLNAME]]</f>
        <v>Edward Yan</v>
      </c>
      <c r="C1219" s="13" t="s">
        <v>125</v>
      </c>
      <c r="D1219" s="13" t="s">
        <v>407</v>
      </c>
      <c r="E1219">
        <v>452</v>
      </c>
      <c r="F1219" s="13" t="s">
        <v>157</v>
      </c>
      <c r="G1219" s="13" t="s">
        <v>128</v>
      </c>
      <c r="H1219" t="s">
        <v>81</v>
      </c>
      <c r="I1219" t="s">
        <v>3973</v>
      </c>
      <c r="J1219">
        <v>41680</v>
      </c>
      <c r="K1219">
        <v>44308</v>
      </c>
      <c r="L1219">
        <v>1</v>
      </c>
      <c r="M1219">
        <v>40</v>
      </c>
      <c r="N1219">
        <v>5</v>
      </c>
      <c r="O1219">
        <v>88401</v>
      </c>
      <c r="P1219" t="s">
        <v>76</v>
      </c>
      <c r="Q1219" s="13" t="s">
        <v>54</v>
      </c>
      <c r="R1219" s="13" t="s">
        <v>83</v>
      </c>
      <c r="S1219" s="13" t="s">
        <v>159</v>
      </c>
      <c r="T1219" t="b">
        <v>1</v>
      </c>
      <c r="U1219" s="13" t="s">
        <v>8</v>
      </c>
      <c r="V1219" s="13" t="s">
        <v>2739</v>
      </c>
      <c r="W1219" t="s">
        <v>5</v>
      </c>
      <c r="X1219" s="13" t="s">
        <v>10</v>
      </c>
      <c r="Y1219" s="13" t="s">
        <v>146</v>
      </c>
      <c r="Z1219">
        <v>1989</v>
      </c>
      <c r="AA1219" s="13" t="s">
        <v>15</v>
      </c>
      <c r="AB1219" s="13" t="s">
        <v>132</v>
      </c>
      <c r="AC1219" s="13" t="s">
        <v>199</v>
      </c>
      <c r="AD1219" s="13" t="s">
        <v>43</v>
      </c>
      <c r="AE1219">
        <v>36</v>
      </c>
      <c r="AF1219" t="s">
        <v>36</v>
      </c>
      <c r="AG1219" t="s">
        <v>12</v>
      </c>
      <c r="AH1219">
        <v>7</v>
      </c>
      <c r="AI1219" t="s">
        <v>13</v>
      </c>
      <c r="AJ1219" s="13" t="s">
        <v>176</v>
      </c>
      <c r="AK1219" s="13" t="s">
        <v>135</v>
      </c>
      <c r="AL1219" t="s">
        <v>136</v>
      </c>
      <c r="AM1219" t="str">
        <f>EmployeeData[[#This Row],[EMPLOYEEID]]</f>
        <v>E111519</v>
      </c>
    </row>
    <row r="1220" spans="1:39" ht="15" x14ac:dyDescent="0.25">
      <c r="A1220" s="13" t="s">
        <v>2740</v>
      </c>
      <c r="B1220" s="13" t="str">
        <f>EmployeeData[[#This Row],[FULLNAME]]</f>
        <v>Edward Wang</v>
      </c>
      <c r="C1220" s="13" t="s">
        <v>203</v>
      </c>
      <c r="D1220" s="13" t="s">
        <v>407</v>
      </c>
      <c r="E1220">
        <v>453</v>
      </c>
      <c r="F1220" s="13" t="s">
        <v>127</v>
      </c>
      <c r="G1220" s="13" t="s">
        <v>204</v>
      </c>
      <c r="H1220" t="s">
        <v>81</v>
      </c>
      <c r="I1220" t="s">
        <v>3973</v>
      </c>
      <c r="J1220">
        <v>41680</v>
      </c>
      <c r="K1220">
        <v>43774</v>
      </c>
      <c r="L1220">
        <v>1</v>
      </c>
      <c r="M1220">
        <v>40</v>
      </c>
      <c r="N1220">
        <v>5</v>
      </c>
      <c r="O1220">
        <v>269182</v>
      </c>
      <c r="P1220" t="s">
        <v>76</v>
      </c>
      <c r="Q1220" s="13" t="s">
        <v>55</v>
      </c>
      <c r="R1220" s="13" t="s">
        <v>83</v>
      </c>
      <c r="S1220" s="13" t="s">
        <v>140</v>
      </c>
      <c r="T1220" t="b">
        <v>1</v>
      </c>
      <c r="U1220" s="13" t="s">
        <v>8</v>
      </c>
      <c r="V1220" s="13" t="s">
        <v>2741</v>
      </c>
      <c r="W1220" t="s">
        <v>5</v>
      </c>
      <c r="X1220" s="13" t="s">
        <v>45</v>
      </c>
      <c r="Y1220" s="13" t="s">
        <v>153</v>
      </c>
      <c r="Z1220">
        <v>1962</v>
      </c>
      <c r="AA1220" s="13" t="s">
        <v>33</v>
      </c>
      <c r="AB1220" s="13" t="s">
        <v>206</v>
      </c>
      <c r="AC1220" s="13" t="s">
        <v>320</v>
      </c>
      <c r="AD1220" s="13" t="s">
        <v>40</v>
      </c>
      <c r="AE1220">
        <v>63</v>
      </c>
      <c r="AF1220" t="s">
        <v>37</v>
      </c>
      <c r="AG1220" t="s">
        <v>47</v>
      </c>
      <c r="AH1220">
        <v>5</v>
      </c>
      <c r="AI1220" t="s">
        <v>30</v>
      </c>
      <c r="AJ1220" s="13" t="s">
        <v>154</v>
      </c>
      <c r="AK1220" s="13" t="s">
        <v>135</v>
      </c>
      <c r="AL1220" t="s">
        <v>136</v>
      </c>
      <c r="AM1220" t="str">
        <f>EmployeeData[[#This Row],[EMPLOYEEID]]</f>
        <v>E112411</v>
      </c>
    </row>
    <row r="1221" spans="1:39" ht="15" x14ac:dyDescent="0.25">
      <c r="A1221" s="13" t="s">
        <v>2742</v>
      </c>
      <c r="B1221" s="13" t="str">
        <f>EmployeeData[[#This Row],[FULLNAME]]</f>
        <v>Edwin Tripathy</v>
      </c>
      <c r="C1221" s="13" t="s">
        <v>203</v>
      </c>
      <c r="D1221" s="13" t="s">
        <v>407</v>
      </c>
      <c r="E1221">
        <v>454</v>
      </c>
      <c r="F1221" s="13" t="s">
        <v>169</v>
      </c>
      <c r="G1221" s="13" t="s">
        <v>204</v>
      </c>
      <c r="H1221" t="s">
        <v>81</v>
      </c>
      <c r="I1221" t="s">
        <v>3973</v>
      </c>
      <c r="J1221">
        <v>41680</v>
      </c>
      <c r="K1221">
        <v>43950</v>
      </c>
      <c r="L1221">
        <v>1</v>
      </c>
      <c r="M1221">
        <v>40</v>
      </c>
      <c r="N1221">
        <v>5</v>
      </c>
      <c r="O1221">
        <v>102927</v>
      </c>
      <c r="P1221" t="s">
        <v>76</v>
      </c>
      <c r="Q1221" s="13" t="s">
        <v>55</v>
      </c>
      <c r="R1221" s="13" t="s">
        <v>83</v>
      </c>
      <c r="S1221" s="13" t="s">
        <v>129</v>
      </c>
      <c r="T1221" t="b">
        <v>1</v>
      </c>
      <c r="U1221" s="13" t="s">
        <v>38</v>
      </c>
      <c r="V1221" s="13" t="s">
        <v>2743</v>
      </c>
      <c r="W1221" t="s">
        <v>5</v>
      </c>
      <c r="X1221" s="13" t="s">
        <v>10</v>
      </c>
      <c r="Y1221" s="13" t="s">
        <v>131</v>
      </c>
      <c r="Z1221">
        <v>1963</v>
      </c>
      <c r="AA1221" s="13" t="s">
        <v>33</v>
      </c>
      <c r="AB1221" s="13" t="s">
        <v>206</v>
      </c>
      <c r="AC1221" s="13" t="s">
        <v>293</v>
      </c>
      <c r="AD1221" s="13" t="s">
        <v>41</v>
      </c>
      <c r="AE1221">
        <v>62</v>
      </c>
      <c r="AF1221" t="s">
        <v>37</v>
      </c>
      <c r="AG1221" t="s">
        <v>46</v>
      </c>
      <c r="AH1221">
        <v>6</v>
      </c>
      <c r="AI1221" t="s">
        <v>13</v>
      </c>
      <c r="AJ1221" s="13" t="s">
        <v>167</v>
      </c>
      <c r="AK1221" s="13" t="s">
        <v>135</v>
      </c>
      <c r="AL1221" t="b">
        <v>0</v>
      </c>
      <c r="AM1221" t="str">
        <f>EmployeeData[[#This Row],[EMPLOYEEID]]</f>
        <v>E113149</v>
      </c>
    </row>
    <row r="1222" spans="1:39" ht="15" x14ac:dyDescent="0.25">
      <c r="A1222" s="13" t="s">
        <v>2744</v>
      </c>
      <c r="B1222" s="13" t="str">
        <f>EmployeeData[[#This Row],[FULLNAME]]</f>
        <v>Emmanuel Schmitt</v>
      </c>
      <c r="C1222" s="13" t="s">
        <v>203</v>
      </c>
      <c r="D1222" s="13" t="s">
        <v>407</v>
      </c>
      <c r="E1222">
        <v>446</v>
      </c>
      <c r="F1222" s="13" t="s">
        <v>326</v>
      </c>
      <c r="G1222" s="13" t="s">
        <v>204</v>
      </c>
      <c r="H1222" t="s">
        <v>81</v>
      </c>
      <c r="I1222" t="s">
        <v>3973</v>
      </c>
      <c r="J1222">
        <v>41710</v>
      </c>
      <c r="K1222">
        <v>43984</v>
      </c>
      <c r="L1222">
        <v>1</v>
      </c>
      <c r="M1222">
        <v>40</v>
      </c>
      <c r="N1222">
        <v>5</v>
      </c>
      <c r="O1222">
        <v>98377</v>
      </c>
      <c r="P1222" t="s">
        <v>76</v>
      </c>
      <c r="Q1222" s="13" t="s">
        <v>55</v>
      </c>
      <c r="R1222" s="13" t="s">
        <v>83</v>
      </c>
      <c r="S1222" s="13" t="s">
        <v>129</v>
      </c>
      <c r="T1222" t="b">
        <v>1</v>
      </c>
      <c r="U1222" s="13" t="s">
        <v>38</v>
      </c>
      <c r="V1222" s="13" t="s">
        <v>2745</v>
      </c>
      <c r="W1222" t="s">
        <v>5</v>
      </c>
      <c r="X1222" s="13" t="s">
        <v>10</v>
      </c>
      <c r="Y1222" s="13" t="s">
        <v>131</v>
      </c>
      <c r="Z1222">
        <v>1979</v>
      </c>
      <c r="AA1222" s="13" t="s">
        <v>15</v>
      </c>
      <c r="AB1222" s="13" t="s">
        <v>206</v>
      </c>
      <c r="AC1222" s="13" t="s">
        <v>384</v>
      </c>
      <c r="AD1222" s="13" t="s">
        <v>39</v>
      </c>
      <c r="AE1222">
        <v>46</v>
      </c>
      <c r="AF1222" t="s">
        <v>37</v>
      </c>
      <c r="AG1222" t="s">
        <v>12</v>
      </c>
      <c r="AH1222">
        <v>6</v>
      </c>
      <c r="AI1222" t="s">
        <v>13</v>
      </c>
      <c r="AJ1222" s="13" t="s">
        <v>154</v>
      </c>
      <c r="AK1222" s="13" t="s">
        <v>135</v>
      </c>
      <c r="AL1222" t="b">
        <v>0</v>
      </c>
      <c r="AM1222" t="str">
        <f>EmployeeData[[#This Row],[EMPLOYEEID]]</f>
        <v>E115051</v>
      </c>
    </row>
    <row r="1223" spans="1:39" ht="15" x14ac:dyDescent="0.25">
      <c r="A1223" s="13" t="s">
        <v>2746</v>
      </c>
      <c r="B1223" s="13" t="str">
        <f>EmployeeData[[#This Row],[FULLNAME]]</f>
        <v>Eran Radhakrishnan</v>
      </c>
      <c r="C1223" s="13" t="s">
        <v>156</v>
      </c>
      <c r="D1223" s="13" t="s">
        <v>407</v>
      </c>
      <c r="E1223">
        <v>454</v>
      </c>
      <c r="F1223" s="13" t="s">
        <v>169</v>
      </c>
      <c r="G1223" s="13" t="s">
        <v>158</v>
      </c>
      <c r="H1223" t="s">
        <v>81</v>
      </c>
      <c r="I1223" t="s">
        <v>3973</v>
      </c>
      <c r="J1223">
        <v>41710</v>
      </c>
      <c r="K1223">
        <v>43885</v>
      </c>
      <c r="L1223">
        <v>1</v>
      </c>
      <c r="M1223">
        <v>40</v>
      </c>
      <c r="N1223">
        <v>5</v>
      </c>
      <c r="O1223">
        <v>88004</v>
      </c>
      <c r="P1223" t="s">
        <v>76</v>
      </c>
      <c r="Q1223" s="13" t="s">
        <v>56</v>
      </c>
      <c r="R1223" s="13" t="s">
        <v>83</v>
      </c>
      <c r="S1223" s="13" t="s">
        <v>140</v>
      </c>
      <c r="T1223" t="b">
        <v>1</v>
      </c>
      <c r="U1223" s="13" t="s">
        <v>7</v>
      </c>
      <c r="V1223" s="13" t="s">
        <v>2747</v>
      </c>
      <c r="W1223" t="s">
        <v>5</v>
      </c>
      <c r="X1223" s="13" t="s">
        <v>10</v>
      </c>
      <c r="Y1223" s="13" t="s">
        <v>131</v>
      </c>
      <c r="Z1223">
        <v>1997</v>
      </c>
      <c r="AA1223" s="13" t="s">
        <v>15</v>
      </c>
      <c r="AB1223" s="13" t="s">
        <v>161</v>
      </c>
      <c r="AC1223" s="13" t="s">
        <v>293</v>
      </c>
      <c r="AD1223" s="13" t="s">
        <v>41</v>
      </c>
      <c r="AE1223">
        <v>28</v>
      </c>
      <c r="AF1223" t="s">
        <v>6</v>
      </c>
      <c r="AG1223" t="s">
        <v>12</v>
      </c>
      <c r="AH1223">
        <v>6</v>
      </c>
      <c r="AI1223" t="s">
        <v>13</v>
      </c>
      <c r="AJ1223" s="13" t="s">
        <v>176</v>
      </c>
      <c r="AK1223" s="13" t="s">
        <v>135</v>
      </c>
      <c r="AL1223" t="s">
        <v>136</v>
      </c>
      <c r="AM1223" t="str">
        <f>EmployeeData[[#This Row],[EMPLOYEEID]]</f>
        <v>E116429</v>
      </c>
    </row>
    <row r="1224" spans="1:39" ht="15" x14ac:dyDescent="0.25">
      <c r="A1224" s="13" t="s">
        <v>2748</v>
      </c>
      <c r="B1224" s="13" t="str">
        <f>EmployeeData[[#This Row],[FULLNAME]]</f>
        <v>Eric Pastor</v>
      </c>
      <c r="C1224" s="13" t="s">
        <v>193</v>
      </c>
      <c r="D1224" s="13" t="s">
        <v>407</v>
      </c>
      <c r="E1224">
        <v>253</v>
      </c>
      <c r="F1224" s="13" t="s">
        <v>157</v>
      </c>
      <c r="G1224" s="13" t="s">
        <v>194</v>
      </c>
      <c r="H1224" t="s">
        <v>81</v>
      </c>
      <c r="I1224" t="s">
        <v>3973</v>
      </c>
      <c r="J1224">
        <v>41710</v>
      </c>
      <c r="K1224">
        <v>44068</v>
      </c>
      <c r="L1224">
        <v>1</v>
      </c>
      <c r="M1224">
        <v>40</v>
      </c>
      <c r="N1224">
        <v>5</v>
      </c>
      <c r="O1224">
        <v>110622</v>
      </c>
      <c r="P1224" t="s">
        <v>76</v>
      </c>
      <c r="Q1224" s="13" t="s">
        <v>58</v>
      </c>
      <c r="R1224" s="13" t="s">
        <v>83</v>
      </c>
      <c r="S1224" s="13" t="s">
        <v>140</v>
      </c>
      <c r="T1224" t="b">
        <v>1</v>
      </c>
      <c r="U1224" s="13" t="s">
        <v>8</v>
      </c>
      <c r="V1224" s="13" t="s">
        <v>2749</v>
      </c>
      <c r="W1224" t="s">
        <v>5</v>
      </c>
      <c r="X1224" s="13" t="s">
        <v>10</v>
      </c>
      <c r="Y1224" s="13" t="s">
        <v>146</v>
      </c>
      <c r="Z1224">
        <v>1966</v>
      </c>
      <c r="AA1224" s="13" t="s">
        <v>15</v>
      </c>
      <c r="AB1224" s="13" t="s">
        <v>196</v>
      </c>
      <c r="AC1224" s="13" t="s">
        <v>399</v>
      </c>
      <c r="AD1224" s="13" t="s">
        <v>43</v>
      </c>
      <c r="AE1224">
        <v>59</v>
      </c>
      <c r="AF1224" t="s">
        <v>37</v>
      </c>
      <c r="AG1224" t="s">
        <v>46</v>
      </c>
      <c r="AH1224">
        <v>6</v>
      </c>
      <c r="AI1224" t="s">
        <v>13</v>
      </c>
      <c r="AJ1224" s="13" t="s">
        <v>149</v>
      </c>
      <c r="AK1224" s="13" t="s">
        <v>135</v>
      </c>
      <c r="AL1224" t="s">
        <v>136</v>
      </c>
      <c r="AM1224" t="str">
        <f>EmployeeData[[#This Row],[EMPLOYEEID]]</f>
        <v>E116835</v>
      </c>
    </row>
    <row r="1225" spans="1:39" ht="15" x14ac:dyDescent="0.25">
      <c r="A1225" s="13" t="s">
        <v>2750</v>
      </c>
      <c r="B1225" s="13" t="str">
        <f>EmployeeData[[#This Row],[FULLNAME]]</f>
        <v>Eric Norton</v>
      </c>
      <c r="C1225" s="13" t="s">
        <v>125</v>
      </c>
      <c r="D1225" s="13" t="s">
        <v>407</v>
      </c>
      <c r="E1225">
        <v>445</v>
      </c>
      <c r="F1225" s="13" t="s">
        <v>169</v>
      </c>
      <c r="G1225" s="13" t="s">
        <v>128</v>
      </c>
      <c r="H1225" t="s">
        <v>81</v>
      </c>
      <c r="I1225" t="s">
        <v>3973</v>
      </c>
      <c r="J1225">
        <v>41710</v>
      </c>
      <c r="K1225">
        <v>43952</v>
      </c>
      <c r="L1225">
        <v>1</v>
      </c>
      <c r="M1225">
        <v>40</v>
      </c>
      <c r="N1225">
        <v>5</v>
      </c>
      <c r="O1225">
        <v>138457</v>
      </c>
      <c r="P1225" t="s">
        <v>76</v>
      </c>
      <c r="Q1225" s="13" t="s">
        <v>54</v>
      </c>
      <c r="R1225" s="13" t="s">
        <v>83</v>
      </c>
      <c r="S1225" s="13" t="s">
        <v>129</v>
      </c>
      <c r="T1225" t="b">
        <v>1</v>
      </c>
      <c r="U1225" s="13" t="s">
        <v>38</v>
      </c>
      <c r="V1225" s="13" t="s">
        <v>2751</v>
      </c>
      <c r="W1225" t="s">
        <v>5</v>
      </c>
      <c r="X1225" s="13" t="s">
        <v>45</v>
      </c>
      <c r="Y1225" s="13" t="s">
        <v>229</v>
      </c>
      <c r="Z1225">
        <v>1971</v>
      </c>
      <c r="AA1225" s="13" t="s">
        <v>15</v>
      </c>
      <c r="AB1225" s="13" t="s">
        <v>132</v>
      </c>
      <c r="AC1225" s="13" t="s">
        <v>171</v>
      </c>
      <c r="AD1225" s="13" t="s">
        <v>41</v>
      </c>
      <c r="AE1225">
        <v>54</v>
      </c>
      <c r="AF1225" t="s">
        <v>37</v>
      </c>
      <c r="AG1225" t="s">
        <v>46</v>
      </c>
      <c r="AH1225">
        <v>6</v>
      </c>
      <c r="AI1225" t="s">
        <v>13</v>
      </c>
      <c r="AJ1225" s="13" t="s">
        <v>154</v>
      </c>
      <c r="AK1225" s="13" t="s">
        <v>135</v>
      </c>
      <c r="AL1225" t="s">
        <v>136</v>
      </c>
      <c r="AM1225" t="str">
        <f>EmployeeData[[#This Row],[EMPLOYEEID]]</f>
        <v>E117401</v>
      </c>
    </row>
    <row r="1226" spans="1:39" ht="15" x14ac:dyDescent="0.25">
      <c r="A1226" s="13" t="s">
        <v>2752</v>
      </c>
      <c r="B1226" s="13" t="str">
        <f>EmployeeData[[#This Row],[FULLNAME]]</f>
        <v>Erin Jang</v>
      </c>
      <c r="C1226" s="13" t="s">
        <v>203</v>
      </c>
      <c r="D1226" s="13" t="s">
        <v>407</v>
      </c>
      <c r="E1226">
        <v>322</v>
      </c>
      <c r="F1226" s="13" t="s">
        <v>157</v>
      </c>
      <c r="G1226" s="13" t="s">
        <v>204</v>
      </c>
      <c r="H1226" t="s">
        <v>81</v>
      </c>
      <c r="I1226" t="s">
        <v>3973</v>
      </c>
      <c r="J1226">
        <v>41710</v>
      </c>
      <c r="K1226">
        <v>44229</v>
      </c>
      <c r="L1226">
        <v>1</v>
      </c>
      <c r="M1226">
        <v>40</v>
      </c>
      <c r="N1226">
        <v>5</v>
      </c>
      <c r="O1226">
        <v>114384</v>
      </c>
      <c r="P1226" t="s">
        <v>76</v>
      </c>
      <c r="Q1226" s="13" t="s">
        <v>55</v>
      </c>
      <c r="R1226" s="13" t="s">
        <v>83</v>
      </c>
      <c r="S1226" s="13" t="s">
        <v>159</v>
      </c>
      <c r="T1226" t="b">
        <v>1</v>
      </c>
      <c r="U1226" s="13" t="s">
        <v>7</v>
      </c>
      <c r="V1226" s="13" t="s">
        <v>2753</v>
      </c>
      <c r="W1226" t="s">
        <v>5</v>
      </c>
      <c r="X1226" s="13" t="s">
        <v>10</v>
      </c>
      <c r="Y1226" s="13" t="s">
        <v>233</v>
      </c>
      <c r="Z1226">
        <v>1982</v>
      </c>
      <c r="AA1226" s="13" t="s">
        <v>15</v>
      </c>
      <c r="AB1226" s="13" t="s">
        <v>206</v>
      </c>
      <c r="AC1226" s="13" t="s">
        <v>264</v>
      </c>
      <c r="AD1226" s="13" t="s">
        <v>43</v>
      </c>
      <c r="AE1226">
        <v>43</v>
      </c>
      <c r="AF1226" t="s">
        <v>36</v>
      </c>
      <c r="AG1226" t="s">
        <v>46</v>
      </c>
      <c r="AH1226">
        <v>7</v>
      </c>
      <c r="AI1226" t="s">
        <v>13</v>
      </c>
      <c r="AJ1226" s="13" t="s">
        <v>154</v>
      </c>
      <c r="AK1226" s="13" t="s">
        <v>135</v>
      </c>
      <c r="AL1226" t="b">
        <v>1</v>
      </c>
      <c r="AM1226" t="str">
        <f>EmployeeData[[#This Row],[EMPLOYEEID]]</f>
        <v>E121776</v>
      </c>
    </row>
    <row r="1227" spans="1:39" ht="15" x14ac:dyDescent="0.25">
      <c r="A1227" s="13" t="s">
        <v>2754</v>
      </c>
      <c r="B1227" s="13" t="str">
        <f>EmployeeData[[#This Row],[FULLNAME]]</f>
        <v>Fabien Guo</v>
      </c>
      <c r="C1227" s="13" t="s">
        <v>203</v>
      </c>
      <c r="D1227" s="13" t="s">
        <v>407</v>
      </c>
      <c r="E1227">
        <v>261</v>
      </c>
      <c r="F1227" s="13" t="s">
        <v>221</v>
      </c>
      <c r="G1227" s="13" t="s">
        <v>204</v>
      </c>
      <c r="H1227" t="s">
        <v>81</v>
      </c>
      <c r="I1227" t="s">
        <v>3973</v>
      </c>
      <c r="J1227">
        <v>41710</v>
      </c>
      <c r="K1227">
        <v>44029</v>
      </c>
      <c r="L1227">
        <v>1</v>
      </c>
      <c r="M1227">
        <v>40</v>
      </c>
      <c r="N1227">
        <v>5</v>
      </c>
      <c r="O1227">
        <v>239800</v>
      </c>
      <c r="P1227" t="s">
        <v>76</v>
      </c>
      <c r="Q1227" s="13" t="s">
        <v>55</v>
      </c>
      <c r="R1227" s="13" t="s">
        <v>83</v>
      </c>
      <c r="S1227" s="13" t="s">
        <v>159</v>
      </c>
      <c r="T1227" t="b">
        <v>1</v>
      </c>
      <c r="U1227" s="13" t="s">
        <v>7</v>
      </c>
      <c r="V1227" s="13" t="s">
        <v>2755</v>
      </c>
      <c r="W1227" t="s">
        <v>5</v>
      </c>
      <c r="X1227" s="13" t="s">
        <v>45</v>
      </c>
      <c r="Y1227" s="13" t="s">
        <v>146</v>
      </c>
      <c r="Z1227">
        <v>1992</v>
      </c>
      <c r="AA1227" s="13" t="s">
        <v>15</v>
      </c>
      <c r="AB1227" s="13" t="s">
        <v>206</v>
      </c>
      <c r="AC1227" s="13" t="s">
        <v>244</v>
      </c>
      <c r="AD1227" s="13" t="s">
        <v>9</v>
      </c>
      <c r="AE1227">
        <v>33</v>
      </c>
      <c r="AF1227" t="s">
        <v>36</v>
      </c>
      <c r="AG1227" t="s">
        <v>47</v>
      </c>
      <c r="AH1227">
        <v>6</v>
      </c>
      <c r="AI1227" t="s">
        <v>13</v>
      </c>
      <c r="AJ1227" s="13" t="s">
        <v>149</v>
      </c>
      <c r="AK1227" s="13" t="s">
        <v>135</v>
      </c>
      <c r="AL1227" t="b">
        <v>1</v>
      </c>
      <c r="AM1227" t="str">
        <f>EmployeeData[[#This Row],[EMPLOYEEID]]</f>
        <v>E123101</v>
      </c>
    </row>
    <row r="1228" spans="1:39" ht="15" x14ac:dyDescent="0.25">
      <c r="A1228" s="13" t="s">
        <v>2756</v>
      </c>
      <c r="B1228" s="13" t="str">
        <f>EmployeeData[[#This Row],[FULLNAME]]</f>
        <v>Forrest Badragan</v>
      </c>
      <c r="C1228" s="13" t="s">
        <v>203</v>
      </c>
      <c r="D1228" s="13" t="s">
        <v>407</v>
      </c>
      <c r="E1228">
        <v>253</v>
      </c>
      <c r="F1228" s="13" t="s">
        <v>157</v>
      </c>
      <c r="G1228" s="13" t="s">
        <v>204</v>
      </c>
      <c r="H1228" t="s">
        <v>81</v>
      </c>
      <c r="I1228" t="s">
        <v>3973</v>
      </c>
      <c r="J1228">
        <v>41710</v>
      </c>
      <c r="K1228">
        <v>43820</v>
      </c>
      <c r="L1228">
        <v>1</v>
      </c>
      <c r="M1228">
        <v>40</v>
      </c>
      <c r="N1228">
        <v>5</v>
      </c>
      <c r="O1228">
        <v>70028</v>
      </c>
      <c r="P1228" t="s">
        <v>76</v>
      </c>
      <c r="Q1228" s="13" t="s">
        <v>55</v>
      </c>
      <c r="R1228" s="13" t="s">
        <v>83</v>
      </c>
      <c r="S1228" s="13" t="s">
        <v>159</v>
      </c>
      <c r="T1228" t="b">
        <v>1</v>
      </c>
      <c r="U1228" s="13" t="s">
        <v>7</v>
      </c>
      <c r="V1228" s="13" t="s">
        <v>2757</v>
      </c>
      <c r="W1228" t="s">
        <v>5</v>
      </c>
      <c r="X1228" s="13" t="s">
        <v>10</v>
      </c>
      <c r="Y1228" s="13" t="s">
        <v>146</v>
      </c>
      <c r="Z1228">
        <v>1989</v>
      </c>
      <c r="AA1228" s="13" t="s">
        <v>32</v>
      </c>
      <c r="AB1228" s="13" t="s">
        <v>206</v>
      </c>
      <c r="AC1228" s="13" t="s">
        <v>399</v>
      </c>
      <c r="AD1228" s="13" t="s">
        <v>43</v>
      </c>
      <c r="AE1228">
        <v>36</v>
      </c>
      <c r="AF1228" t="s">
        <v>36</v>
      </c>
      <c r="AG1228" t="s">
        <v>12</v>
      </c>
      <c r="AH1228">
        <v>5</v>
      </c>
      <c r="AI1228" t="s">
        <v>30</v>
      </c>
      <c r="AJ1228" s="13" t="s">
        <v>134</v>
      </c>
      <c r="AK1228" s="13" t="s">
        <v>135</v>
      </c>
      <c r="AL1228" t="b">
        <v>1</v>
      </c>
      <c r="AM1228" t="str">
        <f>EmployeeData[[#This Row],[EMPLOYEEID]]</f>
        <v>E125656</v>
      </c>
    </row>
    <row r="1229" spans="1:39" ht="15" x14ac:dyDescent="0.25">
      <c r="A1229" s="13" t="s">
        <v>2758</v>
      </c>
      <c r="B1229" s="13" t="str">
        <f>EmployeeData[[#This Row],[FULLNAME]]</f>
        <v>Francois Alluri</v>
      </c>
      <c r="C1229" s="13" t="s">
        <v>203</v>
      </c>
      <c r="D1229" s="13" t="s">
        <v>407</v>
      </c>
      <c r="E1229">
        <v>453</v>
      </c>
      <c r="F1229" s="13" t="s">
        <v>127</v>
      </c>
      <c r="G1229" s="13" t="s">
        <v>204</v>
      </c>
      <c r="H1229" t="s">
        <v>81</v>
      </c>
      <c r="I1229" t="s">
        <v>3973</v>
      </c>
      <c r="J1229">
        <v>41710</v>
      </c>
      <c r="K1229">
        <v>44189</v>
      </c>
      <c r="L1229">
        <v>1</v>
      </c>
      <c r="M1229">
        <v>40</v>
      </c>
      <c r="N1229">
        <v>5</v>
      </c>
      <c r="O1229">
        <v>286253</v>
      </c>
      <c r="P1229" t="s">
        <v>76</v>
      </c>
      <c r="Q1229" s="13" t="s">
        <v>55</v>
      </c>
      <c r="R1229" s="13" t="s">
        <v>83</v>
      </c>
      <c r="S1229" s="13" t="s">
        <v>211</v>
      </c>
      <c r="T1229" t="b">
        <v>1</v>
      </c>
      <c r="U1229" s="13" t="s">
        <v>8</v>
      </c>
      <c r="V1229" s="13" t="s">
        <v>2759</v>
      </c>
      <c r="W1229" t="s">
        <v>5</v>
      </c>
      <c r="X1229" s="13" t="s">
        <v>10</v>
      </c>
      <c r="Y1229" s="13" t="s">
        <v>146</v>
      </c>
      <c r="Z1229">
        <v>1994</v>
      </c>
      <c r="AA1229" s="13" t="s">
        <v>33</v>
      </c>
      <c r="AB1229" s="13" t="s">
        <v>206</v>
      </c>
      <c r="AC1229" s="13" t="s">
        <v>320</v>
      </c>
      <c r="AD1229" s="13" t="s">
        <v>40</v>
      </c>
      <c r="AE1229">
        <v>31</v>
      </c>
      <c r="AF1229" t="s">
        <v>6</v>
      </c>
      <c r="AG1229" t="s">
        <v>47</v>
      </c>
      <c r="AH1229">
        <v>6</v>
      </c>
      <c r="AI1229" t="s">
        <v>13</v>
      </c>
      <c r="AJ1229" s="13" t="s">
        <v>167</v>
      </c>
      <c r="AK1229" s="13" t="s">
        <v>135</v>
      </c>
      <c r="AL1229" t="b">
        <v>1</v>
      </c>
      <c r="AM1229" t="str">
        <f>EmployeeData[[#This Row],[EMPLOYEEID]]</f>
        <v>E127272</v>
      </c>
    </row>
    <row r="1230" spans="1:39" ht="15" x14ac:dyDescent="0.25">
      <c r="A1230" s="13" t="s">
        <v>2760</v>
      </c>
      <c r="B1230" s="13" t="str">
        <f>EmployeeData[[#This Row],[FULLNAME]]</f>
        <v>Frank Zhu</v>
      </c>
      <c r="C1230" s="13" t="s">
        <v>338</v>
      </c>
      <c r="D1230" s="13" t="s">
        <v>407</v>
      </c>
      <c r="E1230">
        <v>454</v>
      </c>
      <c r="F1230" s="13" t="s">
        <v>169</v>
      </c>
      <c r="G1230" s="13" t="s">
        <v>339</v>
      </c>
      <c r="H1230" t="s">
        <v>81</v>
      </c>
      <c r="I1230" t="s">
        <v>3973</v>
      </c>
      <c r="J1230">
        <v>41710</v>
      </c>
      <c r="K1230">
        <v>44278</v>
      </c>
      <c r="L1230">
        <v>1</v>
      </c>
      <c r="M1230">
        <v>40</v>
      </c>
      <c r="N1230">
        <v>5</v>
      </c>
      <c r="O1230">
        <v>52988</v>
      </c>
      <c r="P1230" t="s">
        <v>76</v>
      </c>
      <c r="Q1230" s="13" t="s">
        <v>4</v>
      </c>
      <c r="R1230" s="13" t="s">
        <v>83</v>
      </c>
      <c r="S1230" s="13" t="s">
        <v>129</v>
      </c>
      <c r="T1230" t="b">
        <v>1</v>
      </c>
      <c r="U1230" s="13" t="s">
        <v>38</v>
      </c>
      <c r="V1230" s="13" t="s">
        <v>2761</v>
      </c>
      <c r="W1230" t="s">
        <v>5</v>
      </c>
      <c r="X1230" s="13" t="s">
        <v>10</v>
      </c>
      <c r="Y1230" s="13" t="s">
        <v>131</v>
      </c>
      <c r="Z1230">
        <v>1994</v>
      </c>
      <c r="AA1230" s="13" t="s">
        <v>33</v>
      </c>
      <c r="AB1230" s="13" t="s">
        <v>341</v>
      </c>
      <c r="AC1230" s="13" t="s">
        <v>293</v>
      </c>
      <c r="AD1230" s="13" t="s">
        <v>41</v>
      </c>
      <c r="AE1230">
        <v>31</v>
      </c>
      <c r="AF1230" t="s">
        <v>6</v>
      </c>
      <c r="AG1230" t="s">
        <v>12</v>
      </c>
      <c r="AH1230">
        <v>7</v>
      </c>
      <c r="AI1230" t="s">
        <v>13</v>
      </c>
      <c r="AJ1230" s="13" t="s">
        <v>239</v>
      </c>
      <c r="AK1230" s="13" t="s">
        <v>135</v>
      </c>
      <c r="AL1230" t="b">
        <v>0</v>
      </c>
      <c r="AM1230" t="str">
        <f>EmployeeData[[#This Row],[EMPLOYEEID]]</f>
        <v>E127525</v>
      </c>
    </row>
    <row r="1231" spans="1:39" ht="15" x14ac:dyDescent="0.25">
      <c r="A1231" s="13" t="s">
        <v>2762</v>
      </c>
      <c r="B1231" s="13" t="str">
        <f>EmployeeData[[#This Row],[FULLNAME]]</f>
        <v>Frank Yuen</v>
      </c>
      <c r="C1231" s="13" t="s">
        <v>203</v>
      </c>
      <c r="D1231" s="13" t="s">
        <v>407</v>
      </c>
      <c r="E1231">
        <v>404</v>
      </c>
      <c r="F1231" s="13" t="s">
        <v>127</v>
      </c>
      <c r="G1231" s="13" t="s">
        <v>204</v>
      </c>
      <c r="H1231" t="s">
        <v>81</v>
      </c>
      <c r="I1231" t="s">
        <v>3973</v>
      </c>
      <c r="J1231">
        <v>41710</v>
      </c>
      <c r="K1231">
        <v>44036</v>
      </c>
      <c r="L1231">
        <v>1</v>
      </c>
      <c r="M1231">
        <v>40</v>
      </c>
      <c r="N1231">
        <v>5</v>
      </c>
      <c r="O1231">
        <v>86547</v>
      </c>
      <c r="P1231" t="s">
        <v>76</v>
      </c>
      <c r="Q1231" s="13" t="s">
        <v>55</v>
      </c>
      <c r="R1231" s="13" t="s">
        <v>83</v>
      </c>
      <c r="S1231" s="13" t="s">
        <v>129</v>
      </c>
      <c r="T1231" t="b">
        <v>1</v>
      </c>
      <c r="U1231" s="13" t="s">
        <v>38</v>
      </c>
      <c r="V1231" s="13" t="s">
        <v>2763</v>
      </c>
      <c r="W1231" t="s">
        <v>5</v>
      </c>
      <c r="X1231" s="13" t="s">
        <v>45</v>
      </c>
      <c r="Y1231" s="13" t="s">
        <v>275</v>
      </c>
      <c r="Z1231">
        <v>1978</v>
      </c>
      <c r="AA1231" s="13" t="s">
        <v>32</v>
      </c>
      <c r="AB1231" s="13" t="s">
        <v>206</v>
      </c>
      <c r="AC1231" s="13" t="s">
        <v>536</v>
      </c>
      <c r="AD1231" s="13" t="s">
        <v>40</v>
      </c>
      <c r="AE1231">
        <v>47</v>
      </c>
      <c r="AF1231" t="s">
        <v>37</v>
      </c>
      <c r="AG1231" t="s">
        <v>12</v>
      </c>
      <c r="AH1231">
        <v>6</v>
      </c>
      <c r="AI1231" t="s">
        <v>13</v>
      </c>
      <c r="AJ1231" s="13" t="s">
        <v>176</v>
      </c>
      <c r="AK1231" s="13" t="s">
        <v>135</v>
      </c>
      <c r="AL1231" t="s">
        <v>136</v>
      </c>
      <c r="AM1231" t="str">
        <f>EmployeeData[[#This Row],[EMPLOYEEID]]</f>
        <v>E127957</v>
      </c>
    </row>
    <row r="1232" spans="1:39" ht="15" x14ac:dyDescent="0.25">
      <c r="A1232" s="13" t="s">
        <v>2764</v>
      </c>
      <c r="B1232" s="13" t="str">
        <f>EmployeeData[[#This Row],[FULLNAME]]</f>
        <v>Frank Yoldemir</v>
      </c>
      <c r="C1232" s="13" t="s">
        <v>203</v>
      </c>
      <c r="D1232" s="13" t="s">
        <v>407</v>
      </c>
      <c r="E1232">
        <v>446</v>
      </c>
      <c r="F1232" s="13" t="s">
        <v>326</v>
      </c>
      <c r="G1232" s="13" t="s">
        <v>204</v>
      </c>
      <c r="H1232" t="s">
        <v>81</v>
      </c>
      <c r="I1232" t="s">
        <v>3973</v>
      </c>
      <c r="J1232">
        <v>41710</v>
      </c>
      <c r="K1232">
        <v>44116</v>
      </c>
      <c r="L1232">
        <v>1</v>
      </c>
      <c r="M1232">
        <v>40</v>
      </c>
      <c r="N1232">
        <v>5</v>
      </c>
      <c r="O1232">
        <v>267818</v>
      </c>
      <c r="P1232" t="s">
        <v>76</v>
      </c>
      <c r="Q1232" s="13" t="s">
        <v>55</v>
      </c>
      <c r="R1232" s="13" t="s">
        <v>83</v>
      </c>
      <c r="S1232" s="13" t="s">
        <v>410</v>
      </c>
      <c r="T1232" t="b">
        <v>1</v>
      </c>
      <c r="U1232" s="13" t="s">
        <v>7</v>
      </c>
      <c r="V1232" s="13" t="s">
        <v>2765</v>
      </c>
      <c r="W1232" t="s">
        <v>5</v>
      </c>
      <c r="X1232" s="13" t="s">
        <v>45</v>
      </c>
      <c r="Y1232" s="13" t="s">
        <v>146</v>
      </c>
      <c r="Z1232">
        <v>1990</v>
      </c>
      <c r="AA1232" s="13" t="s">
        <v>34</v>
      </c>
      <c r="AB1232" s="13" t="s">
        <v>206</v>
      </c>
      <c r="AC1232" s="13" t="s">
        <v>384</v>
      </c>
      <c r="AD1232" s="13" t="s">
        <v>39</v>
      </c>
      <c r="AE1232">
        <v>35</v>
      </c>
      <c r="AF1232" t="s">
        <v>36</v>
      </c>
      <c r="AG1232" t="s">
        <v>47</v>
      </c>
      <c r="AH1232">
        <v>6</v>
      </c>
      <c r="AI1232" t="s">
        <v>13</v>
      </c>
      <c r="AJ1232" s="13" t="s">
        <v>167</v>
      </c>
      <c r="AK1232" s="13" t="s">
        <v>184</v>
      </c>
      <c r="AL1232" t="b">
        <v>1</v>
      </c>
      <c r="AM1232" t="str">
        <f>EmployeeData[[#This Row],[EMPLOYEEID]]</f>
        <v>E128680</v>
      </c>
    </row>
    <row r="1233" spans="1:39" ht="15" x14ac:dyDescent="0.25">
      <c r="A1233" s="13" t="s">
        <v>2766</v>
      </c>
      <c r="B1233" s="13" t="str">
        <f>EmployeeData[[#This Row],[FULLNAME]]</f>
        <v>Gaurav Wason</v>
      </c>
      <c r="C1233" s="13" t="s">
        <v>203</v>
      </c>
      <c r="D1233" s="13" t="s">
        <v>407</v>
      </c>
      <c r="E1233">
        <v>455</v>
      </c>
      <c r="F1233" s="13" t="s">
        <v>326</v>
      </c>
      <c r="G1233" s="13" t="s">
        <v>204</v>
      </c>
      <c r="H1233" t="s">
        <v>81</v>
      </c>
      <c r="I1233" t="s">
        <v>3973</v>
      </c>
      <c r="J1233">
        <v>41710</v>
      </c>
      <c r="K1233">
        <v>44186</v>
      </c>
      <c r="L1233">
        <v>1</v>
      </c>
      <c r="M1233">
        <v>40</v>
      </c>
      <c r="N1233">
        <v>5</v>
      </c>
      <c r="O1233">
        <v>141609</v>
      </c>
      <c r="P1233" t="s">
        <v>76</v>
      </c>
      <c r="Q1233" s="13" t="s">
        <v>55</v>
      </c>
      <c r="R1233" s="13" t="s">
        <v>83</v>
      </c>
      <c r="S1233" s="13" t="s">
        <v>140</v>
      </c>
      <c r="T1233" t="b">
        <v>1</v>
      </c>
      <c r="U1233" s="13" t="s">
        <v>7</v>
      </c>
      <c r="V1233" s="13" t="s">
        <v>2767</v>
      </c>
      <c r="W1233" t="s">
        <v>5</v>
      </c>
      <c r="X1233" s="13" t="s">
        <v>10</v>
      </c>
      <c r="Y1233" s="13" t="s">
        <v>131</v>
      </c>
      <c r="Z1233">
        <v>1994</v>
      </c>
      <c r="AA1233" s="13" t="s">
        <v>33</v>
      </c>
      <c r="AB1233" s="13" t="s">
        <v>206</v>
      </c>
      <c r="AC1233" s="13" t="s">
        <v>328</v>
      </c>
      <c r="AD1233" s="13" t="s">
        <v>39</v>
      </c>
      <c r="AE1233">
        <v>31</v>
      </c>
      <c r="AF1233" t="s">
        <v>6</v>
      </c>
      <c r="AG1233" t="s">
        <v>46</v>
      </c>
      <c r="AH1233">
        <v>6</v>
      </c>
      <c r="AI1233" t="s">
        <v>13</v>
      </c>
      <c r="AJ1233" s="13" t="s">
        <v>239</v>
      </c>
      <c r="AK1233" s="13" t="s">
        <v>135</v>
      </c>
      <c r="AL1233" t="s">
        <v>136</v>
      </c>
      <c r="AM1233" t="str">
        <f>EmployeeData[[#This Row],[EMPLOYEEID]]</f>
        <v>E129769</v>
      </c>
    </row>
    <row r="1234" spans="1:39" ht="15" x14ac:dyDescent="0.25">
      <c r="A1234" s="13" t="s">
        <v>2768</v>
      </c>
      <c r="B1234" s="13" t="str">
        <f>EmployeeData[[#This Row],[FULLNAME]]</f>
        <v>Gavin Too</v>
      </c>
      <c r="C1234" s="13" t="s">
        <v>125</v>
      </c>
      <c r="D1234" s="13" t="s">
        <v>407</v>
      </c>
      <c r="E1234">
        <v>454</v>
      </c>
      <c r="F1234" s="13" t="s">
        <v>169</v>
      </c>
      <c r="G1234" s="13" t="s">
        <v>128</v>
      </c>
      <c r="H1234" t="s">
        <v>81</v>
      </c>
      <c r="I1234" t="s">
        <v>3973</v>
      </c>
      <c r="J1234">
        <v>41710</v>
      </c>
      <c r="K1234">
        <v>44277</v>
      </c>
      <c r="L1234">
        <v>1</v>
      </c>
      <c r="M1234">
        <v>40</v>
      </c>
      <c r="N1234">
        <v>5</v>
      </c>
      <c r="O1234">
        <v>52094</v>
      </c>
      <c r="P1234" t="s">
        <v>76</v>
      </c>
      <c r="Q1234" s="13" t="s">
        <v>54</v>
      </c>
      <c r="R1234" s="13" t="s">
        <v>83</v>
      </c>
      <c r="S1234" s="13" t="s">
        <v>159</v>
      </c>
      <c r="T1234" t="b">
        <v>1</v>
      </c>
      <c r="U1234" s="13" t="s">
        <v>38</v>
      </c>
      <c r="V1234" s="13" t="s">
        <v>2769</v>
      </c>
      <c r="W1234" t="s">
        <v>35</v>
      </c>
      <c r="X1234" s="13" t="s">
        <v>10</v>
      </c>
      <c r="Y1234" s="13" t="s">
        <v>229</v>
      </c>
      <c r="Z1234">
        <v>1994</v>
      </c>
      <c r="AA1234" s="13" t="s">
        <v>15</v>
      </c>
      <c r="AB1234" s="13" t="s">
        <v>132</v>
      </c>
      <c r="AC1234" s="13" t="s">
        <v>293</v>
      </c>
      <c r="AD1234" s="13" t="s">
        <v>41</v>
      </c>
      <c r="AE1234">
        <v>31</v>
      </c>
      <c r="AF1234" t="s">
        <v>6</v>
      </c>
      <c r="AG1234" t="s">
        <v>12</v>
      </c>
      <c r="AH1234">
        <v>7</v>
      </c>
      <c r="AI1234" t="s">
        <v>13</v>
      </c>
      <c r="AJ1234" s="13" t="s">
        <v>176</v>
      </c>
      <c r="AK1234" s="13" t="s">
        <v>135</v>
      </c>
      <c r="AL1234" t="b">
        <v>0</v>
      </c>
      <c r="AM1234" t="str">
        <f>EmployeeData[[#This Row],[EMPLOYEEID]]</f>
        <v>E131164</v>
      </c>
    </row>
    <row r="1235" spans="1:39" ht="15" x14ac:dyDescent="0.25">
      <c r="A1235" s="13" t="s">
        <v>2770</v>
      </c>
      <c r="B1235" s="13" t="str">
        <f>EmployeeData[[#This Row],[FULLNAME]]</f>
        <v>Giovanni Reddy</v>
      </c>
      <c r="C1235" s="13" t="s">
        <v>203</v>
      </c>
      <c r="D1235" s="13" t="s">
        <v>407</v>
      </c>
      <c r="E1235">
        <v>461</v>
      </c>
      <c r="F1235" s="13" t="s">
        <v>221</v>
      </c>
      <c r="G1235" s="13" t="s">
        <v>204</v>
      </c>
      <c r="H1235" t="s">
        <v>81</v>
      </c>
      <c r="I1235" t="s">
        <v>3973</v>
      </c>
      <c r="J1235">
        <v>41710</v>
      </c>
      <c r="K1235">
        <v>44247</v>
      </c>
      <c r="L1235">
        <v>1</v>
      </c>
      <c r="M1235">
        <v>40</v>
      </c>
      <c r="N1235">
        <v>5</v>
      </c>
      <c r="O1235">
        <v>32587</v>
      </c>
      <c r="P1235" t="s">
        <v>76</v>
      </c>
      <c r="Q1235" s="13" t="s">
        <v>55</v>
      </c>
      <c r="R1235" s="13" t="s">
        <v>83</v>
      </c>
      <c r="S1235" s="13" t="s">
        <v>344</v>
      </c>
      <c r="T1235" t="b">
        <v>1</v>
      </c>
      <c r="U1235" s="13" t="s">
        <v>7</v>
      </c>
      <c r="V1235" s="13" t="s">
        <v>2771</v>
      </c>
      <c r="W1235" t="s">
        <v>35</v>
      </c>
      <c r="X1235" s="13" t="s">
        <v>10</v>
      </c>
      <c r="Y1235" s="13" t="s">
        <v>146</v>
      </c>
      <c r="Z1235">
        <v>1988</v>
      </c>
      <c r="AA1235" s="13" t="s">
        <v>33</v>
      </c>
      <c r="AB1235" s="13" t="s">
        <v>206</v>
      </c>
      <c r="AC1235" s="13" t="s">
        <v>223</v>
      </c>
      <c r="AD1235" s="13" t="s">
        <v>9</v>
      </c>
      <c r="AE1235">
        <v>37</v>
      </c>
      <c r="AF1235" t="s">
        <v>36</v>
      </c>
      <c r="AG1235" t="s">
        <v>11</v>
      </c>
      <c r="AH1235">
        <v>7</v>
      </c>
      <c r="AI1235" t="s">
        <v>13</v>
      </c>
      <c r="AJ1235" s="13" t="s">
        <v>134</v>
      </c>
      <c r="AK1235" s="13" t="s">
        <v>150</v>
      </c>
      <c r="AL1235" t="s">
        <v>136</v>
      </c>
      <c r="AM1235" t="str">
        <f>EmployeeData[[#This Row],[EMPLOYEEID]]</f>
        <v>E133961</v>
      </c>
    </row>
    <row r="1236" spans="1:39" ht="15" x14ac:dyDescent="0.25">
      <c r="A1236" s="13" t="s">
        <v>2772</v>
      </c>
      <c r="B1236" s="13" t="str">
        <f>EmployeeData[[#This Row],[FULLNAME]]</f>
        <v>Gordon Norton</v>
      </c>
      <c r="C1236" s="13" t="s">
        <v>125</v>
      </c>
      <c r="D1236" s="13" t="s">
        <v>407</v>
      </c>
      <c r="E1236">
        <v>453</v>
      </c>
      <c r="F1236" s="13" t="s">
        <v>127</v>
      </c>
      <c r="G1236" s="13" t="s">
        <v>128</v>
      </c>
      <c r="H1236" t="s">
        <v>81</v>
      </c>
      <c r="I1236" t="s">
        <v>3973</v>
      </c>
      <c r="J1236">
        <v>41710</v>
      </c>
      <c r="K1236">
        <v>44270</v>
      </c>
      <c r="L1236">
        <v>1</v>
      </c>
      <c r="M1236">
        <v>40</v>
      </c>
      <c r="N1236">
        <v>5</v>
      </c>
      <c r="O1236">
        <v>128989</v>
      </c>
      <c r="P1236" t="s">
        <v>76</v>
      </c>
      <c r="Q1236" s="13" t="s">
        <v>54</v>
      </c>
      <c r="R1236" s="13" t="s">
        <v>83</v>
      </c>
      <c r="S1236" s="13" t="s">
        <v>159</v>
      </c>
      <c r="T1236" t="b">
        <v>1</v>
      </c>
      <c r="U1236" s="13" t="s">
        <v>7</v>
      </c>
      <c r="V1236" s="13" t="s">
        <v>2773</v>
      </c>
      <c r="W1236" t="s">
        <v>5</v>
      </c>
      <c r="X1236" s="13" t="s">
        <v>45</v>
      </c>
      <c r="Y1236" s="13" t="s">
        <v>153</v>
      </c>
      <c r="Z1236">
        <v>1991</v>
      </c>
      <c r="AA1236" s="13" t="s">
        <v>15</v>
      </c>
      <c r="AB1236" s="13" t="s">
        <v>132</v>
      </c>
      <c r="AC1236" s="13" t="s">
        <v>320</v>
      </c>
      <c r="AD1236" s="13" t="s">
        <v>40</v>
      </c>
      <c r="AE1236">
        <v>34</v>
      </c>
      <c r="AF1236" t="s">
        <v>36</v>
      </c>
      <c r="AG1236" t="s">
        <v>46</v>
      </c>
      <c r="AH1236">
        <v>7</v>
      </c>
      <c r="AI1236" t="s">
        <v>13</v>
      </c>
      <c r="AJ1236" s="13" t="s">
        <v>154</v>
      </c>
      <c r="AK1236" s="13" t="s">
        <v>135</v>
      </c>
      <c r="AL1236" t="b">
        <v>1</v>
      </c>
      <c r="AM1236" t="str">
        <f>EmployeeData[[#This Row],[EMPLOYEEID]]</f>
        <v>E136107</v>
      </c>
    </row>
    <row r="1237" spans="1:39" ht="15" x14ac:dyDescent="0.25">
      <c r="A1237" s="13" t="s">
        <v>2774</v>
      </c>
      <c r="B1237" s="13" t="str">
        <f>EmployeeData[[#This Row],[FULLNAME]]</f>
        <v>Gordon Neal</v>
      </c>
      <c r="C1237" s="13" t="s">
        <v>125</v>
      </c>
      <c r="D1237" s="13" t="s">
        <v>407</v>
      </c>
      <c r="E1237">
        <v>462</v>
      </c>
      <c r="F1237" s="13" t="s">
        <v>143</v>
      </c>
      <c r="G1237" s="13" t="s">
        <v>128</v>
      </c>
      <c r="H1237" t="s">
        <v>81</v>
      </c>
      <c r="I1237" t="s">
        <v>3973</v>
      </c>
      <c r="J1237">
        <v>41710</v>
      </c>
      <c r="K1237">
        <v>44036</v>
      </c>
      <c r="L1237">
        <v>1</v>
      </c>
      <c r="M1237">
        <v>40</v>
      </c>
      <c r="N1237">
        <v>5</v>
      </c>
      <c r="O1237">
        <v>263217</v>
      </c>
      <c r="P1237" t="s">
        <v>76</v>
      </c>
      <c r="Q1237" s="13" t="s">
        <v>54</v>
      </c>
      <c r="R1237" s="13" t="s">
        <v>83</v>
      </c>
      <c r="S1237" s="13" t="s">
        <v>159</v>
      </c>
      <c r="T1237" t="b">
        <v>1</v>
      </c>
      <c r="U1237" s="13" t="s">
        <v>7</v>
      </c>
      <c r="V1237" s="13" t="s">
        <v>2775</v>
      </c>
      <c r="W1237" t="s">
        <v>5</v>
      </c>
      <c r="X1237" s="13" t="s">
        <v>10</v>
      </c>
      <c r="Y1237" s="13" t="s">
        <v>146</v>
      </c>
      <c r="Z1237">
        <v>1993</v>
      </c>
      <c r="AA1237" s="13" t="s">
        <v>15</v>
      </c>
      <c r="AB1237" s="13" t="s">
        <v>132</v>
      </c>
      <c r="AC1237" s="13" t="s">
        <v>396</v>
      </c>
      <c r="AD1237" s="13" t="s">
        <v>44</v>
      </c>
      <c r="AE1237">
        <v>32</v>
      </c>
      <c r="AF1237" t="s">
        <v>6</v>
      </c>
      <c r="AG1237" t="s">
        <v>47</v>
      </c>
      <c r="AH1237">
        <v>6</v>
      </c>
      <c r="AI1237" t="s">
        <v>13</v>
      </c>
      <c r="AJ1237" s="13" t="s">
        <v>239</v>
      </c>
      <c r="AK1237" s="13" t="s">
        <v>184</v>
      </c>
      <c r="AL1237" t="b">
        <v>1</v>
      </c>
      <c r="AM1237" t="str">
        <f>EmployeeData[[#This Row],[EMPLOYEEID]]</f>
        <v>E136234</v>
      </c>
    </row>
    <row r="1238" spans="1:39" ht="15" x14ac:dyDescent="0.25">
      <c r="A1238" s="13" t="s">
        <v>2776</v>
      </c>
      <c r="B1238" s="13" t="str">
        <f>EmployeeData[[#This Row],[FULLNAME]]</f>
        <v>Gowda Mulchandani</v>
      </c>
      <c r="C1238" s="13" t="s">
        <v>125</v>
      </c>
      <c r="D1238" s="13" t="s">
        <v>407</v>
      </c>
      <c r="E1238">
        <v>371</v>
      </c>
      <c r="F1238" s="13" t="s">
        <v>221</v>
      </c>
      <c r="G1238" s="13" t="s">
        <v>128</v>
      </c>
      <c r="H1238" t="s">
        <v>81</v>
      </c>
      <c r="I1238" t="s">
        <v>3973</v>
      </c>
      <c r="J1238">
        <v>41710</v>
      </c>
      <c r="K1238">
        <v>44388</v>
      </c>
      <c r="L1238">
        <v>1</v>
      </c>
      <c r="M1238">
        <v>40</v>
      </c>
      <c r="N1238">
        <v>5</v>
      </c>
      <c r="O1238">
        <v>123418</v>
      </c>
      <c r="P1238" t="s">
        <v>76</v>
      </c>
      <c r="Q1238" s="13" t="s">
        <v>54</v>
      </c>
      <c r="R1238" s="13" t="s">
        <v>83</v>
      </c>
      <c r="S1238" s="13" t="s">
        <v>159</v>
      </c>
      <c r="T1238" t="b">
        <v>1</v>
      </c>
      <c r="U1238" s="13" t="s">
        <v>38</v>
      </c>
      <c r="V1238" s="13" t="s">
        <v>2777</v>
      </c>
      <c r="W1238" t="s">
        <v>5</v>
      </c>
      <c r="X1238" s="13" t="s">
        <v>10</v>
      </c>
      <c r="Y1238" s="13" t="s">
        <v>146</v>
      </c>
      <c r="Z1238">
        <v>1993</v>
      </c>
      <c r="AA1238" s="13" t="s">
        <v>33</v>
      </c>
      <c r="AB1238" s="13" t="s">
        <v>132</v>
      </c>
      <c r="AC1238" s="13" t="s">
        <v>376</v>
      </c>
      <c r="AD1238" s="13" t="s">
        <v>9</v>
      </c>
      <c r="AE1238">
        <v>32</v>
      </c>
      <c r="AF1238" t="s">
        <v>6</v>
      </c>
      <c r="AG1238" t="s">
        <v>46</v>
      </c>
      <c r="AH1238">
        <v>7</v>
      </c>
      <c r="AI1238" t="s">
        <v>13</v>
      </c>
      <c r="AJ1238" s="13" t="s">
        <v>134</v>
      </c>
      <c r="AK1238" s="13" t="s">
        <v>135</v>
      </c>
      <c r="AL1238" t="b">
        <v>0</v>
      </c>
      <c r="AM1238" t="str">
        <f>EmployeeData[[#This Row],[EMPLOYEEID]]</f>
        <v>E136636</v>
      </c>
    </row>
    <row r="1239" spans="1:39" ht="15" x14ac:dyDescent="0.25">
      <c r="A1239" s="13" t="s">
        <v>2778</v>
      </c>
      <c r="B1239" s="13" t="str">
        <f>EmployeeData[[#This Row],[FULLNAME]]</f>
        <v>Greg Liauw</v>
      </c>
      <c r="C1239" s="13" t="s">
        <v>125</v>
      </c>
      <c r="D1239" s="13" t="s">
        <v>407</v>
      </c>
      <c r="E1239">
        <v>452</v>
      </c>
      <c r="F1239" s="13" t="s">
        <v>157</v>
      </c>
      <c r="G1239" s="13" t="s">
        <v>144</v>
      </c>
      <c r="H1239" t="s">
        <v>81</v>
      </c>
      <c r="I1239" t="s">
        <v>3973</v>
      </c>
      <c r="J1239">
        <v>41710</v>
      </c>
      <c r="K1239">
        <v>43822</v>
      </c>
      <c r="L1239">
        <v>1</v>
      </c>
      <c r="M1239">
        <v>40</v>
      </c>
      <c r="N1239">
        <v>5</v>
      </c>
      <c r="O1239">
        <v>11409</v>
      </c>
      <c r="P1239" t="s">
        <v>76</v>
      </c>
      <c r="Q1239" s="13" t="s">
        <v>54</v>
      </c>
      <c r="R1239" s="13" t="s">
        <v>83</v>
      </c>
      <c r="S1239" s="13" t="s">
        <v>159</v>
      </c>
      <c r="T1239" t="b">
        <v>1</v>
      </c>
      <c r="U1239" s="13" t="s">
        <v>7</v>
      </c>
      <c r="V1239" s="13" t="s">
        <v>2779</v>
      </c>
      <c r="W1239" t="s">
        <v>35</v>
      </c>
      <c r="X1239" s="13" t="s">
        <v>45</v>
      </c>
      <c r="Y1239" s="13" t="s">
        <v>153</v>
      </c>
      <c r="Z1239">
        <v>1988</v>
      </c>
      <c r="AA1239" s="13" t="s">
        <v>15</v>
      </c>
      <c r="AB1239" s="13" t="s">
        <v>147</v>
      </c>
      <c r="AC1239" s="13" t="s">
        <v>199</v>
      </c>
      <c r="AD1239" s="13" t="s">
        <v>43</v>
      </c>
      <c r="AE1239">
        <v>37</v>
      </c>
      <c r="AF1239" t="s">
        <v>36</v>
      </c>
      <c r="AG1239" t="s">
        <v>11</v>
      </c>
      <c r="AH1239">
        <v>5</v>
      </c>
      <c r="AI1239" t="s">
        <v>30</v>
      </c>
      <c r="AJ1239" s="13" t="s">
        <v>149</v>
      </c>
      <c r="AK1239" s="13" t="s">
        <v>184</v>
      </c>
      <c r="AL1239" t="b">
        <v>1</v>
      </c>
      <c r="AM1239" t="str">
        <f>EmployeeData[[#This Row],[EMPLOYEEID]]</f>
        <v>E138482</v>
      </c>
    </row>
    <row r="1240" spans="1:39" ht="15" x14ac:dyDescent="0.25">
      <c r="A1240" s="13" t="s">
        <v>2780</v>
      </c>
      <c r="B1240" s="13" t="str">
        <f>EmployeeData[[#This Row],[FULLNAME]]</f>
        <v>Gregory Kunkel</v>
      </c>
      <c r="C1240" s="13" t="s">
        <v>125</v>
      </c>
      <c r="D1240" s="13" t="s">
        <v>407</v>
      </c>
      <c r="E1240">
        <v>452</v>
      </c>
      <c r="F1240" s="13" t="s">
        <v>157</v>
      </c>
      <c r="G1240" s="13" t="s">
        <v>144</v>
      </c>
      <c r="H1240" t="s">
        <v>81</v>
      </c>
      <c r="I1240" t="s">
        <v>3973</v>
      </c>
      <c r="J1240">
        <v>41710</v>
      </c>
      <c r="K1240">
        <v>44199</v>
      </c>
      <c r="L1240">
        <v>1</v>
      </c>
      <c r="M1240">
        <v>40</v>
      </c>
      <c r="N1240">
        <v>5</v>
      </c>
      <c r="O1240">
        <v>49230</v>
      </c>
      <c r="P1240" t="s">
        <v>76</v>
      </c>
      <c r="Q1240" s="13" t="s">
        <v>54</v>
      </c>
      <c r="R1240" s="13" t="s">
        <v>83</v>
      </c>
      <c r="S1240" s="13" t="s">
        <v>140</v>
      </c>
      <c r="T1240" t="b">
        <v>1</v>
      </c>
      <c r="U1240" s="13" t="s">
        <v>8</v>
      </c>
      <c r="V1240" s="13" t="s">
        <v>2781</v>
      </c>
      <c r="W1240" t="s">
        <v>5</v>
      </c>
      <c r="X1240" s="13" t="s">
        <v>10</v>
      </c>
      <c r="Y1240" s="13" t="s">
        <v>153</v>
      </c>
      <c r="Z1240">
        <v>1988</v>
      </c>
      <c r="AA1240" s="13" t="s">
        <v>15</v>
      </c>
      <c r="AB1240" s="13" t="s">
        <v>147</v>
      </c>
      <c r="AC1240" s="13" t="s">
        <v>199</v>
      </c>
      <c r="AD1240" s="13" t="s">
        <v>43</v>
      </c>
      <c r="AE1240">
        <v>37</v>
      </c>
      <c r="AF1240" t="s">
        <v>36</v>
      </c>
      <c r="AG1240" t="s">
        <v>11</v>
      </c>
      <c r="AH1240">
        <v>7</v>
      </c>
      <c r="AI1240" t="s">
        <v>13</v>
      </c>
      <c r="AJ1240" s="13" t="s">
        <v>239</v>
      </c>
      <c r="AK1240" s="13" t="s">
        <v>135</v>
      </c>
      <c r="AL1240" t="s">
        <v>136</v>
      </c>
      <c r="AM1240" t="str">
        <f>EmployeeData[[#This Row],[EMPLOYEEID]]</f>
        <v>E139048</v>
      </c>
    </row>
    <row r="1241" spans="1:39" ht="15" x14ac:dyDescent="0.25">
      <c r="A1241" s="13" t="s">
        <v>2782</v>
      </c>
      <c r="B1241" s="13" t="str">
        <f>EmployeeData[[#This Row],[FULLNAME]]</f>
        <v>Hans-Peter K S</v>
      </c>
      <c r="C1241" s="13" t="s">
        <v>156</v>
      </c>
      <c r="D1241" s="13" t="s">
        <v>407</v>
      </c>
      <c r="E1241">
        <v>444</v>
      </c>
      <c r="F1241" s="13" t="s">
        <v>127</v>
      </c>
      <c r="G1241" s="13" t="s">
        <v>158</v>
      </c>
      <c r="H1241" t="s">
        <v>81</v>
      </c>
      <c r="I1241" t="s">
        <v>3973</v>
      </c>
      <c r="J1241">
        <v>41710</v>
      </c>
      <c r="K1241">
        <v>44189</v>
      </c>
      <c r="L1241">
        <v>1</v>
      </c>
      <c r="M1241">
        <v>40</v>
      </c>
      <c r="N1241">
        <v>5</v>
      </c>
      <c r="O1241">
        <v>61372</v>
      </c>
      <c r="P1241" t="s">
        <v>76</v>
      </c>
      <c r="Q1241" s="13" t="s">
        <v>56</v>
      </c>
      <c r="R1241" s="13" t="s">
        <v>83</v>
      </c>
      <c r="S1241" s="13" t="s">
        <v>140</v>
      </c>
      <c r="T1241" t="b">
        <v>1</v>
      </c>
      <c r="U1241" s="13" t="s">
        <v>8</v>
      </c>
      <c r="V1241" s="13" t="s">
        <v>2783</v>
      </c>
      <c r="W1241" t="s">
        <v>35</v>
      </c>
      <c r="X1241" s="13" t="s">
        <v>45</v>
      </c>
      <c r="Y1241" s="13" t="s">
        <v>153</v>
      </c>
      <c r="Z1241">
        <v>1988</v>
      </c>
      <c r="AA1241" s="13" t="s">
        <v>15</v>
      </c>
      <c r="AB1241" s="13" t="s">
        <v>161</v>
      </c>
      <c r="AC1241" s="13" t="s">
        <v>133</v>
      </c>
      <c r="AD1241" s="13" t="s">
        <v>40</v>
      </c>
      <c r="AE1241">
        <v>37</v>
      </c>
      <c r="AF1241" t="s">
        <v>36</v>
      </c>
      <c r="AG1241" t="s">
        <v>12</v>
      </c>
      <c r="AH1241">
        <v>6</v>
      </c>
      <c r="AI1241" t="s">
        <v>13</v>
      </c>
      <c r="AJ1241" s="13" t="s">
        <v>167</v>
      </c>
      <c r="AK1241" s="13" t="s">
        <v>135</v>
      </c>
      <c r="AL1241" t="s">
        <v>136</v>
      </c>
      <c r="AM1241" t="str">
        <f>EmployeeData[[#This Row],[EMPLOYEEID]]</f>
        <v>E140982</v>
      </c>
    </row>
    <row r="1242" spans="1:39" ht="15" x14ac:dyDescent="0.25">
      <c r="A1242" s="13" t="s">
        <v>2784</v>
      </c>
      <c r="B1242" s="13" t="str">
        <f>EmployeeData[[#This Row],[FULLNAME]]</f>
        <v>Harjeet Ivain</v>
      </c>
      <c r="C1242" s="13" t="s">
        <v>125</v>
      </c>
      <c r="D1242" s="13" t="s">
        <v>407</v>
      </c>
      <c r="E1242">
        <v>444</v>
      </c>
      <c r="F1242" s="13" t="s">
        <v>127</v>
      </c>
      <c r="G1242" s="13" t="s">
        <v>128</v>
      </c>
      <c r="H1242" t="s">
        <v>81</v>
      </c>
      <c r="I1242" t="s">
        <v>3973</v>
      </c>
      <c r="J1242">
        <v>43696</v>
      </c>
      <c r="K1242">
        <v>44237</v>
      </c>
      <c r="L1242">
        <v>1</v>
      </c>
      <c r="M1242">
        <v>40</v>
      </c>
      <c r="N1242">
        <v>5</v>
      </c>
      <c r="O1242">
        <v>107566</v>
      </c>
      <c r="P1242" t="s">
        <v>76</v>
      </c>
      <c r="Q1242" s="13" t="s">
        <v>54</v>
      </c>
      <c r="R1242" s="13" t="s">
        <v>83</v>
      </c>
      <c r="S1242" s="13" t="s">
        <v>159</v>
      </c>
      <c r="T1242" t="b">
        <v>1</v>
      </c>
      <c r="U1242" s="13" t="s">
        <v>7</v>
      </c>
      <c r="V1242" s="13" t="s">
        <v>2785</v>
      </c>
      <c r="W1242" t="s">
        <v>5</v>
      </c>
      <c r="X1242" s="13" t="s">
        <v>10</v>
      </c>
      <c r="Y1242" s="13" t="s">
        <v>146</v>
      </c>
      <c r="Z1242">
        <v>1995</v>
      </c>
      <c r="AA1242" s="13" t="s">
        <v>32</v>
      </c>
      <c r="AB1242" s="13" t="s">
        <v>132</v>
      </c>
      <c r="AC1242" s="13" t="s">
        <v>133</v>
      </c>
      <c r="AD1242" s="13" t="s">
        <v>40</v>
      </c>
      <c r="AE1242">
        <v>30</v>
      </c>
      <c r="AF1242" t="s">
        <v>6</v>
      </c>
      <c r="AG1242" t="s">
        <v>46</v>
      </c>
      <c r="AH1242">
        <v>2</v>
      </c>
      <c r="AI1242" t="s">
        <v>78</v>
      </c>
      <c r="AJ1242" s="13" t="s">
        <v>176</v>
      </c>
      <c r="AK1242" s="13" t="s">
        <v>135</v>
      </c>
      <c r="AL1242" t="b">
        <v>1</v>
      </c>
      <c r="AM1242" t="str">
        <f>EmployeeData[[#This Row],[EMPLOYEEID]]</f>
        <v>E141599</v>
      </c>
    </row>
    <row r="1243" spans="1:39" ht="15" x14ac:dyDescent="0.25">
      <c r="A1243" s="13" t="s">
        <v>2786</v>
      </c>
      <c r="B1243" s="13" t="str">
        <f>EmployeeData[[#This Row],[FULLNAME]]</f>
        <v>Harry Han</v>
      </c>
      <c r="C1243" s="13" t="s">
        <v>203</v>
      </c>
      <c r="D1243" s="13" t="s">
        <v>407</v>
      </c>
      <c r="E1243">
        <v>452</v>
      </c>
      <c r="F1243" s="13" t="s">
        <v>157</v>
      </c>
      <c r="G1243" s="13" t="s">
        <v>204</v>
      </c>
      <c r="H1243" t="s">
        <v>81</v>
      </c>
      <c r="I1243" t="s">
        <v>3973</v>
      </c>
      <c r="J1243">
        <v>41710</v>
      </c>
      <c r="K1243">
        <v>44245</v>
      </c>
      <c r="L1243">
        <v>1</v>
      </c>
      <c r="M1243">
        <v>40</v>
      </c>
      <c r="N1243">
        <v>5</v>
      </c>
      <c r="O1243">
        <v>28668</v>
      </c>
      <c r="P1243" t="s">
        <v>76</v>
      </c>
      <c r="Q1243" s="13" t="s">
        <v>55</v>
      </c>
      <c r="R1243" s="13" t="s">
        <v>83</v>
      </c>
      <c r="S1243" s="13" t="s">
        <v>344</v>
      </c>
      <c r="T1243" t="b">
        <v>1</v>
      </c>
      <c r="U1243" s="13" t="s">
        <v>7</v>
      </c>
      <c r="V1243" s="13" t="s">
        <v>2787</v>
      </c>
      <c r="W1243" t="s">
        <v>35</v>
      </c>
      <c r="X1243" s="13" t="s">
        <v>10</v>
      </c>
      <c r="Y1243" s="13" t="s">
        <v>146</v>
      </c>
      <c r="Z1243">
        <v>1992</v>
      </c>
      <c r="AA1243" s="13" t="s">
        <v>32</v>
      </c>
      <c r="AB1243" s="13" t="s">
        <v>206</v>
      </c>
      <c r="AC1243" s="13" t="s">
        <v>199</v>
      </c>
      <c r="AD1243" s="13" t="s">
        <v>43</v>
      </c>
      <c r="AE1243">
        <v>33</v>
      </c>
      <c r="AF1243" t="s">
        <v>36</v>
      </c>
      <c r="AG1243" t="s">
        <v>11</v>
      </c>
      <c r="AH1243">
        <v>7</v>
      </c>
      <c r="AI1243" t="s">
        <v>13</v>
      </c>
      <c r="AJ1243" s="13" t="s">
        <v>149</v>
      </c>
      <c r="AK1243" s="13" t="s">
        <v>150</v>
      </c>
      <c r="AL1243" t="s">
        <v>136</v>
      </c>
      <c r="AM1243" t="str">
        <f>EmployeeData[[#This Row],[EMPLOYEEID]]</f>
        <v>E142250</v>
      </c>
    </row>
    <row r="1244" spans="1:39" ht="15" x14ac:dyDescent="0.25">
      <c r="A1244" s="13" t="s">
        <v>2788</v>
      </c>
      <c r="B1244" s="13" t="str">
        <f>EmployeeData[[#This Row],[FULLNAME]]</f>
        <v>Heather Gonzalez</v>
      </c>
      <c r="C1244" s="13" t="s">
        <v>125</v>
      </c>
      <c r="D1244" s="13" t="s">
        <v>407</v>
      </c>
      <c r="E1244">
        <v>444</v>
      </c>
      <c r="F1244" s="13" t="s">
        <v>127</v>
      </c>
      <c r="G1244" s="13" t="s">
        <v>128</v>
      </c>
      <c r="H1244" t="s">
        <v>81</v>
      </c>
      <c r="I1244" t="s">
        <v>3973</v>
      </c>
      <c r="J1244">
        <v>41710</v>
      </c>
      <c r="K1244">
        <v>44339</v>
      </c>
      <c r="L1244">
        <v>1</v>
      </c>
      <c r="M1244">
        <v>40</v>
      </c>
      <c r="N1244">
        <v>5</v>
      </c>
      <c r="O1244">
        <v>8279</v>
      </c>
      <c r="P1244" t="s">
        <v>76</v>
      </c>
      <c r="Q1244" s="13" t="s">
        <v>54</v>
      </c>
      <c r="R1244" s="13" t="s">
        <v>83</v>
      </c>
      <c r="S1244" s="13" t="s">
        <v>344</v>
      </c>
      <c r="T1244" t="b">
        <v>1</v>
      </c>
      <c r="U1244" s="13" t="s">
        <v>7</v>
      </c>
      <c r="V1244" s="13" t="s">
        <v>2789</v>
      </c>
      <c r="W1244" t="s">
        <v>35</v>
      </c>
      <c r="X1244" s="13" t="s">
        <v>10</v>
      </c>
      <c r="Y1244" s="13" t="s">
        <v>146</v>
      </c>
      <c r="Z1244">
        <v>1995</v>
      </c>
      <c r="AA1244" s="13" t="s">
        <v>33</v>
      </c>
      <c r="AB1244" s="13" t="s">
        <v>132</v>
      </c>
      <c r="AC1244" s="13" t="s">
        <v>133</v>
      </c>
      <c r="AD1244" s="13" t="s">
        <v>40</v>
      </c>
      <c r="AE1244">
        <v>30</v>
      </c>
      <c r="AF1244" t="s">
        <v>6</v>
      </c>
      <c r="AG1244" t="s">
        <v>11</v>
      </c>
      <c r="AH1244">
        <v>7</v>
      </c>
      <c r="AI1244" t="s">
        <v>13</v>
      </c>
      <c r="AJ1244" s="13" t="s">
        <v>154</v>
      </c>
      <c r="AK1244" s="13" t="s">
        <v>150</v>
      </c>
      <c r="AL1244" t="s">
        <v>136</v>
      </c>
      <c r="AM1244" t="str">
        <f>EmployeeData[[#This Row],[EMPLOYEEID]]</f>
        <v>E143815</v>
      </c>
    </row>
    <row r="1245" spans="1:39" ht="15" x14ac:dyDescent="0.25">
      <c r="A1245" s="13" t="s">
        <v>2790</v>
      </c>
      <c r="B1245" s="13" t="str">
        <f>EmployeeData[[#This Row],[FULLNAME]]</f>
        <v>Heather Guo</v>
      </c>
      <c r="C1245" s="13" t="s">
        <v>125</v>
      </c>
      <c r="D1245" s="13" t="s">
        <v>407</v>
      </c>
      <c r="E1245">
        <v>443</v>
      </c>
      <c r="F1245" s="13" t="s">
        <v>157</v>
      </c>
      <c r="G1245" s="13" t="s">
        <v>128</v>
      </c>
      <c r="H1245" t="s">
        <v>81</v>
      </c>
      <c r="I1245" t="s">
        <v>3973</v>
      </c>
      <c r="J1245">
        <v>41710</v>
      </c>
      <c r="K1245">
        <v>44286</v>
      </c>
      <c r="L1245">
        <v>1</v>
      </c>
      <c r="M1245">
        <v>40</v>
      </c>
      <c r="N1245">
        <v>5</v>
      </c>
      <c r="O1245">
        <v>34456</v>
      </c>
      <c r="P1245" t="s">
        <v>76</v>
      </c>
      <c r="Q1245" s="13" t="s">
        <v>54</v>
      </c>
      <c r="R1245" s="13" t="s">
        <v>83</v>
      </c>
      <c r="S1245" s="13" t="s">
        <v>159</v>
      </c>
      <c r="T1245" t="b">
        <v>1</v>
      </c>
      <c r="U1245" s="13" t="s">
        <v>7</v>
      </c>
      <c r="V1245" s="13" t="s">
        <v>2791</v>
      </c>
      <c r="W1245" t="s">
        <v>35</v>
      </c>
      <c r="X1245" s="13" t="s">
        <v>10</v>
      </c>
      <c r="Y1245" s="13" t="s">
        <v>153</v>
      </c>
      <c r="Z1245">
        <v>1993</v>
      </c>
      <c r="AA1245" s="13" t="s">
        <v>32</v>
      </c>
      <c r="AB1245" s="13" t="s">
        <v>132</v>
      </c>
      <c r="AC1245" s="13" t="s">
        <v>162</v>
      </c>
      <c r="AD1245" s="13" t="s">
        <v>43</v>
      </c>
      <c r="AE1245">
        <v>32</v>
      </c>
      <c r="AF1245" t="s">
        <v>6</v>
      </c>
      <c r="AG1245" t="s">
        <v>11</v>
      </c>
      <c r="AH1245">
        <v>7</v>
      </c>
      <c r="AI1245" t="s">
        <v>13</v>
      </c>
      <c r="AJ1245" s="13" t="s">
        <v>154</v>
      </c>
      <c r="AK1245" s="13" t="s">
        <v>135</v>
      </c>
      <c r="AL1245" t="b">
        <v>1</v>
      </c>
      <c r="AM1245" t="str">
        <f>EmployeeData[[#This Row],[EMPLOYEEID]]</f>
        <v>E143510</v>
      </c>
    </row>
    <row r="1246" spans="1:39" ht="15" x14ac:dyDescent="0.25">
      <c r="A1246" s="13" t="s">
        <v>2792</v>
      </c>
      <c r="B1246" s="13" t="str">
        <f>EmployeeData[[#This Row],[FULLNAME]]</f>
        <v>Hemanth Fessler</v>
      </c>
      <c r="C1246" s="13" t="s">
        <v>125</v>
      </c>
      <c r="D1246" s="13" t="s">
        <v>407</v>
      </c>
      <c r="E1246">
        <v>445</v>
      </c>
      <c r="F1246" s="13" t="s">
        <v>169</v>
      </c>
      <c r="G1246" s="13" t="s">
        <v>128</v>
      </c>
      <c r="H1246" t="s">
        <v>81</v>
      </c>
      <c r="I1246" t="s">
        <v>3973</v>
      </c>
      <c r="J1246">
        <v>43629</v>
      </c>
      <c r="K1246">
        <v>44356</v>
      </c>
      <c r="L1246">
        <v>1</v>
      </c>
      <c r="M1246">
        <v>40</v>
      </c>
      <c r="N1246">
        <v>5</v>
      </c>
      <c r="O1246">
        <v>59545</v>
      </c>
      <c r="P1246" t="s">
        <v>76</v>
      </c>
      <c r="Q1246" s="13" t="s">
        <v>54</v>
      </c>
      <c r="R1246" s="13" t="s">
        <v>83</v>
      </c>
      <c r="S1246" s="13" t="s">
        <v>344</v>
      </c>
      <c r="T1246" t="b">
        <v>1</v>
      </c>
      <c r="U1246" s="13" t="s">
        <v>7</v>
      </c>
      <c r="V1246" s="13" t="s">
        <v>2793</v>
      </c>
      <c r="W1246" t="s">
        <v>35</v>
      </c>
      <c r="X1246" s="13" t="s">
        <v>10</v>
      </c>
      <c r="Y1246" s="13" t="s">
        <v>146</v>
      </c>
      <c r="Z1246">
        <v>1978</v>
      </c>
      <c r="AA1246" s="13" t="s">
        <v>52</v>
      </c>
      <c r="AB1246" s="13" t="s">
        <v>132</v>
      </c>
      <c r="AC1246" s="13" t="s">
        <v>171</v>
      </c>
      <c r="AD1246" s="13" t="s">
        <v>41</v>
      </c>
      <c r="AE1246">
        <v>47</v>
      </c>
      <c r="AF1246" t="s">
        <v>37</v>
      </c>
      <c r="AG1246" t="s">
        <v>12</v>
      </c>
      <c r="AH1246">
        <v>2</v>
      </c>
      <c r="AI1246" t="s">
        <v>78</v>
      </c>
      <c r="AJ1246" s="13" t="s">
        <v>239</v>
      </c>
      <c r="AK1246" s="13" t="s">
        <v>150</v>
      </c>
      <c r="AL1246" t="s">
        <v>136</v>
      </c>
      <c r="AM1246" t="str">
        <f>EmployeeData[[#This Row],[EMPLOYEEID]]</f>
        <v>E144560</v>
      </c>
    </row>
    <row r="1247" spans="1:39" ht="15" x14ac:dyDescent="0.25">
      <c r="A1247" s="13" t="s">
        <v>2794</v>
      </c>
      <c r="B1247" s="13" t="str">
        <f>EmployeeData[[#This Row],[FULLNAME]]</f>
        <v>Henry Duan</v>
      </c>
      <c r="C1247" s="13" t="s">
        <v>125</v>
      </c>
      <c r="D1247" s="13" t="s">
        <v>407</v>
      </c>
      <c r="E1247">
        <v>445</v>
      </c>
      <c r="F1247" s="13" t="s">
        <v>169</v>
      </c>
      <c r="G1247" s="13" t="s">
        <v>128</v>
      </c>
      <c r="H1247" t="s">
        <v>81</v>
      </c>
      <c r="I1247" t="s">
        <v>3973</v>
      </c>
      <c r="J1247">
        <v>41710</v>
      </c>
      <c r="K1247">
        <v>44245</v>
      </c>
      <c r="L1247">
        <v>1</v>
      </c>
      <c r="M1247">
        <v>40</v>
      </c>
      <c r="N1247">
        <v>5</v>
      </c>
      <c r="O1247">
        <v>102361</v>
      </c>
      <c r="P1247" t="s">
        <v>76</v>
      </c>
      <c r="Q1247" s="13" t="s">
        <v>54</v>
      </c>
      <c r="R1247" s="13" t="s">
        <v>83</v>
      </c>
      <c r="S1247" s="13" t="s">
        <v>159</v>
      </c>
      <c r="T1247" t="b">
        <v>1</v>
      </c>
      <c r="U1247" s="13" t="s">
        <v>38</v>
      </c>
      <c r="V1247" s="13" t="s">
        <v>2795</v>
      </c>
      <c r="W1247" t="s">
        <v>5</v>
      </c>
      <c r="X1247" s="13" t="s">
        <v>10</v>
      </c>
      <c r="Y1247" s="13" t="s">
        <v>146</v>
      </c>
      <c r="Z1247">
        <v>1995</v>
      </c>
      <c r="AA1247" s="13" t="s">
        <v>15</v>
      </c>
      <c r="AB1247" s="13" t="s">
        <v>132</v>
      </c>
      <c r="AC1247" s="13" t="s">
        <v>171</v>
      </c>
      <c r="AD1247" s="13" t="s">
        <v>41</v>
      </c>
      <c r="AE1247">
        <v>30</v>
      </c>
      <c r="AF1247" t="s">
        <v>6</v>
      </c>
      <c r="AG1247" t="s">
        <v>46</v>
      </c>
      <c r="AH1247">
        <v>7</v>
      </c>
      <c r="AI1247" t="s">
        <v>13</v>
      </c>
      <c r="AJ1247" s="13" t="s">
        <v>154</v>
      </c>
      <c r="AK1247" s="13" t="s">
        <v>135</v>
      </c>
      <c r="AL1247" t="s">
        <v>136</v>
      </c>
      <c r="AM1247" t="str">
        <f>EmployeeData[[#This Row],[EMPLOYEEID]]</f>
        <v>E144830</v>
      </c>
    </row>
    <row r="1248" spans="1:39" ht="15" x14ac:dyDescent="0.25">
      <c r="A1248" s="13" t="s">
        <v>2796</v>
      </c>
      <c r="B1248" s="13" t="str">
        <f>EmployeeData[[#This Row],[FULLNAME]]</f>
        <v>Heiko Godfree</v>
      </c>
      <c r="C1248" s="13" t="s">
        <v>125</v>
      </c>
      <c r="D1248" s="13" t="s">
        <v>407</v>
      </c>
      <c r="E1248">
        <v>293</v>
      </c>
      <c r="F1248" s="13" t="s">
        <v>157</v>
      </c>
      <c r="G1248" s="13" t="s">
        <v>128</v>
      </c>
      <c r="H1248" t="s">
        <v>81</v>
      </c>
      <c r="I1248" t="s">
        <v>3973</v>
      </c>
      <c r="J1248">
        <v>41710</v>
      </c>
      <c r="K1248">
        <v>44389</v>
      </c>
      <c r="L1248">
        <v>1</v>
      </c>
      <c r="M1248">
        <v>40</v>
      </c>
      <c r="N1248">
        <v>5</v>
      </c>
      <c r="O1248">
        <v>14165</v>
      </c>
      <c r="P1248" t="s">
        <v>76</v>
      </c>
      <c r="Q1248" s="13" t="s">
        <v>54</v>
      </c>
      <c r="R1248" s="13" t="s">
        <v>83</v>
      </c>
      <c r="S1248" s="13" t="s">
        <v>159</v>
      </c>
      <c r="T1248" t="b">
        <v>1</v>
      </c>
      <c r="U1248" s="13" t="s">
        <v>7</v>
      </c>
      <c r="V1248" s="13" t="s">
        <v>2797</v>
      </c>
      <c r="W1248" t="s">
        <v>35</v>
      </c>
      <c r="X1248" s="13" t="s">
        <v>10</v>
      </c>
      <c r="Y1248" s="13" t="s">
        <v>131</v>
      </c>
      <c r="Z1248">
        <v>1993</v>
      </c>
      <c r="AA1248" s="13" t="s">
        <v>15</v>
      </c>
      <c r="AB1248" s="13" t="s">
        <v>132</v>
      </c>
      <c r="AC1248" s="13" t="s">
        <v>307</v>
      </c>
      <c r="AD1248" s="13" t="s">
        <v>43</v>
      </c>
      <c r="AE1248">
        <v>32</v>
      </c>
      <c r="AF1248" t="s">
        <v>6</v>
      </c>
      <c r="AG1248" t="s">
        <v>11</v>
      </c>
      <c r="AH1248">
        <v>7</v>
      </c>
      <c r="AI1248" t="s">
        <v>13</v>
      </c>
      <c r="AJ1248" s="13" t="s">
        <v>134</v>
      </c>
      <c r="AK1248" s="13" t="s">
        <v>135</v>
      </c>
      <c r="AL1248" t="b">
        <v>1</v>
      </c>
      <c r="AM1248" t="str">
        <f>EmployeeData[[#This Row],[EMPLOYEEID]]</f>
        <v>E143865</v>
      </c>
    </row>
    <row r="1249" spans="1:39" ht="15" x14ac:dyDescent="0.25">
      <c r="A1249" s="13" t="s">
        <v>2798</v>
      </c>
      <c r="B1249" s="13" t="str">
        <f>EmployeeData[[#This Row],[FULLNAME]]</f>
        <v>Henry Choy</v>
      </c>
      <c r="C1249" s="13" t="s">
        <v>125</v>
      </c>
      <c r="D1249" s="13" t="s">
        <v>407</v>
      </c>
      <c r="E1249">
        <v>445</v>
      </c>
      <c r="F1249" s="13" t="s">
        <v>169</v>
      </c>
      <c r="G1249" s="13" t="s">
        <v>128</v>
      </c>
      <c r="H1249" t="s">
        <v>81</v>
      </c>
      <c r="I1249" t="s">
        <v>3973</v>
      </c>
      <c r="J1249">
        <v>41710</v>
      </c>
      <c r="K1249">
        <v>44245</v>
      </c>
      <c r="L1249">
        <v>1</v>
      </c>
      <c r="M1249">
        <v>40</v>
      </c>
      <c r="N1249">
        <v>5</v>
      </c>
      <c r="O1249">
        <v>229212</v>
      </c>
      <c r="P1249" t="s">
        <v>76</v>
      </c>
      <c r="Q1249" s="13" t="s">
        <v>54</v>
      </c>
      <c r="R1249" s="13" t="s">
        <v>83</v>
      </c>
      <c r="S1249" s="13" t="s">
        <v>190</v>
      </c>
      <c r="T1249" t="b">
        <v>1</v>
      </c>
      <c r="U1249" s="13" t="s">
        <v>38</v>
      </c>
      <c r="V1249" s="13" t="s">
        <v>2799</v>
      </c>
      <c r="W1249" t="s">
        <v>35</v>
      </c>
      <c r="X1249" s="13" t="s">
        <v>10</v>
      </c>
      <c r="Y1249" s="13" t="s">
        <v>146</v>
      </c>
      <c r="Z1249">
        <v>1970</v>
      </c>
      <c r="AA1249" s="13" t="s">
        <v>15</v>
      </c>
      <c r="AB1249" s="13" t="s">
        <v>132</v>
      </c>
      <c r="AC1249" s="13" t="s">
        <v>171</v>
      </c>
      <c r="AD1249" s="13" t="s">
        <v>41</v>
      </c>
      <c r="AE1249">
        <v>55</v>
      </c>
      <c r="AF1249" t="s">
        <v>37</v>
      </c>
      <c r="AG1249" t="s">
        <v>47</v>
      </c>
      <c r="AH1249">
        <v>7</v>
      </c>
      <c r="AI1249" t="s">
        <v>13</v>
      </c>
      <c r="AJ1249" s="13" t="s">
        <v>239</v>
      </c>
      <c r="AK1249" s="13" t="s">
        <v>135</v>
      </c>
      <c r="AL1249" t="b">
        <v>1</v>
      </c>
      <c r="AM1249" t="str">
        <f>EmployeeData[[#This Row],[EMPLOYEEID]]</f>
        <v>E146346</v>
      </c>
    </row>
    <row r="1250" spans="1:39" ht="15" x14ac:dyDescent="0.25">
      <c r="A1250" s="13" t="s">
        <v>2800</v>
      </c>
      <c r="B1250" s="13" t="str">
        <f>EmployeeData[[#This Row],[FULLNAME]]</f>
        <v>Henry Buchholz</v>
      </c>
      <c r="C1250" s="13" t="s">
        <v>203</v>
      </c>
      <c r="D1250" s="13" t="s">
        <v>407</v>
      </c>
      <c r="E1250">
        <v>445</v>
      </c>
      <c r="F1250" s="13" t="s">
        <v>169</v>
      </c>
      <c r="G1250" s="13" t="s">
        <v>204</v>
      </c>
      <c r="H1250" t="s">
        <v>81</v>
      </c>
      <c r="I1250" t="s">
        <v>3973</v>
      </c>
      <c r="J1250">
        <v>41710</v>
      </c>
      <c r="K1250">
        <v>43821</v>
      </c>
      <c r="L1250">
        <v>1</v>
      </c>
      <c r="M1250">
        <v>40</v>
      </c>
      <c r="N1250">
        <v>5</v>
      </c>
      <c r="O1250">
        <v>310036</v>
      </c>
      <c r="P1250" t="s">
        <v>76</v>
      </c>
      <c r="Q1250" s="13" t="s">
        <v>55</v>
      </c>
      <c r="R1250" s="13" t="s">
        <v>83</v>
      </c>
      <c r="S1250" s="13" t="s">
        <v>159</v>
      </c>
      <c r="T1250" t="b">
        <v>1</v>
      </c>
      <c r="U1250" s="13" t="s">
        <v>8</v>
      </c>
      <c r="V1250" s="13" t="s">
        <v>2801</v>
      </c>
      <c r="W1250" t="s">
        <v>5</v>
      </c>
      <c r="X1250" s="13" t="s">
        <v>10</v>
      </c>
      <c r="Y1250" s="13" t="s">
        <v>146</v>
      </c>
      <c r="Z1250">
        <v>1993</v>
      </c>
      <c r="AA1250" s="13" t="s">
        <v>33</v>
      </c>
      <c r="AB1250" s="13" t="s">
        <v>206</v>
      </c>
      <c r="AC1250" s="13" t="s">
        <v>171</v>
      </c>
      <c r="AD1250" s="13" t="s">
        <v>41</v>
      </c>
      <c r="AE1250">
        <v>32</v>
      </c>
      <c r="AF1250" t="s">
        <v>6</v>
      </c>
      <c r="AG1250" t="s">
        <v>65</v>
      </c>
      <c r="AH1250">
        <v>5</v>
      </c>
      <c r="AI1250" t="s">
        <v>30</v>
      </c>
      <c r="AJ1250" s="13" t="s">
        <v>176</v>
      </c>
      <c r="AK1250" s="13" t="s">
        <v>135</v>
      </c>
      <c r="AL1250" t="b">
        <v>0</v>
      </c>
      <c r="AM1250" t="str">
        <f>EmployeeData[[#This Row],[EMPLOYEEID]]</f>
        <v>E147534</v>
      </c>
    </row>
    <row r="1251" spans="1:39" ht="15" x14ac:dyDescent="0.25">
      <c r="A1251" s="13" t="s">
        <v>2802</v>
      </c>
      <c r="B1251" s="13" t="str">
        <f>EmployeeData[[#This Row],[FULLNAME]]</f>
        <v>Holger Zheng</v>
      </c>
      <c r="C1251" s="13" t="s">
        <v>203</v>
      </c>
      <c r="D1251" s="13" t="s">
        <v>407</v>
      </c>
      <c r="E1251">
        <v>252</v>
      </c>
      <c r="F1251" s="13" t="s">
        <v>143</v>
      </c>
      <c r="G1251" s="13" t="s">
        <v>204</v>
      </c>
      <c r="H1251" t="s">
        <v>81</v>
      </c>
      <c r="I1251" t="s">
        <v>3974</v>
      </c>
      <c r="J1251">
        <v>41710</v>
      </c>
      <c r="K1251">
        <v>43863</v>
      </c>
      <c r="L1251">
        <v>1</v>
      </c>
      <c r="M1251">
        <v>40</v>
      </c>
      <c r="N1251">
        <v>5</v>
      </c>
      <c r="O1251">
        <v>245053</v>
      </c>
      <c r="P1251" t="s">
        <v>76</v>
      </c>
      <c r="Q1251" s="13" t="s">
        <v>55</v>
      </c>
      <c r="R1251" s="13" t="s">
        <v>83</v>
      </c>
      <c r="S1251" s="13" t="s">
        <v>159</v>
      </c>
      <c r="T1251" t="b">
        <v>1</v>
      </c>
      <c r="U1251" s="13" t="s">
        <v>7</v>
      </c>
      <c r="V1251" s="13" t="s">
        <v>2803</v>
      </c>
      <c r="W1251" t="s">
        <v>35</v>
      </c>
      <c r="X1251" s="13" t="s">
        <v>10</v>
      </c>
      <c r="Y1251" s="13" t="s">
        <v>153</v>
      </c>
      <c r="Z1251">
        <v>1962</v>
      </c>
      <c r="AA1251" s="13" t="s">
        <v>33</v>
      </c>
      <c r="AB1251" s="13" t="s">
        <v>206</v>
      </c>
      <c r="AC1251" s="13" t="s">
        <v>148</v>
      </c>
      <c r="AD1251" s="13" t="s">
        <v>44</v>
      </c>
      <c r="AE1251">
        <v>63</v>
      </c>
      <c r="AF1251" t="s">
        <v>37</v>
      </c>
      <c r="AG1251" t="s">
        <v>47</v>
      </c>
      <c r="AH1251">
        <v>6</v>
      </c>
      <c r="AI1251" t="s">
        <v>13</v>
      </c>
      <c r="AJ1251" s="13" t="s">
        <v>176</v>
      </c>
      <c r="AK1251" s="13" t="s">
        <v>135</v>
      </c>
      <c r="AL1251" t="b">
        <v>1</v>
      </c>
      <c r="AM1251" t="str">
        <f>EmployeeData[[#This Row],[EMPLOYEEID]]</f>
        <v>E149326</v>
      </c>
    </row>
    <row r="1252" spans="1:39" ht="15" x14ac:dyDescent="0.25">
      <c r="A1252" s="13" t="s">
        <v>2804</v>
      </c>
      <c r="B1252" s="13" t="str">
        <f>EmployeeData[[#This Row],[FULLNAME]]</f>
        <v>Houman Wu</v>
      </c>
      <c r="C1252" s="13" t="s">
        <v>203</v>
      </c>
      <c r="D1252" s="13" t="s">
        <v>407</v>
      </c>
      <c r="E1252">
        <v>445</v>
      </c>
      <c r="F1252" s="13" t="s">
        <v>169</v>
      </c>
      <c r="G1252" s="13" t="s">
        <v>204</v>
      </c>
      <c r="H1252" t="s">
        <v>81</v>
      </c>
      <c r="I1252" t="s">
        <v>3973</v>
      </c>
      <c r="J1252">
        <v>41710</v>
      </c>
      <c r="K1252">
        <v>44188</v>
      </c>
      <c r="L1252">
        <v>1</v>
      </c>
      <c r="M1252">
        <v>40</v>
      </c>
      <c r="N1252">
        <v>5</v>
      </c>
      <c r="O1252">
        <v>68341</v>
      </c>
      <c r="P1252" t="s">
        <v>76</v>
      </c>
      <c r="Q1252" s="13" t="s">
        <v>55</v>
      </c>
      <c r="R1252" s="13" t="s">
        <v>83</v>
      </c>
      <c r="S1252" s="13" t="s">
        <v>129</v>
      </c>
      <c r="T1252" t="b">
        <v>1</v>
      </c>
      <c r="U1252" s="13" t="s">
        <v>38</v>
      </c>
      <c r="V1252" s="13" t="s">
        <v>2805</v>
      </c>
      <c r="W1252" t="s">
        <v>35</v>
      </c>
      <c r="X1252" s="13" t="s">
        <v>10</v>
      </c>
      <c r="Y1252" s="13" t="s">
        <v>131</v>
      </c>
      <c r="Z1252">
        <v>1974</v>
      </c>
      <c r="AA1252" s="13" t="s">
        <v>33</v>
      </c>
      <c r="AB1252" s="13" t="s">
        <v>206</v>
      </c>
      <c r="AC1252" s="13" t="s">
        <v>171</v>
      </c>
      <c r="AD1252" s="13" t="s">
        <v>41</v>
      </c>
      <c r="AE1252">
        <v>51</v>
      </c>
      <c r="AF1252" t="s">
        <v>37</v>
      </c>
      <c r="AG1252" t="s">
        <v>12</v>
      </c>
      <c r="AH1252">
        <v>6</v>
      </c>
      <c r="AI1252" t="s">
        <v>13</v>
      </c>
      <c r="AJ1252" s="13" t="s">
        <v>154</v>
      </c>
      <c r="AK1252" s="13" t="s">
        <v>135</v>
      </c>
      <c r="AL1252" t="b">
        <v>0</v>
      </c>
      <c r="AM1252" t="str">
        <f>EmployeeData[[#This Row],[EMPLOYEEID]]</f>
        <v>E150686</v>
      </c>
    </row>
    <row r="1253" spans="1:39" ht="15" x14ac:dyDescent="0.25">
      <c r="A1253" s="13" t="s">
        <v>2806</v>
      </c>
      <c r="B1253" s="13" t="str">
        <f>EmployeeData[[#This Row],[FULLNAME]]</f>
        <v>Howard Wong</v>
      </c>
      <c r="C1253" s="13" t="s">
        <v>156</v>
      </c>
      <c r="D1253" s="13" t="s">
        <v>407</v>
      </c>
      <c r="E1253">
        <v>442</v>
      </c>
      <c r="F1253" s="13" t="s">
        <v>143</v>
      </c>
      <c r="G1253" s="13" t="s">
        <v>158</v>
      </c>
      <c r="H1253" t="s">
        <v>81</v>
      </c>
      <c r="I1253" t="s">
        <v>3973</v>
      </c>
      <c r="J1253">
        <v>41710</v>
      </c>
      <c r="K1253">
        <v>43991</v>
      </c>
      <c r="L1253">
        <v>1</v>
      </c>
      <c r="M1253">
        <v>40</v>
      </c>
      <c r="N1253">
        <v>5</v>
      </c>
      <c r="O1253">
        <v>59601</v>
      </c>
      <c r="P1253" t="s">
        <v>76</v>
      </c>
      <c r="Q1253" s="13" t="s">
        <v>56</v>
      </c>
      <c r="R1253" s="13" t="s">
        <v>83</v>
      </c>
      <c r="S1253" s="13" t="s">
        <v>159</v>
      </c>
      <c r="T1253" t="b">
        <v>1</v>
      </c>
      <c r="U1253" s="13" t="s">
        <v>7</v>
      </c>
      <c r="V1253" s="13" t="s">
        <v>2807</v>
      </c>
      <c r="W1253" t="s">
        <v>35</v>
      </c>
      <c r="X1253" s="13" t="s">
        <v>10</v>
      </c>
      <c r="Y1253" s="13" t="s">
        <v>146</v>
      </c>
      <c r="Z1253">
        <v>1973</v>
      </c>
      <c r="AA1253" s="13" t="s">
        <v>15</v>
      </c>
      <c r="AB1253" s="13" t="s">
        <v>161</v>
      </c>
      <c r="AC1253" s="13" t="s">
        <v>179</v>
      </c>
      <c r="AD1253" s="13" t="s">
        <v>44</v>
      </c>
      <c r="AE1253">
        <v>52</v>
      </c>
      <c r="AF1253" t="s">
        <v>37</v>
      </c>
      <c r="AG1253" t="s">
        <v>12</v>
      </c>
      <c r="AH1253">
        <v>6</v>
      </c>
      <c r="AI1253" t="s">
        <v>13</v>
      </c>
      <c r="AJ1253" s="13" t="s">
        <v>149</v>
      </c>
      <c r="AK1253" s="13" t="s">
        <v>135</v>
      </c>
      <c r="AL1253" t="b">
        <v>1</v>
      </c>
      <c r="AM1253" t="str">
        <f>EmployeeData[[#This Row],[EMPLOYEEID]]</f>
        <v>E150707</v>
      </c>
    </row>
    <row r="1254" spans="1:39" ht="15" x14ac:dyDescent="0.25">
      <c r="A1254" s="13" t="s">
        <v>2808</v>
      </c>
      <c r="B1254" s="13" t="str">
        <f>EmployeeData[[#This Row],[FULLNAME]]</f>
        <v>Howard Witzel</v>
      </c>
      <c r="C1254" s="13" t="s">
        <v>203</v>
      </c>
      <c r="D1254" s="13" t="s">
        <v>407</v>
      </c>
      <c r="E1254">
        <v>443</v>
      </c>
      <c r="F1254" s="13" t="s">
        <v>157</v>
      </c>
      <c r="G1254" s="13" t="s">
        <v>204</v>
      </c>
      <c r="H1254" t="s">
        <v>81</v>
      </c>
      <c r="I1254" t="s">
        <v>3973</v>
      </c>
      <c r="J1254">
        <v>41710</v>
      </c>
      <c r="K1254">
        <v>44284</v>
      </c>
      <c r="L1254">
        <v>1</v>
      </c>
      <c r="M1254">
        <v>40</v>
      </c>
      <c r="N1254">
        <v>5</v>
      </c>
      <c r="O1254">
        <v>82904</v>
      </c>
      <c r="P1254" t="s">
        <v>76</v>
      </c>
      <c r="Q1254" s="13" t="s">
        <v>55</v>
      </c>
      <c r="R1254" s="13" t="s">
        <v>83</v>
      </c>
      <c r="S1254" s="13" t="s">
        <v>140</v>
      </c>
      <c r="T1254" t="b">
        <v>1</v>
      </c>
      <c r="U1254" s="13" t="s">
        <v>8</v>
      </c>
      <c r="V1254" s="13" t="s">
        <v>2809</v>
      </c>
      <c r="W1254" t="s">
        <v>35</v>
      </c>
      <c r="X1254" s="13" t="s">
        <v>10</v>
      </c>
      <c r="Y1254" s="13" t="s">
        <v>146</v>
      </c>
      <c r="Z1254">
        <v>1979</v>
      </c>
      <c r="AA1254" s="13" t="s">
        <v>32</v>
      </c>
      <c r="AB1254" s="13" t="s">
        <v>206</v>
      </c>
      <c r="AC1254" s="13" t="s">
        <v>162</v>
      </c>
      <c r="AD1254" s="13" t="s">
        <v>43</v>
      </c>
      <c r="AE1254">
        <v>46</v>
      </c>
      <c r="AF1254" t="s">
        <v>37</v>
      </c>
      <c r="AG1254" t="s">
        <v>12</v>
      </c>
      <c r="AH1254">
        <v>7</v>
      </c>
      <c r="AI1254" t="s">
        <v>13</v>
      </c>
      <c r="AJ1254" s="13" t="s">
        <v>154</v>
      </c>
      <c r="AK1254" s="13" t="s">
        <v>135</v>
      </c>
      <c r="AL1254" t="s">
        <v>136</v>
      </c>
      <c r="AM1254" t="str">
        <f>EmployeeData[[#This Row],[EMPLOYEEID]]</f>
        <v>E150958</v>
      </c>
    </row>
    <row r="1255" spans="1:39" ht="15" x14ac:dyDescent="0.25">
      <c r="A1255" s="13" t="s">
        <v>2810</v>
      </c>
      <c r="B1255" s="13" t="str">
        <f>EmployeeData[[#This Row],[FULLNAME]]</f>
        <v>Howard Weber</v>
      </c>
      <c r="C1255" s="13" t="s">
        <v>203</v>
      </c>
      <c r="D1255" s="13" t="s">
        <v>407</v>
      </c>
      <c r="E1255">
        <v>233</v>
      </c>
      <c r="F1255" s="13" t="s">
        <v>157</v>
      </c>
      <c r="G1255" s="13" t="s">
        <v>204</v>
      </c>
      <c r="H1255" t="s">
        <v>81</v>
      </c>
      <c r="I1255" t="s">
        <v>3973</v>
      </c>
      <c r="J1255">
        <v>41710</v>
      </c>
      <c r="K1255">
        <v>44209</v>
      </c>
      <c r="L1255">
        <v>1</v>
      </c>
      <c r="M1255">
        <v>40</v>
      </c>
      <c r="N1255">
        <v>5</v>
      </c>
      <c r="O1255">
        <v>73045</v>
      </c>
      <c r="P1255" t="s">
        <v>76</v>
      </c>
      <c r="Q1255" s="13" t="s">
        <v>55</v>
      </c>
      <c r="R1255" s="13" t="s">
        <v>83</v>
      </c>
      <c r="S1255" s="13" t="s">
        <v>159</v>
      </c>
      <c r="T1255" t="b">
        <v>1</v>
      </c>
      <c r="U1255" s="13" t="s">
        <v>7</v>
      </c>
      <c r="V1255" s="13" t="s">
        <v>2811</v>
      </c>
      <c r="W1255" t="s">
        <v>35</v>
      </c>
      <c r="X1255" s="13" t="s">
        <v>10</v>
      </c>
      <c r="Y1255" s="13" t="s">
        <v>146</v>
      </c>
      <c r="Z1255">
        <v>1978</v>
      </c>
      <c r="AA1255" s="13" t="s">
        <v>33</v>
      </c>
      <c r="AB1255" s="13" t="s">
        <v>206</v>
      </c>
      <c r="AC1255" s="13" t="s">
        <v>499</v>
      </c>
      <c r="AD1255" s="13" t="s">
        <v>43</v>
      </c>
      <c r="AE1255">
        <v>47</v>
      </c>
      <c r="AF1255" t="s">
        <v>37</v>
      </c>
      <c r="AG1255" t="s">
        <v>12</v>
      </c>
      <c r="AH1255">
        <v>7</v>
      </c>
      <c r="AI1255" t="s">
        <v>13</v>
      </c>
      <c r="AJ1255" s="13" t="s">
        <v>239</v>
      </c>
      <c r="AK1255" s="13" t="s">
        <v>135</v>
      </c>
      <c r="AL1255" t="b">
        <v>1</v>
      </c>
      <c r="AM1255" t="str">
        <f>EmployeeData[[#This Row],[EMPLOYEEID]]</f>
        <v>E151154</v>
      </c>
    </row>
    <row r="1256" spans="1:39" ht="15" x14ac:dyDescent="0.25">
      <c r="A1256" s="13" t="s">
        <v>2812</v>
      </c>
      <c r="B1256" s="13" t="str">
        <f>EmployeeData[[#This Row],[FULLNAME]]</f>
        <v>HuiBin Swan</v>
      </c>
      <c r="C1256" s="13" t="s">
        <v>203</v>
      </c>
      <c r="D1256" s="13" t="s">
        <v>407</v>
      </c>
      <c r="E1256">
        <v>392</v>
      </c>
      <c r="F1256" s="13" t="s">
        <v>157</v>
      </c>
      <c r="G1256" s="13" t="s">
        <v>204</v>
      </c>
      <c r="H1256" t="s">
        <v>81</v>
      </c>
      <c r="I1256" t="s">
        <v>3973</v>
      </c>
      <c r="J1256">
        <v>41710</v>
      </c>
      <c r="K1256">
        <v>43976</v>
      </c>
      <c r="L1256">
        <v>1</v>
      </c>
      <c r="M1256">
        <v>40</v>
      </c>
      <c r="N1256">
        <v>5</v>
      </c>
      <c r="O1256">
        <v>228931</v>
      </c>
      <c r="P1256" t="s">
        <v>76</v>
      </c>
      <c r="Q1256" s="13" t="s">
        <v>55</v>
      </c>
      <c r="R1256" s="13" t="s">
        <v>83</v>
      </c>
      <c r="S1256" s="13" t="s">
        <v>129</v>
      </c>
      <c r="T1256" t="b">
        <v>1</v>
      </c>
      <c r="U1256" s="13" t="s">
        <v>38</v>
      </c>
      <c r="V1256" s="13" t="s">
        <v>2813</v>
      </c>
      <c r="W1256" t="s">
        <v>35</v>
      </c>
      <c r="X1256" s="13" t="s">
        <v>10</v>
      </c>
      <c r="Y1256" s="13" t="s">
        <v>131</v>
      </c>
      <c r="Z1256">
        <v>1977</v>
      </c>
      <c r="AA1256" s="13" t="s">
        <v>33</v>
      </c>
      <c r="AB1256" s="13" t="s">
        <v>206</v>
      </c>
      <c r="AC1256" s="13" t="s">
        <v>422</v>
      </c>
      <c r="AD1256" s="13" t="s">
        <v>43</v>
      </c>
      <c r="AE1256">
        <v>48</v>
      </c>
      <c r="AF1256" t="s">
        <v>37</v>
      </c>
      <c r="AG1256" t="s">
        <v>47</v>
      </c>
      <c r="AH1256">
        <v>6</v>
      </c>
      <c r="AI1256" t="s">
        <v>13</v>
      </c>
      <c r="AJ1256" s="13" t="s">
        <v>149</v>
      </c>
      <c r="AK1256" s="13" t="s">
        <v>135</v>
      </c>
      <c r="AL1256" t="s">
        <v>136</v>
      </c>
      <c r="AM1256" t="str">
        <f>EmployeeData[[#This Row],[EMPLOYEEID]]</f>
        <v>E153751</v>
      </c>
    </row>
    <row r="1257" spans="1:39" ht="15" x14ac:dyDescent="0.25">
      <c r="A1257" s="13" t="s">
        <v>2814</v>
      </c>
      <c r="B1257" s="13" t="str">
        <f>EmployeeData[[#This Row],[FULLNAME]]</f>
        <v>Hyo Song</v>
      </c>
      <c r="C1257" s="13" t="s">
        <v>125</v>
      </c>
      <c r="D1257" s="13" t="s">
        <v>407</v>
      </c>
      <c r="E1257">
        <v>401</v>
      </c>
      <c r="F1257" s="13" t="s">
        <v>221</v>
      </c>
      <c r="G1257" s="13" t="s">
        <v>128</v>
      </c>
      <c r="H1257" t="s">
        <v>81</v>
      </c>
      <c r="I1257" t="s">
        <v>3973</v>
      </c>
      <c r="J1257">
        <v>41710</v>
      </c>
      <c r="K1257">
        <v>44307</v>
      </c>
      <c r="L1257">
        <v>1</v>
      </c>
      <c r="M1257">
        <v>40</v>
      </c>
      <c r="N1257">
        <v>5</v>
      </c>
      <c r="O1257">
        <v>271057</v>
      </c>
      <c r="P1257" t="s">
        <v>76</v>
      </c>
      <c r="Q1257" s="13" t="s">
        <v>54</v>
      </c>
      <c r="R1257" s="13" t="s">
        <v>83</v>
      </c>
      <c r="S1257" s="13" t="s">
        <v>159</v>
      </c>
      <c r="T1257" t="b">
        <v>1</v>
      </c>
      <c r="U1257" s="13" t="s">
        <v>7</v>
      </c>
      <c r="V1257" s="13" t="s">
        <v>2815</v>
      </c>
      <c r="W1257" t="s">
        <v>35</v>
      </c>
      <c r="X1257" s="13" t="s">
        <v>45</v>
      </c>
      <c r="Y1257" s="13" t="s">
        <v>146</v>
      </c>
      <c r="Z1257">
        <v>1979</v>
      </c>
      <c r="AA1257" s="13" t="s">
        <v>33</v>
      </c>
      <c r="AB1257" s="13" t="s">
        <v>132</v>
      </c>
      <c r="AC1257" s="13" t="s">
        <v>381</v>
      </c>
      <c r="AD1257" s="13" t="s">
        <v>9</v>
      </c>
      <c r="AE1257">
        <v>46</v>
      </c>
      <c r="AF1257" t="s">
        <v>37</v>
      </c>
      <c r="AG1257" t="s">
        <v>47</v>
      </c>
      <c r="AH1257">
        <v>7</v>
      </c>
      <c r="AI1257" t="s">
        <v>13</v>
      </c>
      <c r="AJ1257" s="13" t="s">
        <v>134</v>
      </c>
      <c r="AK1257" s="13" t="s">
        <v>135</v>
      </c>
      <c r="AL1257" t="b">
        <v>1</v>
      </c>
      <c r="AM1257" t="str">
        <f>EmployeeData[[#This Row],[EMPLOYEEID]]</f>
        <v>E154447</v>
      </c>
    </row>
    <row r="1258" spans="1:39" ht="15" x14ac:dyDescent="0.25">
      <c r="A1258" s="13" t="s">
        <v>2816</v>
      </c>
      <c r="B1258" s="13" t="str">
        <f>EmployeeData[[#This Row],[FULLNAME]]</f>
        <v>Inez Okun</v>
      </c>
      <c r="C1258" s="13" t="s">
        <v>203</v>
      </c>
      <c r="D1258" s="13" t="s">
        <v>407</v>
      </c>
      <c r="E1258">
        <v>453</v>
      </c>
      <c r="F1258" s="13" t="s">
        <v>127</v>
      </c>
      <c r="G1258" s="13" t="s">
        <v>204</v>
      </c>
      <c r="H1258" t="s">
        <v>81</v>
      </c>
      <c r="I1258" t="s">
        <v>3973</v>
      </c>
      <c r="J1258">
        <v>41710</v>
      </c>
      <c r="K1258">
        <v>44252</v>
      </c>
      <c r="L1258">
        <v>1</v>
      </c>
      <c r="M1258">
        <v>40</v>
      </c>
      <c r="N1258">
        <v>5</v>
      </c>
      <c r="O1258">
        <v>215428</v>
      </c>
      <c r="P1258" t="s">
        <v>76</v>
      </c>
      <c r="Q1258" s="13" t="s">
        <v>55</v>
      </c>
      <c r="R1258" s="13" t="s">
        <v>83</v>
      </c>
      <c r="S1258" s="13" t="s">
        <v>129</v>
      </c>
      <c r="T1258" t="b">
        <v>1</v>
      </c>
      <c r="U1258" s="13" t="s">
        <v>38</v>
      </c>
      <c r="V1258" s="13" t="s">
        <v>2817</v>
      </c>
      <c r="W1258" t="s">
        <v>35</v>
      </c>
      <c r="X1258" s="13" t="s">
        <v>45</v>
      </c>
      <c r="Y1258" s="13" t="s">
        <v>131</v>
      </c>
      <c r="Z1258">
        <v>1975</v>
      </c>
      <c r="AA1258" s="13" t="s">
        <v>33</v>
      </c>
      <c r="AB1258" s="13" t="s">
        <v>206</v>
      </c>
      <c r="AC1258" s="13" t="s">
        <v>320</v>
      </c>
      <c r="AD1258" s="13" t="s">
        <v>40</v>
      </c>
      <c r="AE1258">
        <v>50</v>
      </c>
      <c r="AF1258" t="s">
        <v>37</v>
      </c>
      <c r="AG1258" t="s">
        <v>47</v>
      </c>
      <c r="AH1258">
        <v>7</v>
      </c>
      <c r="AI1258" t="s">
        <v>13</v>
      </c>
      <c r="AJ1258" s="13" t="s">
        <v>176</v>
      </c>
      <c r="AK1258" s="13" t="s">
        <v>135</v>
      </c>
      <c r="AL1258" t="s">
        <v>136</v>
      </c>
      <c r="AM1258" t="str">
        <f>EmployeeData[[#This Row],[EMPLOYEEID]]</f>
        <v>E157008</v>
      </c>
    </row>
    <row r="1259" spans="1:39" ht="15" x14ac:dyDescent="0.25">
      <c r="A1259" s="13" t="s">
        <v>2818</v>
      </c>
      <c r="B1259" s="13" t="str">
        <f>EmployeeData[[#This Row],[FULLNAME]]</f>
        <v>Irene Narula</v>
      </c>
      <c r="C1259" s="13" t="s">
        <v>203</v>
      </c>
      <c r="D1259" s="13" t="s">
        <v>407</v>
      </c>
      <c r="E1259">
        <v>452</v>
      </c>
      <c r="F1259" s="13" t="s">
        <v>157</v>
      </c>
      <c r="G1259" s="13" t="s">
        <v>204</v>
      </c>
      <c r="H1259" t="s">
        <v>81</v>
      </c>
      <c r="I1259" t="s">
        <v>3973</v>
      </c>
      <c r="J1259">
        <v>41710</v>
      </c>
      <c r="K1259">
        <v>44029</v>
      </c>
      <c r="L1259">
        <v>1</v>
      </c>
      <c r="M1259">
        <v>40</v>
      </c>
      <c r="N1259">
        <v>5</v>
      </c>
      <c r="O1259">
        <v>378331</v>
      </c>
      <c r="P1259" t="s">
        <v>76</v>
      </c>
      <c r="Q1259" s="13" t="s">
        <v>55</v>
      </c>
      <c r="R1259" s="13" t="s">
        <v>83</v>
      </c>
      <c r="S1259" s="13" t="s">
        <v>140</v>
      </c>
      <c r="T1259" t="b">
        <v>1</v>
      </c>
      <c r="U1259" s="13" t="s">
        <v>7</v>
      </c>
      <c r="V1259" s="13" t="s">
        <v>2819</v>
      </c>
      <c r="W1259" t="s">
        <v>35</v>
      </c>
      <c r="X1259" s="13" t="s">
        <v>10</v>
      </c>
      <c r="Y1259" s="13" t="s">
        <v>229</v>
      </c>
      <c r="Z1259">
        <v>1969</v>
      </c>
      <c r="AA1259" s="13" t="s">
        <v>32</v>
      </c>
      <c r="AB1259" s="13" t="s">
        <v>206</v>
      </c>
      <c r="AC1259" s="13" t="s">
        <v>199</v>
      </c>
      <c r="AD1259" s="13" t="s">
        <v>43</v>
      </c>
      <c r="AE1259">
        <v>56</v>
      </c>
      <c r="AF1259" t="s">
        <v>37</v>
      </c>
      <c r="AG1259" t="s">
        <v>65</v>
      </c>
      <c r="AH1259">
        <v>6</v>
      </c>
      <c r="AI1259" t="s">
        <v>13</v>
      </c>
      <c r="AJ1259" s="13" t="s">
        <v>154</v>
      </c>
      <c r="AK1259" s="13" t="s">
        <v>135</v>
      </c>
      <c r="AL1259" t="s">
        <v>136</v>
      </c>
      <c r="AM1259" t="str">
        <f>EmployeeData[[#This Row],[EMPLOYEEID]]</f>
        <v>E157405</v>
      </c>
    </row>
    <row r="1260" spans="1:39" ht="15" x14ac:dyDescent="0.25">
      <c r="A1260" s="13" t="s">
        <v>2820</v>
      </c>
      <c r="B1260" s="13" t="str">
        <f>EmployeeData[[#This Row],[FULLNAME]]</f>
        <v>Irene Mak</v>
      </c>
      <c r="C1260" s="13" t="s">
        <v>125</v>
      </c>
      <c r="D1260" s="13" t="s">
        <v>407</v>
      </c>
      <c r="E1260">
        <v>443</v>
      </c>
      <c r="F1260" s="13" t="s">
        <v>157</v>
      </c>
      <c r="G1260" s="13" t="s">
        <v>128</v>
      </c>
      <c r="H1260" t="s">
        <v>81</v>
      </c>
      <c r="I1260" t="s">
        <v>3973</v>
      </c>
      <c r="J1260">
        <v>43629</v>
      </c>
      <c r="K1260">
        <v>44189</v>
      </c>
      <c r="L1260">
        <v>1</v>
      </c>
      <c r="M1260">
        <v>40</v>
      </c>
      <c r="N1260">
        <v>5</v>
      </c>
      <c r="O1260">
        <v>242667</v>
      </c>
      <c r="P1260" t="s">
        <v>76</v>
      </c>
      <c r="Q1260" s="13" t="s">
        <v>54</v>
      </c>
      <c r="R1260" s="13" t="s">
        <v>83</v>
      </c>
      <c r="S1260" s="13" t="s">
        <v>140</v>
      </c>
      <c r="T1260" t="b">
        <v>1</v>
      </c>
      <c r="U1260" s="13" t="s">
        <v>7</v>
      </c>
      <c r="V1260" s="13" t="s">
        <v>2821</v>
      </c>
      <c r="W1260" t="s">
        <v>35</v>
      </c>
      <c r="X1260" s="13" t="s">
        <v>10</v>
      </c>
      <c r="Y1260" s="13" t="s">
        <v>131</v>
      </c>
      <c r="Z1260">
        <v>1976</v>
      </c>
      <c r="AA1260" s="13" t="s">
        <v>33</v>
      </c>
      <c r="AB1260" s="13" t="s">
        <v>132</v>
      </c>
      <c r="AC1260" s="13" t="s">
        <v>162</v>
      </c>
      <c r="AD1260" s="13" t="s">
        <v>43</v>
      </c>
      <c r="AE1260">
        <v>49</v>
      </c>
      <c r="AF1260" t="s">
        <v>37</v>
      </c>
      <c r="AG1260" t="s">
        <v>47</v>
      </c>
      <c r="AH1260">
        <v>1</v>
      </c>
      <c r="AI1260" t="s">
        <v>78</v>
      </c>
      <c r="AJ1260" s="13" t="s">
        <v>134</v>
      </c>
      <c r="AK1260" s="13" t="s">
        <v>135</v>
      </c>
      <c r="AL1260" t="s">
        <v>136</v>
      </c>
      <c r="AM1260" t="str">
        <f>EmployeeData[[#This Row],[EMPLOYEEID]]</f>
        <v>E158174</v>
      </c>
    </row>
    <row r="1261" spans="1:39" ht="15" x14ac:dyDescent="0.25">
      <c r="A1261" s="13" t="s">
        <v>2822</v>
      </c>
      <c r="B1261" s="13" t="str">
        <f>EmployeeData[[#This Row],[FULLNAME]]</f>
        <v>Isaac Li</v>
      </c>
      <c r="C1261" s="13" t="s">
        <v>203</v>
      </c>
      <c r="D1261" s="13" t="s">
        <v>407</v>
      </c>
      <c r="E1261">
        <v>453</v>
      </c>
      <c r="F1261" s="13" t="s">
        <v>127</v>
      </c>
      <c r="G1261" s="13" t="s">
        <v>204</v>
      </c>
      <c r="H1261" t="s">
        <v>81</v>
      </c>
      <c r="I1261" t="s">
        <v>3973</v>
      </c>
      <c r="J1261">
        <v>41710</v>
      </c>
      <c r="K1261">
        <v>44005</v>
      </c>
      <c r="L1261">
        <v>1</v>
      </c>
      <c r="M1261">
        <v>40</v>
      </c>
      <c r="N1261">
        <v>5</v>
      </c>
      <c r="O1261">
        <v>201198</v>
      </c>
      <c r="P1261" t="s">
        <v>76</v>
      </c>
      <c r="Q1261" s="13" t="s">
        <v>55</v>
      </c>
      <c r="R1261" s="13" t="s">
        <v>83</v>
      </c>
      <c r="S1261" s="13" t="s">
        <v>215</v>
      </c>
      <c r="T1261" t="b">
        <v>1</v>
      </c>
      <c r="U1261" s="13" t="s">
        <v>7</v>
      </c>
      <c r="V1261" s="13" t="s">
        <v>2823</v>
      </c>
      <c r="W1261" t="s">
        <v>35</v>
      </c>
      <c r="X1261" s="13" t="s">
        <v>10</v>
      </c>
      <c r="Y1261" s="13" t="s">
        <v>146</v>
      </c>
      <c r="Z1261">
        <v>1975</v>
      </c>
      <c r="AA1261" s="13" t="s">
        <v>33</v>
      </c>
      <c r="AB1261" s="13" t="s">
        <v>206</v>
      </c>
      <c r="AC1261" s="13" t="s">
        <v>320</v>
      </c>
      <c r="AD1261" s="13" t="s">
        <v>40</v>
      </c>
      <c r="AE1261">
        <v>50</v>
      </c>
      <c r="AF1261" t="s">
        <v>37</v>
      </c>
      <c r="AG1261" t="s">
        <v>47</v>
      </c>
      <c r="AH1261">
        <v>6</v>
      </c>
      <c r="AI1261" t="s">
        <v>13</v>
      </c>
      <c r="AJ1261" s="13" t="s">
        <v>154</v>
      </c>
      <c r="AK1261" s="13" t="s">
        <v>184</v>
      </c>
      <c r="AL1261" t="b">
        <v>1</v>
      </c>
      <c r="AM1261" t="str">
        <f>EmployeeData[[#This Row],[EMPLOYEEID]]</f>
        <v>E159370</v>
      </c>
    </row>
    <row r="1262" spans="1:39" ht="15" x14ac:dyDescent="0.25">
      <c r="A1262" s="13" t="s">
        <v>2824</v>
      </c>
      <c r="B1262" s="13" t="str">
        <f>EmployeeData[[#This Row],[FULLNAME]]</f>
        <v>Isaac Leuschner</v>
      </c>
      <c r="C1262" s="13" t="s">
        <v>125</v>
      </c>
      <c r="D1262" s="13" t="s">
        <v>407</v>
      </c>
      <c r="E1262">
        <v>445</v>
      </c>
      <c r="F1262" s="13" t="s">
        <v>169</v>
      </c>
      <c r="G1262" s="13" t="s">
        <v>128</v>
      </c>
      <c r="H1262" t="s">
        <v>81</v>
      </c>
      <c r="I1262" t="s">
        <v>3973</v>
      </c>
      <c r="J1262">
        <v>41710</v>
      </c>
      <c r="K1262">
        <v>44384</v>
      </c>
      <c r="L1262">
        <v>1</v>
      </c>
      <c r="M1262">
        <v>40</v>
      </c>
      <c r="N1262">
        <v>5</v>
      </c>
      <c r="O1262">
        <v>108227</v>
      </c>
      <c r="P1262" t="s">
        <v>76</v>
      </c>
      <c r="Q1262" s="13" t="s">
        <v>54</v>
      </c>
      <c r="R1262" s="13" t="s">
        <v>83</v>
      </c>
      <c r="S1262" s="13" t="s">
        <v>159</v>
      </c>
      <c r="T1262" t="b">
        <v>1</v>
      </c>
      <c r="U1262" s="13" t="s">
        <v>7</v>
      </c>
      <c r="V1262" s="13" t="s">
        <v>2825</v>
      </c>
      <c r="W1262" t="s">
        <v>35</v>
      </c>
      <c r="X1262" s="13" t="s">
        <v>10</v>
      </c>
      <c r="Y1262" s="13" t="s">
        <v>153</v>
      </c>
      <c r="Z1262">
        <v>1988</v>
      </c>
      <c r="AA1262" s="13" t="s">
        <v>51</v>
      </c>
      <c r="AB1262" s="13" t="s">
        <v>132</v>
      </c>
      <c r="AC1262" s="13" t="s">
        <v>171</v>
      </c>
      <c r="AD1262" s="13" t="s">
        <v>41</v>
      </c>
      <c r="AE1262">
        <v>37</v>
      </c>
      <c r="AF1262" t="s">
        <v>36</v>
      </c>
      <c r="AG1262" t="s">
        <v>46</v>
      </c>
      <c r="AH1262">
        <v>7</v>
      </c>
      <c r="AI1262" t="s">
        <v>13</v>
      </c>
      <c r="AJ1262" s="13" t="s">
        <v>134</v>
      </c>
      <c r="AK1262" s="13" t="s">
        <v>135</v>
      </c>
      <c r="AL1262" t="b">
        <v>1</v>
      </c>
      <c r="AM1262" t="str">
        <f>EmployeeData[[#This Row],[EMPLOYEEID]]</f>
        <v>E159561</v>
      </c>
    </row>
    <row r="1263" spans="1:39" ht="15" x14ac:dyDescent="0.25">
      <c r="A1263" s="13" t="s">
        <v>2826</v>
      </c>
      <c r="B1263" s="13" t="str">
        <f>EmployeeData[[#This Row],[FULLNAME]]</f>
        <v>Issac Kim</v>
      </c>
      <c r="C1263" s="13" t="s">
        <v>203</v>
      </c>
      <c r="D1263" s="13" t="s">
        <v>407</v>
      </c>
      <c r="E1263">
        <v>453</v>
      </c>
      <c r="F1263" s="13" t="s">
        <v>127</v>
      </c>
      <c r="G1263" s="13" t="s">
        <v>204</v>
      </c>
      <c r="H1263" t="s">
        <v>81</v>
      </c>
      <c r="I1263" t="s">
        <v>3973</v>
      </c>
      <c r="J1263">
        <v>41710</v>
      </c>
      <c r="K1263">
        <v>43843</v>
      </c>
      <c r="L1263">
        <v>1</v>
      </c>
      <c r="M1263">
        <v>40</v>
      </c>
      <c r="N1263">
        <v>5</v>
      </c>
      <c r="O1263">
        <v>61658</v>
      </c>
      <c r="P1263" t="s">
        <v>76</v>
      </c>
      <c r="Q1263" s="13" t="s">
        <v>55</v>
      </c>
      <c r="R1263" s="13" t="s">
        <v>83</v>
      </c>
      <c r="S1263" s="13" t="s">
        <v>140</v>
      </c>
      <c r="T1263" t="b">
        <v>1</v>
      </c>
      <c r="U1263" s="13" t="s">
        <v>7</v>
      </c>
      <c r="V1263" s="13" t="s">
        <v>2827</v>
      </c>
      <c r="W1263" t="s">
        <v>35</v>
      </c>
      <c r="X1263" s="13" t="s">
        <v>10</v>
      </c>
      <c r="Y1263" s="13" t="s">
        <v>275</v>
      </c>
      <c r="Z1263">
        <v>1999</v>
      </c>
      <c r="AA1263" s="13" t="s">
        <v>33</v>
      </c>
      <c r="AB1263" s="13" t="s">
        <v>206</v>
      </c>
      <c r="AC1263" s="13" t="s">
        <v>320</v>
      </c>
      <c r="AD1263" s="13" t="s">
        <v>40</v>
      </c>
      <c r="AE1263">
        <v>26</v>
      </c>
      <c r="AF1263" t="s">
        <v>6</v>
      </c>
      <c r="AG1263" t="s">
        <v>12</v>
      </c>
      <c r="AH1263">
        <v>6</v>
      </c>
      <c r="AI1263" t="s">
        <v>13</v>
      </c>
      <c r="AJ1263" s="13" t="s">
        <v>154</v>
      </c>
      <c r="AK1263" s="13" t="s">
        <v>135</v>
      </c>
      <c r="AL1263" t="s">
        <v>136</v>
      </c>
      <c r="AM1263" t="str">
        <f>EmployeeData[[#This Row],[EMPLOYEEID]]</f>
        <v>E160371</v>
      </c>
    </row>
    <row r="1264" spans="1:39" ht="15" x14ac:dyDescent="0.25">
      <c r="A1264" s="13" t="s">
        <v>2828</v>
      </c>
      <c r="B1264" s="13" t="str">
        <f>EmployeeData[[#This Row],[FULLNAME]]</f>
        <v>Ivan Kashyap</v>
      </c>
      <c r="C1264" s="13" t="s">
        <v>203</v>
      </c>
      <c r="D1264" s="13" t="s">
        <v>407</v>
      </c>
      <c r="E1264">
        <v>233</v>
      </c>
      <c r="F1264" s="13" t="s">
        <v>157</v>
      </c>
      <c r="G1264" s="13" t="s">
        <v>204</v>
      </c>
      <c r="H1264" t="s">
        <v>81</v>
      </c>
      <c r="I1264" t="s">
        <v>3973</v>
      </c>
      <c r="J1264">
        <v>41710</v>
      </c>
      <c r="K1264">
        <v>43956</v>
      </c>
      <c r="L1264">
        <v>1</v>
      </c>
      <c r="M1264">
        <v>40</v>
      </c>
      <c r="N1264">
        <v>5</v>
      </c>
      <c r="O1264">
        <v>62317</v>
      </c>
      <c r="P1264" t="s">
        <v>76</v>
      </c>
      <c r="Q1264" s="13" t="s">
        <v>55</v>
      </c>
      <c r="R1264" s="13" t="s">
        <v>83</v>
      </c>
      <c r="S1264" s="13" t="s">
        <v>215</v>
      </c>
      <c r="T1264" t="b">
        <v>1</v>
      </c>
      <c r="U1264" s="13" t="s">
        <v>7</v>
      </c>
      <c r="V1264" s="13" t="s">
        <v>2829</v>
      </c>
      <c r="W1264" t="s">
        <v>35</v>
      </c>
      <c r="X1264" s="13" t="s">
        <v>10</v>
      </c>
      <c r="Y1264" s="13" t="s">
        <v>146</v>
      </c>
      <c r="Z1264">
        <v>1988</v>
      </c>
      <c r="AA1264" s="13" t="s">
        <v>32</v>
      </c>
      <c r="AB1264" s="13" t="s">
        <v>206</v>
      </c>
      <c r="AC1264" s="13" t="s">
        <v>499</v>
      </c>
      <c r="AD1264" s="13" t="s">
        <v>43</v>
      </c>
      <c r="AE1264">
        <v>37</v>
      </c>
      <c r="AF1264" t="s">
        <v>36</v>
      </c>
      <c r="AG1264" t="s">
        <v>12</v>
      </c>
      <c r="AH1264">
        <v>6</v>
      </c>
      <c r="AI1264" t="s">
        <v>13</v>
      </c>
      <c r="AJ1264" s="13" t="s">
        <v>154</v>
      </c>
      <c r="AK1264" s="13" t="s">
        <v>184</v>
      </c>
      <c r="AL1264" t="s">
        <v>136</v>
      </c>
      <c r="AM1264" t="str">
        <f>EmployeeData[[#This Row],[EMPLOYEEID]]</f>
        <v>E161406</v>
      </c>
    </row>
    <row r="1265" spans="1:39" ht="15" x14ac:dyDescent="0.25">
      <c r="A1265" s="13" t="s">
        <v>2830</v>
      </c>
      <c r="B1265" s="13" t="str">
        <f>EmployeeData[[#This Row],[FULLNAME]]</f>
        <v>Ivan Kam</v>
      </c>
      <c r="C1265" s="13" t="s">
        <v>125</v>
      </c>
      <c r="D1265" s="13" t="s">
        <v>407</v>
      </c>
      <c r="E1265">
        <v>454</v>
      </c>
      <c r="F1265" s="13" t="s">
        <v>169</v>
      </c>
      <c r="G1265" s="13" t="s">
        <v>128</v>
      </c>
      <c r="H1265" t="s">
        <v>81</v>
      </c>
      <c r="I1265" t="s">
        <v>3973</v>
      </c>
      <c r="J1265">
        <v>43648</v>
      </c>
      <c r="K1265">
        <v>44307</v>
      </c>
      <c r="L1265">
        <v>1</v>
      </c>
      <c r="M1265">
        <v>40</v>
      </c>
      <c r="N1265">
        <v>5</v>
      </c>
      <c r="O1265">
        <v>110017</v>
      </c>
      <c r="P1265" t="s">
        <v>76</v>
      </c>
      <c r="Q1265" s="13" t="s">
        <v>54</v>
      </c>
      <c r="R1265" s="13" t="s">
        <v>83</v>
      </c>
      <c r="S1265" s="13" t="s">
        <v>159</v>
      </c>
      <c r="T1265" t="b">
        <v>1</v>
      </c>
      <c r="U1265" s="13" t="s">
        <v>7</v>
      </c>
      <c r="V1265" s="13" t="s">
        <v>2831</v>
      </c>
      <c r="W1265" t="s">
        <v>35</v>
      </c>
      <c r="X1265" s="13" t="s">
        <v>10</v>
      </c>
      <c r="Y1265" s="13" t="s">
        <v>153</v>
      </c>
      <c r="Z1265">
        <v>1998</v>
      </c>
      <c r="AA1265" s="13" t="s">
        <v>51</v>
      </c>
      <c r="AB1265" s="13" t="s">
        <v>132</v>
      </c>
      <c r="AC1265" s="13" t="s">
        <v>293</v>
      </c>
      <c r="AD1265" s="13" t="s">
        <v>41</v>
      </c>
      <c r="AE1265">
        <v>27</v>
      </c>
      <c r="AF1265" t="s">
        <v>6</v>
      </c>
      <c r="AG1265" t="s">
        <v>46</v>
      </c>
      <c r="AH1265">
        <v>2</v>
      </c>
      <c r="AI1265" t="s">
        <v>78</v>
      </c>
      <c r="AJ1265" s="13" t="s">
        <v>167</v>
      </c>
      <c r="AK1265" s="13" t="s">
        <v>135</v>
      </c>
      <c r="AL1265" t="b">
        <v>1</v>
      </c>
      <c r="AM1265" t="str">
        <f>EmployeeData[[#This Row],[EMPLOYEEID]]</f>
        <v>E161478</v>
      </c>
    </row>
    <row r="1266" spans="1:39" ht="15" x14ac:dyDescent="0.25">
      <c r="A1266" s="13" t="s">
        <v>2832</v>
      </c>
      <c r="B1266" s="13" t="str">
        <f>EmployeeData[[#This Row],[FULLNAME]]</f>
        <v>Ivan Huang</v>
      </c>
      <c r="C1266" s="13" t="s">
        <v>203</v>
      </c>
      <c r="D1266" s="13" t="s">
        <v>407</v>
      </c>
      <c r="E1266">
        <v>282</v>
      </c>
      <c r="F1266" s="13" t="s">
        <v>143</v>
      </c>
      <c r="G1266" s="13" t="s">
        <v>204</v>
      </c>
      <c r="H1266" t="s">
        <v>81</v>
      </c>
      <c r="I1266" t="s">
        <v>3973</v>
      </c>
      <c r="J1266">
        <v>41710</v>
      </c>
      <c r="K1266">
        <v>44287</v>
      </c>
      <c r="L1266">
        <v>1</v>
      </c>
      <c r="M1266">
        <v>40</v>
      </c>
      <c r="N1266">
        <v>5</v>
      </c>
      <c r="O1266">
        <v>238695</v>
      </c>
      <c r="P1266" t="s">
        <v>76</v>
      </c>
      <c r="Q1266" s="13" t="s">
        <v>55</v>
      </c>
      <c r="R1266" s="13" t="s">
        <v>83</v>
      </c>
      <c r="S1266" s="13" t="s">
        <v>159</v>
      </c>
      <c r="T1266" t="b">
        <v>1</v>
      </c>
      <c r="U1266" s="13" t="s">
        <v>7</v>
      </c>
      <c r="V1266" s="13" t="s">
        <v>2833</v>
      </c>
      <c r="W1266" t="s">
        <v>35</v>
      </c>
      <c r="X1266" s="13" t="s">
        <v>10</v>
      </c>
      <c r="Y1266" s="13" t="s">
        <v>146</v>
      </c>
      <c r="Z1266">
        <v>1999</v>
      </c>
      <c r="AA1266" s="13" t="s">
        <v>33</v>
      </c>
      <c r="AB1266" s="13" t="s">
        <v>206</v>
      </c>
      <c r="AC1266" s="13" t="s">
        <v>932</v>
      </c>
      <c r="AD1266" s="13" t="s">
        <v>44</v>
      </c>
      <c r="AE1266">
        <v>26</v>
      </c>
      <c r="AF1266" t="s">
        <v>6</v>
      </c>
      <c r="AG1266" t="s">
        <v>47</v>
      </c>
      <c r="AH1266">
        <v>7</v>
      </c>
      <c r="AI1266" t="s">
        <v>13</v>
      </c>
      <c r="AJ1266" s="13" t="s">
        <v>167</v>
      </c>
      <c r="AK1266" s="13" t="s">
        <v>135</v>
      </c>
      <c r="AL1266" t="b">
        <v>1</v>
      </c>
      <c r="AM1266" t="str">
        <f>EmployeeData[[#This Row],[EMPLOYEEID]]</f>
        <v>E163079</v>
      </c>
    </row>
    <row r="1267" spans="1:39" ht="15" x14ac:dyDescent="0.25">
      <c r="A1267" s="13" t="s">
        <v>2834</v>
      </c>
      <c r="B1267" s="13" t="str">
        <f>EmployeeData[[#This Row],[FULLNAME]]</f>
        <v>Jack Handel</v>
      </c>
      <c r="C1267" s="13" t="s">
        <v>125</v>
      </c>
      <c r="D1267" s="13" t="s">
        <v>407</v>
      </c>
      <c r="E1267">
        <v>321</v>
      </c>
      <c r="F1267" s="13" t="s">
        <v>143</v>
      </c>
      <c r="G1267" s="13" t="s">
        <v>128</v>
      </c>
      <c r="H1267" t="s">
        <v>81</v>
      </c>
      <c r="I1267" t="s">
        <v>3973</v>
      </c>
      <c r="J1267">
        <v>41710</v>
      </c>
      <c r="K1267">
        <v>44028</v>
      </c>
      <c r="L1267">
        <v>1</v>
      </c>
      <c r="M1267">
        <v>40</v>
      </c>
      <c r="N1267">
        <v>5</v>
      </c>
      <c r="O1267">
        <v>80093</v>
      </c>
      <c r="P1267" t="s">
        <v>76</v>
      </c>
      <c r="Q1267" s="13" t="s">
        <v>54</v>
      </c>
      <c r="R1267" s="13" t="s">
        <v>83</v>
      </c>
      <c r="S1267" s="13" t="s">
        <v>211</v>
      </c>
      <c r="T1267" t="b">
        <v>1</v>
      </c>
      <c r="U1267" s="13" t="s">
        <v>38</v>
      </c>
      <c r="V1267" s="13" t="s">
        <v>2835</v>
      </c>
      <c r="W1267" t="s">
        <v>35</v>
      </c>
      <c r="X1267" s="13" t="s">
        <v>10</v>
      </c>
      <c r="Y1267" s="13" t="s">
        <v>233</v>
      </c>
      <c r="Z1267">
        <v>1999</v>
      </c>
      <c r="AA1267" s="13" t="s">
        <v>33</v>
      </c>
      <c r="AB1267" s="13" t="s">
        <v>132</v>
      </c>
      <c r="AC1267" s="13" t="s">
        <v>209</v>
      </c>
      <c r="AD1267" s="13" t="s">
        <v>44</v>
      </c>
      <c r="AE1267">
        <v>26</v>
      </c>
      <c r="AF1267" t="s">
        <v>6</v>
      </c>
      <c r="AG1267" t="s">
        <v>12</v>
      </c>
      <c r="AH1267">
        <v>6</v>
      </c>
      <c r="AI1267" t="s">
        <v>13</v>
      </c>
      <c r="AJ1267" s="13" t="s">
        <v>149</v>
      </c>
      <c r="AK1267" s="13" t="s">
        <v>135</v>
      </c>
      <c r="AL1267" t="b">
        <v>1</v>
      </c>
      <c r="AM1267" t="str">
        <f>EmployeeData[[#This Row],[EMPLOYEEID]]</f>
        <v>E164312</v>
      </c>
    </row>
    <row r="1268" spans="1:39" ht="15" x14ac:dyDescent="0.25">
      <c r="A1268" s="13" t="s">
        <v>2836</v>
      </c>
      <c r="B1268" s="13" t="str">
        <f>EmployeeData[[#This Row],[FULLNAME]]</f>
        <v>Jade Choi</v>
      </c>
      <c r="C1268" s="13" t="s">
        <v>125</v>
      </c>
      <c r="D1268" s="13" t="s">
        <v>407</v>
      </c>
      <c r="E1268">
        <v>462</v>
      </c>
      <c r="F1268" s="13" t="s">
        <v>143</v>
      </c>
      <c r="G1268" s="13" t="s">
        <v>128</v>
      </c>
      <c r="H1268" t="s">
        <v>81</v>
      </c>
      <c r="I1268" t="s">
        <v>3973</v>
      </c>
      <c r="J1268">
        <v>41710</v>
      </c>
      <c r="K1268">
        <v>44035</v>
      </c>
      <c r="L1268">
        <v>1</v>
      </c>
      <c r="M1268">
        <v>40</v>
      </c>
      <c r="N1268">
        <v>5</v>
      </c>
      <c r="O1268">
        <v>243768</v>
      </c>
      <c r="P1268" t="s">
        <v>76</v>
      </c>
      <c r="Q1268" s="13" t="s">
        <v>54</v>
      </c>
      <c r="R1268" s="13" t="s">
        <v>83</v>
      </c>
      <c r="S1268" s="13" t="s">
        <v>140</v>
      </c>
      <c r="T1268" t="b">
        <v>1</v>
      </c>
      <c r="U1268" s="13" t="s">
        <v>7</v>
      </c>
      <c r="V1268" s="13" t="s">
        <v>2837</v>
      </c>
      <c r="W1268" t="s">
        <v>35</v>
      </c>
      <c r="X1268" s="13" t="s">
        <v>10</v>
      </c>
      <c r="Y1268" s="13" t="s">
        <v>131</v>
      </c>
      <c r="Z1268">
        <v>1974</v>
      </c>
      <c r="AA1268" s="13" t="s">
        <v>33</v>
      </c>
      <c r="AB1268" s="13" t="s">
        <v>132</v>
      </c>
      <c r="AC1268" s="13" t="s">
        <v>396</v>
      </c>
      <c r="AD1268" s="13" t="s">
        <v>44</v>
      </c>
      <c r="AE1268">
        <v>51</v>
      </c>
      <c r="AF1268" t="s">
        <v>37</v>
      </c>
      <c r="AG1268" t="s">
        <v>47</v>
      </c>
      <c r="AH1268">
        <v>6</v>
      </c>
      <c r="AI1268" t="s">
        <v>13</v>
      </c>
      <c r="AJ1268" s="13" t="s">
        <v>239</v>
      </c>
      <c r="AK1268" s="13" t="s">
        <v>135</v>
      </c>
      <c r="AL1268" t="s">
        <v>136</v>
      </c>
      <c r="AM1268" t="str">
        <f>EmployeeData[[#This Row],[EMPLOYEEID]]</f>
        <v>E167866</v>
      </c>
    </row>
    <row r="1269" spans="1:39" ht="15" x14ac:dyDescent="0.25">
      <c r="A1269" s="13" t="s">
        <v>2838</v>
      </c>
      <c r="B1269" s="13" t="str">
        <f>EmployeeData[[#This Row],[FULLNAME]]</f>
        <v>Jaideep Chachcha</v>
      </c>
      <c r="C1269" s="13" t="s">
        <v>303</v>
      </c>
      <c r="D1269" s="13" t="s">
        <v>407</v>
      </c>
      <c r="E1269">
        <v>452</v>
      </c>
      <c r="F1269" s="13" t="s">
        <v>157</v>
      </c>
      <c r="G1269" s="13" t="s">
        <v>304</v>
      </c>
      <c r="H1269" t="s">
        <v>81</v>
      </c>
      <c r="I1269" t="s">
        <v>3973</v>
      </c>
      <c r="J1269">
        <v>41710</v>
      </c>
      <c r="K1269">
        <v>44201</v>
      </c>
      <c r="L1269">
        <v>1</v>
      </c>
      <c r="M1269">
        <v>40</v>
      </c>
      <c r="N1269">
        <v>5</v>
      </c>
      <c r="O1269">
        <v>30373</v>
      </c>
      <c r="P1269" t="s">
        <v>76</v>
      </c>
      <c r="Q1269" s="13" t="s">
        <v>57</v>
      </c>
      <c r="R1269" s="13" t="s">
        <v>83</v>
      </c>
      <c r="S1269" s="13" t="s">
        <v>159</v>
      </c>
      <c r="T1269" t="b">
        <v>1</v>
      </c>
      <c r="U1269" s="13" t="s">
        <v>7</v>
      </c>
      <c r="V1269" s="13" t="s">
        <v>2839</v>
      </c>
      <c r="W1269" t="s">
        <v>35</v>
      </c>
      <c r="X1269" s="13" t="s">
        <v>45</v>
      </c>
      <c r="Y1269" s="13" t="s">
        <v>146</v>
      </c>
      <c r="Z1269">
        <v>1986</v>
      </c>
      <c r="AA1269" s="13" t="s">
        <v>33</v>
      </c>
      <c r="AB1269" s="13" t="s">
        <v>306</v>
      </c>
      <c r="AC1269" s="13" t="s">
        <v>199</v>
      </c>
      <c r="AD1269" s="13" t="s">
        <v>43</v>
      </c>
      <c r="AE1269">
        <v>39</v>
      </c>
      <c r="AF1269" t="s">
        <v>36</v>
      </c>
      <c r="AG1269" t="s">
        <v>11</v>
      </c>
      <c r="AH1269">
        <v>7</v>
      </c>
      <c r="AI1269" t="s">
        <v>13</v>
      </c>
      <c r="AJ1269" s="13" t="s">
        <v>134</v>
      </c>
      <c r="AK1269" s="13" t="s">
        <v>135</v>
      </c>
      <c r="AL1269" t="b">
        <v>1</v>
      </c>
      <c r="AM1269" t="str">
        <f>EmployeeData[[#This Row],[EMPLOYEEID]]</f>
        <v>E169287</v>
      </c>
    </row>
    <row r="1270" spans="1:39" ht="15" x14ac:dyDescent="0.25">
      <c r="A1270" s="13" t="s">
        <v>2840</v>
      </c>
      <c r="B1270" s="13" t="str">
        <f>EmployeeData[[#This Row],[FULLNAME]]</f>
        <v>James Bundschuh</v>
      </c>
      <c r="C1270" s="13" t="s">
        <v>156</v>
      </c>
      <c r="D1270" s="13" t="s">
        <v>407</v>
      </c>
      <c r="E1270">
        <v>452</v>
      </c>
      <c r="F1270" s="13" t="s">
        <v>157</v>
      </c>
      <c r="G1270" s="13" t="s">
        <v>158</v>
      </c>
      <c r="H1270" t="s">
        <v>81</v>
      </c>
      <c r="I1270" t="s">
        <v>3973</v>
      </c>
      <c r="J1270">
        <v>41710</v>
      </c>
      <c r="K1270">
        <v>43996</v>
      </c>
      <c r="L1270">
        <v>1</v>
      </c>
      <c r="M1270">
        <v>40</v>
      </c>
      <c r="N1270">
        <v>5</v>
      </c>
      <c r="O1270">
        <v>50628</v>
      </c>
      <c r="P1270" t="s">
        <v>76</v>
      </c>
      <c r="Q1270" s="13" t="s">
        <v>56</v>
      </c>
      <c r="R1270" s="13" t="s">
        <v>83</v>
      </c>
      <c r="S1270" s="13" t="s">
        <v>140</v>
      </c>
      <c r="T1270" t="b">
        <v>1</v>
      </c>
      <c r="U1270" s="13" t="s">
        <v>7</v>
      </c>
      <c r="V1270" s="13" t="s">
        <v>2841</v>
      </c>
      <c r="W1270" t="s">
        <v>35</v>
      </c>
      <c r="X1270" s="13" t="s">
        <v>10</v>
      </c>
      <c r="Y1270" s="13" t="s">
        <v>131</v>
      </c>
      <c r="Z1270">
        <v>1978</v>
      </c>
      <c r="AA1270" s="13" t="s">
        <v>15</v>
      </c>
      <c r="AB1270" s="13" t="s">
        <v>161</v>
      </c>
      <c r="AC1270" s="13" t="s">
        <v>199</v>
      </c>
      <c r="AD1270" s="13" t="s">
        <v>43</v>
      </c>
      <c r="AE1270">
        <v>47</v>
      </c>
      <c r="AF1270" t="s">
        <v>37</v>
      </c>
      <c r="AG1270" t="s">
        <v>12</v>
      </c>
      <c r="AH1270">
        <v>6</v>
      </c>
      <c r="AI1270" t="s">
        <v>13</v>
      </c>
      <c r="AJ1270" s="13" t="s">
        <v>149</v>
      </c>
      <c r="AK1270" s="13" t="s">
        <v>135</v>
      </c>
      <c r="AL1270" t="s">
        <v>136</v>
      </c>
      <c r="AM1270" t="str">
        <f>EmployeeData[[#This Row],[EMPLOYEEID]]</f>
        <v>E169911</v>
      </c>
    </row>
    <row r="1271" spans="1:39" ht="15" x14ac:dyDescent="0.25">
      <c r="A1271" s="13" t="s">
        <v>2842</v>
      </c>
      <c r="B1271" s="13" t="str">
        <f>EmployeeData[[#This Row],[FULLNAME]]</f>
        <v>James Augustin</v>
      </c>
      <c r="C1271" s="13" t="s">
        <v>203</v>
      </c>
      <c r="D1271" s="13" t="s">
        <v>407</v>
      </c>
      <c r="E1271">
        <v>445</v>
      </c>
      <c r="F1271" s="13" t="s">
        <v>169</v>
      </c>
      <c r="G1271" s="13" t="s">
        <v>204</v>
      </c>
      <c r="H1271" t="s">
        <v>81</v>
      </c>
      <c r="I1271" t="s">
        <v>3973</v>
      </c>
      <c r="J1271">
        <v>41741</v>
      </c>
      <c r="K1271">
        <v>44231</v>
      </c>
      <c r="L1271">
        <v>1</v>
      </c>
      <c r="M1271">
        <v>40</v>
      </c>
      <c r="N1271">
        <v>5</v>
      </c>
      <c r="O1271">
        <v>67079</v>
      </c>
      <c r="P1271" t="s">
        <v>76</v>
      </c>
      <c r="Q1271" s="13" t="s">
        <v>55</v>
      </c>
      <c r="R1271" s="13" t="s">
        <v>83</v>
      </c>
      <c r="S1271" s="13" t="s">
        <v>159</v>
      </c>
      <c r="T1271" t="b">
        <v>1</v>
      </c>
      <c r="U1271" s="13" t="s">
        <v>7</v>
      </c>
      <c r="V1271" s="13" t="s">
        <v>2843</v>
      </c>
      <c r="W1271" t="s">
        <v>35</v>
      </c>
      <c r="X1271" s="13" t="s">
        <v>10</v>
      </c>
      <c r="Y1271" s="13" t="s">
        <v>146</v>
      </c>
      <c r="Z1271">
        <v>1979</v>
      </c>
      <c r="AA1271" s="13" t="s">
        <v>33</v>
      </c>
      <c r="AB1271" s="13" t="s">
        <v>206</v>
      </c>
      <c r="AC1271" s="13" t="s">
        <v>171</v>
      </c>
      <c r="AD1271" s="13" t="s">
        <v>41</v>
      </c>
      <c r="AE1271">
        <v>46</v>
      </c>
      <c r="AF1271" t="s">
        <v>37</v>
      </c>
      <c r="AG1271" t="s">
        <v>12</v>
      </c>
      <c r="AH1271">
        <v>7</v>
      </c>
      <c r="AI1271" t="s">
        <v>13</v>
      </c>
      <c r="AJ1271" s="13" t="s">
        <v>176</v>
      </c>
      <c r="AK1271" s="13" t="s">
        <v>135</v>
      </c>
      <c r="AL1271" t="b">
        <v>1</v>
      </c>
      <c r="AM1271" t="str">
        <f>EmployeeData[[#This Row],[EMPLOYEEID]]</f>
        <v>E170772</v>
      </c>
    </row>
    <row r="1272" spans="1:39" ht="15" x14ac:dyDescent="0.25">
      <c r="A1272" s="13" t="s">
        <v>2844</v>
      </c>
      <c r="B1272" s="13" t="str">
        <f>EmployeeData[[#This Row],[FULLNAME]]</f>
        <v>James Zhou</v>
      </c>
      <c r="C1272" s="13" t="s">
        <v>203</v>
      </c>
      <c r="D1272" s="13" t="s">
        <v>407</v>
      </c>
      <c r="E1272">
        <v>445</v>
      </c>
      <c r="F1272" s="13" t="s">
        <v>169</v>
      </c>
      <c r="G1272" s="13" t="s">
        <v>204</v>
      </c>
      <c r="H1272" t="s">
        <v>81</v>
      </c>
      <c r="I1272" t="s">
        <v>3974</v>
      </c>
      <c r="J1272">
        <v>41710</v>
      </c>
      <c r="K1272">
        <v>43895</v>
      </c>
      <c r="L1272">
        <v>1</v>
      </c>
      <c r="M1272">
        <v>40</v>
      </c>
      <c r="N1272">
        <v>5</v>
      </c>
      <c r="O1272">
        <v>86042</v>
      </c>
      <c r="P1272" t="s">
        <v>76</v>
      </c>
      <c r="Q1272" s="13" t="s">
        <v>55</v>
      </c>
      <c r="R1272" s="13" t="s">
        <v>83</v>
      </c>
      <c r="S1272" s="13" t="s">
        <v>129</v>
      </c>
      <c r="T1272" t="b">
        <v>1</v>
      </c>
      <c r="U1272" s="13" t="s">
        <v>38</v>
      </c>
      <c r="V1272" s="13" t="s">
        <v>2845</v>
      </c>
      <c r="W1272" t="s">
        <v>35</v>
      </c>
      <c r="X1272" s="13" t="s">
        <v>10</v>
      </c>
      <c r="Y1272" s="13" t="s">
        <v>131</v>
      </c>
      <c r="Z1272">
        <v>1964</v>
      </c>
      <c r="AA1272" s="13" t="s">
        <v>32</v>
      </c>
      <c r="AB1272" s="13" t="s">
        <v>206</v>
      </c>
      <c r="AC1272" s="13" t="s">
        <v>171</v>
      </c>
      <c r="AD1272" s="13" t="s">
        <v>41</v>
      </c>
      <c r="AE1272">
        <v>61</v>
      </c>
      <c r="AF1272" t="s">
        <v>37</v>
      </c>
      <c r="AG1272" t="s">
        <v>12</v>
      </c>
      <c r="AH1272">
        <v>6</v>
      </c>
      <c r="AI1272" t="s">
        <v>13</v>
      </c>
      <c r="AJ1272" s="13" t="s">
        <v>176</v>
      </c>
      <c r="AK1272" s="13" t="s">
        <v>135</v>
      </c>
      <c r="AL1272" t="s">
        <v>136</v>
      </c>
      <c r="AM1272" t="str">
        <f>EmployeeData[[#This Row],[EMPLOYEEID]]</f>
        <v>E171741</v>
      </c>
    </row>
    <row r="1273" spans="1:39" ht="15" x14ac:dyDescent="0.25">
      <c r="A1273" s="13" t="s">
        <v>2846</v>
      </c>
      <c r="B1273" s="13" t="str">
        <f>EmployeeData[[#This Row],[FULLNAME]]</f>
        <v>Janet Woodhouse</v>
      </c>
      <c r="C1273" s="13" t="s">
        <v>203</v>
      </c>
      <c r="D1273" s="13" t="s">
        <v>407</v>
      </c>
      <c r="E1273">
        <v>444</v>
      </c>
      <c r="F1273" s="13" t="s">
        <v>127</v>
      </c>
      <c r="G1273" s="13" t="s">
        <v>204</v>
      </c>
      <c r="H1273" t="s">
        <v>81</v>
      </c>
      <c r="I1273" t="s">
        <v>3973</v>
      </c>
      <c r="J1273">
        <v>41710</v>
      </c>
      <c r="K1273">
        <v>43869</v>
      </c>
      <c r="L1273">
        <v>1</v>
      </c>
      <c r="M1273">
        <v>40</v>
      </c>
      <c r="N1273">
        <v>5</v>
      </c>
      <c r="O1273">
        <v>224521</v>
      </c>
      <c r="P1273" t="s">
        <v>76</v>
      </c>
      <c r="Q1273" s="13" t="s">
        <v>55</v>
      </c>
      <c r="R1273" s="13" t="s">
        <v>83</v>
      </c>
      <c r="S1273" s="13" t="s">
        <v>140</v>
      </c>
      <c r="T1273" t="b">
        <v>1</v>
      </c>
      <c r="U1273" s="13" t="s">
        <v>8</v>
      </c>
      <c r="V1273" s="13" t="s">
        <v>2847</v>
      </c>
      <c r="W1273" t="s">
        <v>35</v>
      </c>
      <c r="X1273" s="13" t="s">
        <v>10</v>
      </c>
      <c r="Y1273" s="13" t="s">
        <v>146</v>
      </c>
      <c r="Z1273">
        <v>1999</v>
      </c>
      <c r="AA1273" s="13" t="s">
        <v>33</v>
      </c>
      <c r="AB1273" s="13" t="s">
        <v>206</v>
      </c>
      <c r="AC1273" s="13" t="s">
        <v>133</v>
      </c>
      <c r="AD1273" s="13" t="s">
        <v>40</v>
      </c>
      <c r="AE1273">
        <v>26</v>
      </c>
      <c r="AF1273" t="s">
        <v>6</v>
      </c>
      <c r="AG1273" t="s">
        <v>47</v>
      </c>
      <c r="AH1273">
        <v>6</v>
      </c>
      <c r="AI1273" t="s">
        <v>13</v>
      </c>
      <c r="AJ1273" s="13" t="s">
        <v>154</v>
      </c>
      <c r="AK1273" s="13" t="s">
        <v>150</v>
      </c>
      <c r="AL1273" t="s">
        <v>136</v>
      </c>
      <c r="AM1273" t="str">
        <f>EmployeeData[[#This Row],[EMPLOYEEID]]</f>
        <v>E173409</v>
      </c>
    </row>
    <row r="1274" spans="1:39" ht="15" x14ac:dyDescent="0.25">
      <c r="A1274" s="13" t="s">
        <v>2848</v>
      </c>
      <c r="B1274" s="13" t="str">
        <f>EmployeeData[[#This Row],[FULLNAME]]</f>
        <v>Jason Uhlmann</v>
      </c>
      <c r="C1274" s="13" t="s">
        <v>203</v>
      </c>
      <c r="D1274" s="13" t="s">
        <v>407</v>
      </c>
      <c r="E1274">
        <v>412</v>
      </c>
      <c r="F1274" s="13" t="s">
        <v>143</v>
      </c>
      <c r="G1274" s="13" t="s">
        <v>204</v>
      </c>
      <c r="H1274" t="s">
        <v>81</v>
      </c>
      <c r="I1274" t="s">
        <v>3973</v>
      </c>
      <c r="J1274">
        <v>41710</v>
      </c>
      <c r="K1274">
        <v>44127</v>
      </c>
      <c r="L1274">
        <v>1</v>
      </c>
      <c r="M1274">
        <v>40</v>
      </c>
      <c r="N1274">
        <v>5</v>
      </c>
      <c r="O1274">
        <v>51904</v>
      </c>
      <c r="P1274" t="s">
        <v>76</v>
      </c>
      <c r="Q1274" s="13" t="s">
        <v>55</v>
      </c>
      <c r="R1274" s="13" t="s">
        <v>83</v>
      </c>
      <c r="S1274" s="13" t="s">
        <v>159</v>
      </c>
      <c r="T1274" t="b">
        <v>1</v>
      </c>
      <c r="U1274" s="13" t="s">
        <v>8</v>
      </c>
      <c r="V1274" s="13" t="s">
        <v>2849</v>
      </c>
      <c r="W1274" t="s">
        <v>35</v>
      </c>
      <c r="X1274" s="13" t="s">
        <v>10</v>
      </c>
      <c r="Y1274" s="13" t="s">
        <v>146</v>
      </c>
      <c r="Z1274">
        <v>1992</v>
      </c>
      <c r="AA1274" s="13" t="s">
        <v>33</v>
      </c>
      <c r="AB1274" s="13" t="s">
        <v>206</v>
      </c>
      <c r="AC1274" s="13" t="s">
        <v>827</v>
      </c>
      <c r="AD1274" s="13" t="s">
        <v>44</v>
      </c>
      <c r="AE1274">
        <v>33</v>
      </c>
      <c r="AF1274" t="s">
        <v>36</v>
      </c>
      <c r="AG1274" t="s">
        <v>12</v>
      </c>
      <c r="AH1274">
        <v>6</v>
      </c>
      <c r="AI1274" t="s">
        <v>13</v>
      </c>
      <c r="AJ1274" s="13" t="s">
        <v>149</v>
      </c>
      <c r="AK1274" s="13" t="s">
        <v>135</v>
      </c>
      <c r="AL1274" t="b">
        <v>0</v>
      </c>
      <c r="AM1274" t="str">
        <f>EmployeeData[[#This Row],[EMPLOYEEID]]</f>
        <v>E175290</v>
      </c>
    </row>
    <row r="1275" spans="1:39" ht="15" x14ac:dyDescent="0.25">
      <c r="A1275" s="13" t="s">
        <v>2850</v>
      </c>
      <c r="B1275" s="13" t="str">
        <f>EmployeeData[[#This Row],[FULLNAME]]</f>
        <v>Jayanta Om</v>
      </c>
      <c r="C1275" s="13" t="s">
        <v>203</v>
      </c>
      <c r="D1275" s="13" t="s">
        <v>407</v>
      </c>
      <c r="E1275">
        <v>445</v>
      </c>
      <c r="F1275" s="13" t="s">
        <v>169</v>
      </c>
      <c r="G1275" s="13" t="s">
        <v>204</v>
      </c>
      <c r="H1275" t="s">
        <v>81</v>
      </c>
      <c r="I1275" t="s">
        <v>3973</v>
      </c>
      <c r="J1275">
        <v>41710</v>
      </c>
      <c r="K1275">
        <v>44286</v>
      </c>
      <c r="L1275">
        <v>1</v>
      </c>
      <c r="M1275">
        <v>40</v>
      </c>
      <c r="N1275">
        <v>5</v>
      </c>
      <c r="O1275">
        <v>78765</v>
      </c>
      <c r="P1275" t="s">
        <v>76</v>
      </c>
      <c r="Q1275" s="13" t="s">
        <v>55</v>
      </c>
      <c r="R1275" s="13" t="s">
        <v>83</v>
      </c>
      <c r="S1275" s="13" t="s">
        <v>159</v>
      </c>
      <c r="T1275" t="b">
        <v>1</v>
      </c>
      <c r="U1275" s="13" t="s">
        <v>38</v>
      </c>
      <c r="V1275" s="13" t="s">
        <v>2851</v>
      </c>
      <c r="W1275" t="s">
        <v>35</v>
      </c>
      <c r="X1275" s="13" t="s">
        <v>10</v>
      </c>
      <c r="Y1275" s="13" t="s">
        <v>146</v>
      </c>
      <c r="Z1275">
        <v>1978</v>
      </c>
      <c r="AA1275" s="13" t="s">
        <v>32</v>
      </c>
      <c r="AB1275" s="13" t="s">
        <v>206</v>
      </c>
      <c r="AC1275" s="13" t="s">
        <v>171</v>
      </c>
      <c r="AD1275" s="13" t="s">
        <v>41</v>
      </c>
      <c r="AE1275">
        <v>47</v>
      </c>
      <c r="AF1275" t="s">
        <v>37</v>
      </c>
      <c r="AG1275" t="s">
        <v>12</v>
      </c>
      <c r="AH1275">
        <v>7</v>
      </c>
      <c r="AI1275" t="s">
        <v>13</v>
      </c>
      <c r="AJ1275" s="13" t="s">
        <v>239</v>
      </c>
      <c r="AK1275" s="13" t="s">
        <v>135</v>
      </c>
      <c r="AL1275" t="b">
        <v>1</v>
      </c>
      <c r="AM1275" t="str">
        <f>EmployeeData[[#This Row],[EMPLOYEEID]]</f>
        <v>E178925</v>
      </c>
    </row>
    <row r="1276" spans="1:39" ht="15" x14ac:dyDescent="0.25">
      <c r="A1276" s="13" t="s">
        <v>2852</v>
      </c>
      <c r="B1276" s="13" t="str">
        <f>EmployeeData[[#This Row],[FULLNAME]]</f>
        <v>Jayne Mast</v>
      </c>
      <c r="C1276" s="13" t="s">
        <v>125</v>
      </c>
      <c r="D1276" s="13" t="s">
        <v>407</v>
      </c>
      <c r="E1276">
        <v>445</v>
      </c>
      <c r="F1276" s="13" t="s">
        <v>169</v>
      </c>
      <c r="G1276" s="13" t="s">
        <v>128</v>
      </c>
      <c r="H1276" t="s">
        <v>81</v>
      </c>
      <c r="I1276" t="s">
        <v>3974</v>
      </c>
      <c r="J1276">
        <v>41710</v>
      </c>
      <c r="K1276">
        <v>44356</v>
      </c>
      <c r="L1276">
        <v>1</v>
      </c>
      <c r="M1276">
        <v>40</v>
      </c>
      <c r="N1276">
        <v>5</v>
      </c>
      <c r="O1276">
        <v>47385</v>
      </c>
      <c r="P1276" t="s">
        <v>76</v>
      </c>
      <c r="Q1276" s="13" t="s">
        <v>54</v>
      </c>
      <c r="R1276" s="13" t="s">
        <v>83</v>
      </c>
      <c r="S1276" s="13" t="s">
        <v>190</v>
      </c>
      <c r="T1276" t="b">
        <v>1</v>
      </c>
      <c r="U1276" s="13" t="s">
        <v>38</v>
      </c>
      <c r="V1276" s="13" t="s">
        <v>2853</v>
      </c>
      <c r="W1276" t="s">
        <v>35</v>
      </c>
      <c r="X1276" s="13" t="s">
        <v>10</v>
      </c>
      <c r="Y1276" s="13" t="s">
        <v>146</v>
      </c>
      <c r="Z1276">
        <v>1963</v>
      </c>
      <c r="AA1276" s="13" t="s">
        <v>33</v>
      </c>
      <c r="AB1276" s="13" t="s">
        <v>132</v>
      </c>
      <c r="AC1276" s="13" t="s">
        <v>171</v>
      </c>
      <c r="AD1276" s="13" t="s">
        <v>41</v>
      </c>
      <c r="AE1276">
        <v>62</v>
      </c>
      <c r="AF1276" t="s">
        <v>37</v>
      </c>
      <c r="AG1276" t="s">
        <v>11</v>
      </c>
      <c r="AH1276">
        <v>7</v>
      </c>
      <c r="AI1276" t="s">
        <v>13</v>
      </c>
      <c r="AJ1276" s="13" t="s">
        <v>239</v>
      </c>
      <c r="AK1276" s="13" t="s">
        <v>135</v>
      </c>
      <c r="AL1276" t="b">
        <v>0</v>
      </c>
      <c r="AM1276" t="str">
        <f>EmployeeData[[#This Row],[EMPLOYEEID]]</f>
        <v>E180488</v>
      </c>
    </row>
    <row r="1277" spans="1:39" ht="15" x14ac:dyDescent="0.25">
      <c r="A1277" s="13" t="s">
        <v>2854</v>
      </c>
      <c r="B1277" s="13" t="str">
        <f>EmployeeData[[#This Row],[FULLNAME]]</f>
        <v>Jeff Jin</v>
      </c>
      <c r="C1277" s="13" t="s">
        <v>203</v>
      </c>
      <c r="D1277" s="13" t="s">
        <v>407</v>
      </c>
      <c r="E1277">
        <v>262</v>
      </c>
      <c r="F1277" s="13" t="s">
        <v>143</v>
      </c>
      <c r="G1277" s="13" t="s">
        <v>204</v>
      </c>
      <c r="H1277" t="s">
        <v>81</v>
      </c>
      <c r="I1277" t="s">
        <v>3973</v>
      </c>
      <c r="J1277">
        <v>41710</v>
      </c>
      <c r="K1277">
        <v>43948</v>
      </c>
      <c r="L1277">
        <v>1</v>
      </c>
      <c r="M1277">
        <v>40</v>
      </c>
      <c r="N1277">
        <v>5</v>
      </c>
      <c r="O1277">
        <v>236885</v>
      </c>
      <c r="P1277" t="s">
        <v>76</v>
      </c>
      <c r="Q1277" s="13" t="s">
        <v>55</v>
      </c>
      <c r="R1277" s="13" t="s">
        <v>83</v>
      </c>
      <c r="S1277" s="13" t="s">
        <v>159</v>
      </c>
      <c r="T1277" t="b">
        <v>1</v>
      </c>
      <c r="U1277" s="13" t="s">
        <v>7</v>
      </c>
      <c r="V1277" s="13" t="s">
        <v>2855</v>
      </c>
      <c r="W1277" t="s">
        <v>35</v>
      </c>
      <c r="X1277" s="13" t="s">
        <v>10</v>
      </c>
      <c r="Y1277" s="13" t="s">
        <v>146</v>
      </c>
      <c r="Z1277">
        <v>1999</v>
      </c>
      <c r="AA1277" s="13" t="s">
        <v>33</v>
      </c>
      <c r="AB1277" s="13" t="s">
        <v>206</v>
      </c>
      <c r="AC1277" s="13" t="s">
        <v>1939</v>
      </c>
      <c r="AD1277" s="13" t="s">
        <v>44</v>
      </c>
      <c r="AE1277">
        <v>26</v>
      </c>
      <c r="AF1277" t="s">
        <v>6</v>
      </c>
      <c r="AG1277" t="s">
        <v>47</v>
      </c>
      <c r="AH1277">
        <v>6</v>
      </c>
      <c r="AI1277" t="s">
        <v>13</v>
      </c>
      <c r="AJ1277" s="13" t="s">
        <v>176</v>
      </c>
      <c r="AK1277" s="13" t="s">
        <v>135</v>
      </c>
      <c r="AL1277" t="b">
        <v>1</v>
      </c>
      <c r="AM1277" t="str">
        <f>EmployeeData[[#This Row],[EMPLOYEEID]]</f>
        <v>E185467</v>
      </c>
    </row>
    <row r="1278" spans="1:39" ht="15" x14ac:dyDescent="0.25">
      <c r="A1278" s="13" t="s">
        <v>2856</v>
      </c>
      <c r="B1278" s="13" t="str">
        <f>EmployeeData[[#This Row],[FULLNAME]]</f>
        <v>Jeffry Hui</v>
      </c>
      <c r="C1278" s="13" t="s">
        <v>203</v>
      </c>
      <c r="D1278" s="13" t="s">
        <v>407</v>
      </c>
      <c r="E1278">
        <v>252</v>
      </c>
      <c r="F1278" s="13" t="s">
        <v>143</v>
      </c>
      <c r="G1278" s="13" t="s">
        <v>204</v>
      </c>
      <c r="H1278" t="s">
        <v>81</v>
      </c>
      <c r="I1278" t="s">
        <v>3973</v>
      </c>
      <c r="J1278">
        <v>41710</v>
      </c>
      <c r="K1278">
        <v>44188</v>
      </c>
      <c r="L1278">
        <v>1</v>
      </c>
      <c r="M1278">
        <v>40</v>
      </c>
      <c r="N1278">
        <v>5</v>
      </c>
      <c r="O1278">
        <v>339180</v>
      </c>
      <c r="P1278" t="s">
        <v>76</v>
      </c>
      <c r="Q1278" s="13" t="s">
        <v>55</v>
      </c>
      <c r="R1278" s="13" t="s">
        <v>83</v>
      </c>
      <c r="S1278" s="13" t="s">
        <v>129</v>
      </c>
      <c r="T1278" t="b">
        <v>1</v>
      </c>
      <c r="U1278" s="13" t="s">
        <v>38</v>
      </c>
      <c r="V1278" s="13" t="s">
        <v>2857</v>
      </c>
      <c r="W1278" t="s">
        <v>35</v>
      </c>
      <c r="X1278" s="13" t="s">
        <v>10</v>
      </c>
      <c r="Y1278" s="13" t="s">
        <v>131</v>
      </c>
      <c r="Z1278">
        <v>1970</v>
      </c>
      <c r="AA1278" s="13" t="s">
        <v>33</v>
      </c>
      <c r="AB1278" s="13" t="s">
        <v>206</v>
      </c>
      <c r="AC1278" s="13" t="s">
        <v>148</v>
      </c>
      <c r="AD1278" s="13" t="s">
        <v>44</v>
      </c>
      <c r="AE1278">
        <v>55</v>
      </c>
      <c r="AF1278" t="s">
        <v>37</v>
      </c>
      <c r="AG1278" t="s">
        <v>65</v>
      </c>
      <c r="AH1278">
        <v>6</v>
      </c>
      <c r="AI1278" t="s">
        <v>13</v>
      </c>
      <c r="AJ1278" s="13" t="s">
        <v>149</v>
      </c>
      <c r="AK1278" s="13" t="s">
        <v>135</v>
      </c>
      <c r="AL1278" t="s">
        <v>136</v>
      </c>
      <c r="AM1278" t="str">
        <f>EmployeeData[[#This Row],[EMPLOYEEID]]</f>
        <v>E185611</v>
      </c>
    </row>
    <row r="1279" spans="1:39" ht="15" x14ac:dyDescent="0.25">
      <c r="A1279" s="13" t="s">
        <v>2858</v>
      </c>
      <c r="B1279" s="13" t="str">
        <f>EmployeeData[[#This Row],[FULLNAME]]</f>
        <v>Jenny Haselhan</v>
      </c>
      <c r="C1279" s="13" t="s">
        <v>125</v>
      </c>
      <c r="D1279" s="13" t="s">
        <v>407</v>
      </c>
      <c r="E1279">
        <v>452</v>
      </c>
      <c r="F1279" s="13" t="s">
        <v>157</v>
      </c>
      <c r="G1279" s="13" t="s">
        <v>128</v>
      </c>
      <c r="H1279" t="s">
        <v>81</v>
      </c>
      <c r="I1279" t="s">
        <v>3973</v>
      </c>
      <c r="J1279">
        <v>41710</v>
      </c>
      <c r="K1279">
        <v>44353</v>
      </c>
      <c r="L1279">
        <v>1</v>
      </c>
      <c r="M1279">
        <v>40</v>
      </c>
      <c r="N1279">
        <v>5</v>
      </c>
      <c r="O1279">
        <v>61105</v>
      </c>
      <c r="P1279" t="s">
        <v>76</v>
      </c>
      <c r="Q1279" s="13" t="s">
        <v>54</v>
      </c>
      <c r="R1279" s="13" t="s">
        <v>83</v>
      </c>
      <c r="S1279" s="13" t="s">
        <v>159</v>
      </c>
      <c r="T1279" t="b">
        <v>1</v>
      </c>
      <c r="U1279" s="13" t="s">
        <v>7</v>
      </c>
      <c r="V1279" s="13" t="s">
        <v>2859</v>
      </c>
      <c r="W1279" t="s">
        <v>35</v>
      </c>
      <c r="X1279" s="13" t="s">
        <v>10</v>
      </c>
      <c r="Y1279" s="13" t="s">
        <v>146</v>
      </c>
      <c r="Z1279">
        <v>2002</v>
      </c>
      <c r="AA1279" s="13" t="s">
        <v>15</v>
      </c>
      <c r="AB1279" s="13" t="s">
        <v>132</v>
      </c>
      <c r="AC1279" s="13" t="s">
        <v>199</v>
      </c>
      <c r="AD1279" s="13" t="s">
        <v>43</v>
      </c>
      <c r="AE1279">
        <v>23</v>
      </c>
      <c r="AF1279" t="s">
        <v>63</v>
      </c>
      <c r="AG1279" t="s">
        <v>12</v>
      </c>
      <c r="AH1279">
        <v>7</v>
      </c>
      <c r="AI1279" t="s">
        <v>13</v>
      </c>
      <c r="AJ1279" s="13" t="s">
        <v>154</v>
      </c>
      <c r="AK1279" s="13" t="s">
        <v>184</v>
      </c>
      <c r="AL1279" t="b">
        <v>1</v>
      </c>
      <c r="AM1279" t="str">
        <f>EmployeeData[[#This Row],[EMPLOYEEID]]</f>
        <v>E186604</v>
      </c>
    </row>
    <row r="1280" spans="1:39" ht="15" x14ac:dyDescent="0.25">
      <c r="A1280" s="13" t="s">
        <v>2860</v>
      </c>
      <c r="B1280" s="13" t="str">
        <f>EmployeeData[[#This Row],[FULLNAME]]</f>
        <v>Jerome Gandikota</v>
      </c>
      <c r="C1280" s="13" t="s">
        <v>203</v>
      </c>
      <c r="D1280" s="13" t="s">
        <v>407</v>
      </c>
      <c r="E1280">
        <v>393</v>
      </c>
      <c r="F1280" s="13" t="s">
        <v>127</v>
      </c>
      <c r="G1280" s="13" t="s">
        <v>204</v>
      </c>
      <c r="H1280" t="s">
        <v>81</v>
      </c>
      <c r="I1280" t="s">
        <v>3973</v>
      </c>
      <c r="J1280">
        <v>41710</v>
      </c>
      <c r="K1280">
        <v>44017</v>
      </c>
      <c r="L1280">
        <v>1</v>
      </c>
      <c r="M1280">
        <v>40</v>
      </c>
      <c r="N1280">
        <v>5</v>
      </c>
      <c r="O1280">
        <v>95124</v>
      </c>
      <c r="P1280" t="s">
        <v>76</v>
      </c>
      <c r="Q1280" s="13" t="s">
        <v>55</v>
      </c>
      <c r="R1280" s="13" t="s">
        <v>83</v>
      </c>
      <c r="S1280" s="13" t="s">
        <v>215</v>
      </c>
      <c r="T1280" t="b">
        <v>1</v>
      </c>
      <c r="U1280" s="13" t="s">
        <v>7</v>
      </c>
      <c r="V1280" s="13" t="s">
        <v>2861</v>
      </c>
      <c r="W1280" t="s">
        <v>35</v>
      </c>
      <c r="X1280" s="13" t="s">
        <v>45</v>
      </c>
      <c r="Y1280" s="13" t="s">
        <v>146</v>
      </c>
      <c r="Z1280">
        <v>1978</v>
      </c>
      <c r="AA1280" s="13" t="s">
        <v>32</v>
      </c>
      <c r="AB1280" s="13" t="s">
        <v>206</v>
      </c>
      <c r="AC1280" s="13" t="s">
        <v>765</v>
      </c>
      <c r="AD1280" s="13" t="s">
        <v>40</v>
      </c>
      <c r="AE1280">
        <v>47</v>
      </c>
      <c r="AF1280" t="s">
        <v>37</v>
      </c>
      <c r="AG1280" t="s">
        <v>12</v>
      </c>
      <c r="AH1280">
        <v>6</v>
      </c>
      <c r="AI1280" t="s">
        <v>13</v>
      </c>
      <c r="AJ1280" s="13" t="s">
        <v>239</v>
      </c>
      <c r="AK1280" s="13" t="s">
        <v>184</v>
      </c>
      <c r="AL1280" t="s">
        <v>136</v>
      </c>
      <c r="AM1280" t="str">
        <f>EmployeeData[[#This Row],[EMPLOYEEID]]</f>
        <v>E188395</v>
      </c>
    </row>
    <row r="1281" spans="1:39" ht="15" x14ac:dyDescent="0.25">
      <c r="A1281" s="13" t="s">
        <v>2862</v>
      </c>
      <c r="B1281" s="13" t="str">
        <f>EmployeeData[[#This Row],[FULLNAME]]</f>
        <v>Jia Ferrer</v>
      </c>
      <c r="C1281" s="13" t="s">
        <v>203</v>
      </c>
      <c r="D1281" s="13" t="s">
        <v>407</v>
      </c>
      <c r="E1281">
        <v>445</v>
      </c>
      <c r="F1281" s="13" t="s">
        <v>169</v>
      </c>
      <c r="G1281" s="13" t="s">
        <v>204</v>
      </c>
      <c r="H1281" t="s">
        <v>81</v>
      </c>
      <c r="I1281" t="s">
        <v>3973</v>
      </c>
      <c r="J1281">
        <v>41771</v>
      </c>
      <c r="K1281">
        <v>44028</v>
      </c>
      <c r="L1281">
        <v>1</v>
      </c>
      <c r="M1281">
        <v>40</v>
      </c>
      <c r="N1281">
        <v>5</v>
      </c>
      <c r="O1281">
        <v>84863</v>
      </c>
      <c r="P1281" t="s">
        <v>76</v>
      </c>
      <c r="Q1281" s="13" t="s">
        <v>55</v>
      </c>
      <c r="R1281" s="13" t="s">
        <v>83</v>
      </c>
      <c r="S1281" s="13" t="s">
        <v>129</v>
      </c>
      <c r="T1281" t="b">
        <v>1</v>
      </c>
      <c r="U1281" s="13" t="s">
        <v>38</v>
      </c>
      <c r="V1281" s="13" t="s">
        <v>2863</v>
      </c>
      <c r="W1281" t="s">
        <v>35</v>
      </c>
      <c r="X1281" s="13" t="s">
        <v>10</v>
      </c>
      <c r="Y1281" s="13" t="s">
        <v>131</v>
      </c>
      <c r="Z1281">
        <v>1979</v>
      </c>
      <c r="AA1281" s="13" t="s">
        <v>33</v>
      </c>
      <c r="AB1281" s="13" t="s">
        <v>206</v>
      </c>
      <c r="AC1281" s="13" t="s">
        <v>171</v>
      </c>
      <c r="AD1281" s="13" t="s">
        <v>41</v>
      </c>
      <c r="AE1281">
        <v>46</v>
      </c>
      <c r="AF1281" t="s">
        <v>37</v>
      </c>
      <c r="AG1281" t="s">
        <v>12</v>
      </c>
      <c r="AH1281">
        <v>6</v>
      </c>
      <c r="AI1281" t="s">
        <v>13</v>
      </c>
      <c r="AJ1281" s="13" t="s">
        <v>134</v>
      </c>
      <c r="AK1281" s="13" t="s">
        <v>135</v>
      </c>
      <c r="AL1281" t="b">
        <v>0</v>
      </c>
      <c r="AM1281" t="str">
        <f>EmployeeData[[#This Row],[EMPLOYEEID]]</f>
        <v>E189254</v>
      </c>
    </row>
    <row r="1282" spans="1:39" ht="15" x14ac:dyDescent="0.25">
      <c r="A1282" s="13" t="s">
        <v>2864</v>
      </c>
      <c r="B1282" s="13" t="str">
        <f>EmployeeData[[#This Row],[FULLNAME]]</f>
        <v>Jie Dai</v>
      </c>
      <c r="C1282" s="13" t="s">
        <v>125</v>
      </c>
      <c r="D1282" s="13" t="s">
        <v>407</v>
      </c>
      <c r="E1282">
        <v>445</v>
      </c>
      <c r="F1282" s="13" t="s">
        <v>169</v>
      </c>
      <c r="G1282" s="13" t="s">
        <v>128</v>
      </c>
      <c r="H1282" t="s">
        <v>81</v>
      </c>
      <c r="I1282" t="s">
        <v>3973</v>
      </c>
      <c r="J1282">
        <v>41771</v>
      </c>
      <c r="K1282">
        <v>44379</v>
      </c>
      <c r="L1282">
        <v>1</v>
      </c>
      <c r="M1282">
        <v>40</v>
      </c>
      <c r="N1282">
        <v>5</v>
      </c>
      <c r="O1282">
        <v>124668</v>
      </c>
      <c r="P1282" t="s">
        <v>76</v>
      </c>
      <c r="Q1282" s="13" t="s">
        <v>54</v>
      </c>
      <c r="R1282" s="13" t="s">
        <v>83</v>
      </c>
      <c r="S1282" s="13" t="s">
        <v>237</v>
      </c>
      <c r="T1282" t="b">
        <v>1</v>
      </c>
      <c r="U1282" s="13" t="s">
        <v>8</v>
      </c>
      <c r="V1282" s="13" t="s">
        <v>2865</v>
      </c>
      <c r="W1282" t="s">
        <v>35</v>
      </c>
      <c r="X1282" s="13" t="s">
        <v>45</v>
      </c>
      <c r="Y1282" s="13" t="s">
        <v>229</v>
      </c>
      <c r="Z1282">
        <v>1999</v>
      </c>
      <c r="AA1282" s="13" t="s">
        <v>51</v>
      </c>
      <c r="AB1282" s="13" t="s">
        <v>132</v>
      </c>
      <c r="AC1282" s="13" t="s">
        <v>171</v>
      </c>
      <c r="AD1282" s="13" t="s">
        <v>41</v>
      </c>
      <c r="AE1282">
        <v>26</v>
      </c>
      <c r="AF1282" t="s">
        <v>6</v>
      </c>
      <c r="AG1282" t="s">
        <v>46</v>
      </c>
      <c r="AH1282">
        <v>7</v>
      </c>
      <c r="AI1282" t="s">
        <v>13</v>
      </c>
      <c r="AJ1282" s="13" t="s">
        <v>239</v>
      </c>
      <c r="AK1282" s="13" t="s">
        <v>150</v>
      </c>
      <c r="AL1282" t="s">
        <v>136</v>
      </c>
      <c r="AM1282" t="str">
        <f>EmployeeData[[#This Row],[EMPLOYEEID]]</f>
        <v>E190611</v>
      </c>
    </row>
    <row r="1283" spans="1:39" ht="15" x14ac:dyDescent="0.25">
      <c r="A1283" s="13" t="s">
        <v>2866</v>
      </c>
      <c r="B1283" s="13" t="str">
        <f>EmployeeData[[#This Row],[FULLNAME]]</f>
        <v>Jim Cai</v>
      </c>
      <c r="C1283" s="13" t="s">
        <v>203</v>
      </c>
      <c r="D1283" s="13" t="s">
        <v>407</v>
      </c>
      <c r="E1283">
        <v>445</v>
      </c>
      <c r="F1283" s="13" t="s">
        <v>169</v>
      </c>
      <c r="G1283" s="13" t="s">
        <v>204</v>
      </c>
      <c r="H1283" t="s">
        <v>81</v>
      </c>
      <c r="I1283" t="s">
        <v>3973</v>
      </c>
      <c r="J1283">
        <v>41771</v>
      </c>
      <c r="K1283">
        <v>44221</v>
      </c>
      <c r="L1283">
        <v>1</v>
      </c>
      <c r="M1283">
        <v>40</v>
      </c>
      <c r="N1283">
        <v>5</v>
      </c>
      <c r="O1283">
        <v>114326</v>
      </c>
      <c r="P1283" t="s">
        <v>76</v>
      </c>
      <c r="Q1283" s="13" t="s">
        <v>55</v>
      </c>
      <c r="R1283" s="13" t="s">
        <v>83</v>
      </c>
      <c r="S1283" s="13" t="s">
        <v>190</v>
      </c>
      <c r="T1283" t="b">
        <v>1</v>
      </c>
      <c r="U1283" s="13" t="s">
        <v>8</v>
      </c>
      <c r="V1283" s="13" t="s">
        <v>2867</v>
      </c>
      <c r="W1283" t="s">
        <v>35</v>
      </c>
      <c r="X1283" s="13" t="s">
        <v>10</v>
      </c>
      <c r="Y1283" s="13" t="s">
        <v>229</v>
      </c>
      <c r="Z1283">
        <v>1968</v>
      </c>
      <c r="AA1283" s="13" t="s">
        <v>32</v>
      </c>
      <c r="AB1283" s="13" t="s">
        <v>206</v>
      </c>
      <c r="AC1283" s="13" t="s">
        <v>171</v>
      </c>
      <c r="AD1283" s="13" t="s">
        <v>41</v>
      </c>
      <c r="AE1283">
        <v>57</v>
      </c>
      <c r="AF1283" t="s">
        <v>37</v>
      </c>
      <c r="AG1283" t="s">
        <v>46</v>
      </c>
      <c r="AH1283">
        <v>7</v>
      </c>
      <c r="AI1283" t="s">
        <v>13</v>
      </c>
      <c r="AJ1283" s="13" t="s">
        <v>134</v>
      </c>
      <c r="AK1283" s="13" t="s">
        <v>135</v>
      </c>
      <c r="AL1283" t="b">
        <v>1</v>
      </c>
      <c r="AM1283" t="str">
        <f>EmployeeData[[#This Row],[EMPLOYEEID]]</f>
        <v>E192520</v>
      </c>
    </row>
    <row r="1284" spans="1:39" ht="15" x14ac:dyDescent="0.25">
      <c r="A1284" s="13" t="s">
        <v>2868</v>
      </c>
      <c r="B1284" s="13" t="str">
        <f>EmployeeData[[#This Row],[FULLNAME]]</f>
        <v>Jinsung Bernard</v>
      </c>
      <c r="C1284" s="13" t="s">
        <v>203</v>
      </c>
      <c r="D1284" s="13" t="s">
        <v>407</v>
      </c>
      <c r="E1284">
        <v>281</v>
      </c>
      <c r="F1284" s="13" t="s">
        <v>221</v>
      </c>
      <c r="G1284" s="13" t="s">
        <v>204</v>
      </c>
      <c r="H1284" t="s">
        <v>81</v>
      </c>
      <c r="I1284" t="s">
        <v>3973</v>
      </c>
      <c r="J1284">
        <v>41771</v>
      </c>
      <c r="K1284">
        <v>43768</v>
      </c>
      <c r="L1284">
        <v>1</v>
      </c>
      <c r="M1284">
        <v>40</v>
      </c>
      <c r="N1284">
        <v>5</v>
      </c>
      <c r="O1284">
        <v>31053</v>
      </c>
      <c r="P1284" t="s">
        <v>76</v>
      </c>
      <c r="Q1284" s="13" t="s">
        <v>55</v>
      </c>
      <c r="R1284" s="13" t="s">
        <v>83</v>
      </c>
      <c r="S1284" s="13" t="s">
        <v>190</v>
      </c>
      <c r="T1284" t="b">
        <v>1</v>
      </c>
      <c r="U1284" s="13" t="s">
        <v>8</v>
      </c>
      <c r="V1284" s="13" t="s">
        <v>2869</v>
      </c>
      <c r="W1284" t="s">
        <v>35</v>
      </c>
      <c r="X1284" s="13" t="s">
        <v>10</v>
      </c>
      <c r="Y1284" s="13" t="s">
        <v>229</v>
      </c>
      <c r="Z1284">
        <v>1999</v>
      </c>
      <c r="AA1284" s="13" t="s">
        <v>32</v>
      </c>
      <c r="AB1284" s="13" t="s">
        <v>206</v>
      </c>
      <c r="AC1284" s="13" t="s">
        <v>633</v>
      </c>
      <c r="AD1284" s="13" t="s">
        <v>9</v>
      </c>
      <c r="AE1284">
        <v>26</v>
      </c>
      <c r="AF1284" t="s">
        <v>6</v>
      </c>
      <c r="AG1284" t="s">
        <v>11</v>
      </c>
      <c r="AH1284">
        <v>5</v>
      </c>
      <c r="AI1284" t="s">
        <v>30</v>
      </c>
      <c r="AJ1284" s="13" t="s">
        <v>149</v>
      </c>
      <c r="AK1284" s="13" t="s">
        <v>135</v>
      </c>
      <c r="AL1284" t="s">
        <v>136</v>
      </c>
      <c r="AM1284" t="str">
        <f>EmployeeData[[#This Row],[EMPLOYEEID]]</f>
        <v>E192838</v>
      </c>
    </row>
    <row r="1285" spans="1:39" ht="15" x14ac:dyDescent="0.25">
      <c r="A1285" s="13" t="s">
        <v>2870</v>
      </c>
      <c r="B1285" s="13" t="str">
        <f>EmployeeData[[#This Row],[FULLNAME]]</f>
        <v>Jinsung Baudenbacher</v>
      </c>
      <c r="C1285" s="13" t="s">
        <v>866</v>
      </c>
      <c r="D1285" s="13" t="s">
        <v>407</v>
      </c>
      <c r="E1285">
        <v>444</v>
      </c>
      <c r="F1285" s="13" t="s">
        <v>127</v>
      </c>
      <c r="G1285" s="13" t="s">
        <v>865</v>
      </c>
      <c r="H1285" t="s">
        <v>81</v>
      </c>
      <c r="I1285" t="s">
        <v>3973</v>
      </c>
      <c r="J1285">
        <v>41771</v>
      </c>
      <c r="K1285">
        <v>43912</v>
      </c>
      <c r="L1285">
        <v>1</v>
      </c>
      <c r="M1285">
        <v>40</v>
      </c>
      <c r="N1285">
        <v>5</v>
      </c>
      <c r="O1285">
        <v>848366</v>
      </c>
      <c r="P1285" t="s">
        <v>76</v>
      </c>
      <c r="Q1285" s="13" t="s">
        <v>61</v>
      </c>
      <c r="R1285" s="13" t="s">
        <v>83</v>
      </c>
      <c r="S1285" s="13" t="s">
        <v>159</v>
      </c>
      <c r="T1285" t="b">
        <v>1</v>
      </c>
      <c r="U1285" s="13" t="s">
        <v>8</v>
      </c>
      <c r="V1285" s="13" t="s">
        <v>2871</v>
      </c>
      <c r="W1285" t="s">
        <v>35</v>
      </c>
      <c r="X1285" s="13" t="s">
        <v>10</v>
      </c>
      <c r="Y1285" s="13" t="s">
        <v>146</v>
      </c>
      <c r="Z1285">
        <v>1982</v>
      </c>
      <c r="AA1285" s="13" t="s">
        <v>33</v>
      </c>
      <c r="AB1285" s="13" t="s">
        <v>868</v>
      </c>
      <c r="AC1285" s="13" t="s">
        <v>133</v>
      </c>
      <c r="AD1285" s="13" t="s">
        <v>40</v>
      </c>
      <c r="AE1285">
        <v>43</v>
      </c>
      <c r="AF1285" t="s">
        <v>36</v>
      </c>
      <c r="AG1285" t="s">
        <v>48</v>
      </c>
      <c r="AH1285">
        <v>6</v>
      </c>
      <c r="AI1285" t="s">
        <v>13</v>
      </c>
      <c r="AJ1285" s="13" t="s">
        <v>239</v>
      </c>
      <c r="AK1285" s="13" t="s">
        <v>135</v>
      </c>
      <c r="AL1285" t="s">
        <v>136</v>
      </c>
      <c r="AM1285" t="str">
        <f>EmployeeData[[#This Row],[EMPLOYEEID]]</f>
        <v>E193021</v>
      </c>
    </row>
    <row r="1286" spans="1:39" ht="15" x14ac:dyDescent="0.25">
      <c r="A1286" s="13" t="s">
        <v>2872</v>
      </c>
      <c r="B1286" s="13" t="str">
        <f>EmployeeData[[#This Row],[FULLNAME]]</f>
        <v>Jochen Xi</v>
      </c>
      <c r="C1286" s="13" t="s">
        <v>156</v>
      </c>
      <c r="D1286" s="13" t="s">
        <v>407</v>
      </c>
      <c r="E1286">
        <v>453</v>
      </c>
      <c r="F1286" s="13" t="s">
        <v>127</v>
      </c>
      <c r="G1286" s="13" t="s">
        <v>158</v>
      </c>
      <c r="H1286" t="s">
        <v>81</v>
      </c>
      <c r="I1286" t="s">
        <v>3973</v>
      </c>
      <c r="J1286">
        <v>41771</v>
      </c>
      <c r="K1286">
        <v>44231</v>
      </c>
      <c r="L1286">
        <v>1</v>
      </c>
      <c r="M1286">
        <v>40</v>
      </c>
      <c r="N1286">
        <v>5</v>
      </c>
      <c r="O1286">
        <v>46852</v>
      </c>
      <c r="P1286" t="s">
        <v>76</v>
      </c>
      <c r="Q1286" s="13" t="s">
        <v>56</v>
      </c>
      <c r="R1286" s="13" t="s">
        <v>83</v>
      </c>
      <c r="S1286" s="13" t="s">
        <v>159</v>
      </c>
      <c r="T1286" t="b">
        <v>1</v>
      </c>
      <c r="U1286" s="13" t="s">
        <v>8</v>
      </c>
      <c r="V1286" s="13" t="s">
        <v>2873</v>
      </c>
      <c r="W1286" t="s">
        <v>35</v>
      </c>
      <c r="X1286" s="13" t="s">
        <v>45</v>
      </c>
      <c r="Y1286" s="13" t="s">
        <v>146</v>
      </c>
      <c r="Z1286">
        <v>2002</v>
      </c>
      <c r="AA1286" s="13" t="s">
        <v>15</v>
      </c>
      <c r="AB1286" s="13" t="s">
        <v>161</v>
      </c>
      <c r="AC1286" s="13" t="s">
        <v>320</v>
      </c>
      <c r="AD1286" s="13" t="s">
        <v>40</v>
      </c>
      <c r="AE1286">
        <v>23</v>
      </c>
      <c r="AF1286" t="s">
        <v>63</v>
      </c>
      <c r="AG1286" t="s">
        <v>11</v>
      </c>
      <c r="AH1286">
        <v>7</v>
      </c>
      <c r="AI1286" t="s">
        <v>13</v>
      </c>
      <c r="AJ1286" s="13" t="s">
        <v>154</v>
      </c>
      <c r="AK1286" s="13" t="s">
        <v>135</v>
      </c>
      <c r="AL1286" t="s">
        <v>136</v>
      </c>
      <c r="AM1286" t="str">
        <f>EmployeeData[[#This Row],[EMPLOYEEID]]</f>
        <v>E198305</v>
      </c>
    </row>
    <row r="1287" spans="1:39" ht="15" x14ac:dyDescent="0.25">
      <c r="A1287" s="13" t="s">
        <v>2874</v>
      </c>
      <c r="B1287" s="13" t="str">
        <f>EmployeeData[[#This Row],[FULLNAME]]</f>
        <v>Joel Wright</v>
      </c>
      <c r="C1287" s="13" t="s">
        <v>203</v>
      </c>
      <c r="D1287" s="13" t="s">
        <v>407</v>
      </c>
      <c r="E1287">
        <v>445</v>
      </c>
      <c r="F1287" s="13" t="s">
        <v>169</v>
      </c>
      <c r="G1287" s="13" t="s">
        <v>204</v>
      </c>
      <c r="H1287" t="s">
        <v>81</v>
      </c>
      <c r="I1287" t="s">
        <v>3974</v>
      </c>
      <c r="J1287">
        <v>41771</v>
      </c>
      <c r="K1287">
        <v>43834</v>
      </c>
      <c r="L1287">
        <v>1</v>
      </c>
      <c r="M1287">
        <v>40</v>
      </c>
      <c r="N1287">
        <v>5</v>
      </c>
      <c r="O1287">
        <v>42700</v>
      </c>
      <c r="P1287" t="s">
        <v>76</v>
      </c>
      <c r="Q1287" s="13" t="s">
        <v>55</v>
      </c>
      <c r="R1287" s="13" t="s">
        <v>83</v>
      </c>
      <c r="S1287" s="13" t="s">
        <v>140</v>
      </c>
      <c r="T1287" t="b">
        <v>1</v>
      </c>
      <c r="U1287" s="13" t="s">
        <v>7</v>
      </c>
      <c r="V1287" s="13" t="s">
        <v>2875</v>
      </c>
      <c r="W1287" t="s">
        <v>35</v>
      </c>
      <c r="X1287" s="13" t="s">
        <v>10</v>
      </c>
      <c r="Y1287" s="13" t="s">
        <v>131</v>
      </c>
      <c r="Z1287">
        <v>1963</v>
      </c>
      <c r="AA1287" s="13" t="s">
        <v>33</v>
      </c>
      <c r="AB1287" s="13" t="s">
        <v>206</v>
      </c>
      <c r="AC1287" s="13" t="s">
        <v>171</v>
      </c>
      <c r="AD1287" s="13" t="s">
        <v>41</v>
      </c>
      <c r="AE1287">
        <v>62</v>
      </c>
      <c r="AF1287" t="s">
        <v>37</v>
      </c>
      <c r="AG1287" t="s">
        <v>11</v>
      </c>
      <c r="AH1287">
        <v>6</v>
      </c>
      <c r="AI1287" t="s">
        <v>13</v>
      </c>
      <c r="AJ1287" s="13" t="s">
        <v>154</v>
      </c>
      <c r="AK1287" s="13" t="s">
        <v>135</v>
      </c>
      <c r="AL1287" t="s">
        <v>136</v>
      </c>
      <c r="AM1287" t="str">
        <f>EmployeeData[[#This Row],[EMPLOYEEID]]</f>
        <v>E198532</v>
      </c>
    </row>
    <row r="1288" spans="1:39" ht="15" x14ac:dyDescent="0.25">
      <c r="A1288" s="13" t="s">
        <v>2876</v>
      </c>
      <c r="B1288" s="13" t="str">
        <f>EmployeeData[[#This Row],[FULLNAME]]</f>
        <v>Joel Wong</v>
      </c>
      <c r="C1288" s="13" t="s">
        <v>125</v>
      </c>
      <c r="D1288" s="13" t="s">
        <v>407</v>
      </c>
      <c r="E1288">
        <v>291</v>
      </c>
      <c r="F1288" s="13" t="s">
        <v>221</v>
      </c>
      <c r="G1288" s="13" t="s">
        <v>128</v>
      </c>
      <c r="H1288" t="s">
        <v>81</v>
      </c>
      <c r="I1288" t="s">
        <v>3973</v>
      </c>
      <c r="J1288">
        <v>41771</v>
      </c>
      <c r="K1288">
        <v>44293</v>
      </c>
      <c r="L1288">
        <v>1</v>
      </c>
      <c r="M1288">
        <v>40</v>
      </c>
      <c r="N1288">
        <v>5</v>
      </c>
      <c r="O1288">
        <v>84703</v>
      </c>
      <c r="P1288" t="s">
        <v>76</v>
      </c>
      <c r="Q1288" s="13" t="s">
        <v>54</v>
      </c>
      <c r="R1288" s="13" t="s">
        <v>83</v>
      </c>
      <c r="S1288" s="13" t="s">
        <v>211</v>
      </c>
      <c r="T1288" t="b">
        <v>1</v>
      </c>
      <c r="U1288" s="13" t="s">
        <v>8</v>
      </c>
      <c r="V1288" s="13" t="s">
        <v>2877</v>
      </c>
      <c r="W1288" t="s">
        <v>35</v>
      </c>
      <c r="X1288" s="13" t="s">
        <v>10</v>
      </c>
      <c r="Y1288" s="13" t="s">
        <v>146</v>
      </c>
      <c r="Z1288">
        <v>1986</v>
      </c>
      <c r="AA1288" s="13" t="s">
        <v>33</v>
      </c>
      <c r="AB1288" s="13" t="s">
        <v>132</v>
      </c>
      <c r="AC1288" s="13" t="s">
        <v>834</v>
      </c>
      <c r="AD1288" s="13" t="s">
        <v>9</v>
      </c>
      <c r="AE1288">
        <v>39</v>
      </c>
      <c r="AF1288" t="s">
        <v>36</v>
      </c>
      <c r="AG1288" t="s">
        <v>12</v>
      </c>
      <c r="AH1288">
        <v>7</v>
      </c>
      <c r="AI1288" t="s">
        <v>13</v>
      </c>
      <c r="AJ1288" s="13" t="s">
        <v>134</v>
      </c>
      <c r="AK1288" s="13" t="s">
        <v>135</v>
      </c>
      <c r="AL1288" t="s">
        <v>136</v>
      </c>
      <c r="AM1288" t="str">
        <f>EmployeeData[[#This Row],[EMPLOYEEID]]</f>
        <v>E198575</v>
      </c>
    </row>
    <row r="1289" spans="1:39" ht="15" x14ac:dyDescent="0.25">
      <c r="A1289" s="13" t="s">
        <v>2878</v>
      </c>
      <c r="B1289" s="13" t="str">
        <f>EmployeeData[[#This Row],[FULLNAME]]</f>
        <v>Joel Wheadon</v>
      </c>
      <c r="C1289" s="13" t="s">
        <v>156</v>
      </c>
      <c r="D1289" s="13" t="s">
        <v>407</v>
      </c>
      <c r="E1289">
        <v>444</v>
      </c>
      <c r="F1289" s="13" t="s">
        <v>127</v>
      </c>
      <c r="G1289" s="13" t="s">
        <v>158</v>
      </c>
      <c r="H1289" t="s">
        <v>81</v>
      </c>
      <c r="I1289" t="s">
        <v>3973</v>
      </c>
      <c r="J1289">
        <v>41771</v>
      </c>
      <c r="K1289">
        <v>44128</v>
      </c>
      <c r="L1289">
        <v>1</v>
      </c>
      <c r="M1289">
        <v>40</v>
      </c>
      <c r="N1289">
        <v>5</v>
      </c>
      <c r="O1289">
        <v>67577</v>
      </c>
      <c r="P1289" t="s">
        <v>76</v>
      </c>
      <c r="Q1289" s="13" t="s">
        <v>56</v>
      </c>
      <c r="R1289" s="13" t="s">
        <v>83</v>
      </c>
      <c r="S1289" s="13" t="s">
        <v>129</v>
      </c>
      <c r="T1289" t="b">
        <v>1</v>
      </c>
      <c r="U1289" s="13" t="s">
        <v>38</v>
      </c>
      <c r="V1289" s="13" t="s">
        <v>2879</v>
      </c>
      <c r="W1289" t="s">
        <v>35</v>
      </c>
      <c r="X1289" s="13" t="s">
        <v>10</v>
      </c>
      <c r="Y1289" s="13" t="s">
        <v>131</v>
      </c>
      <c r="Z1289">
        <v>1978</v>
      </c>
      <c r="AA1289" s="13" t="s">
        <v>15</v>
      </c>
      <c r="AB1289" s="13" t="s">
        <v>161</v>
      </c>
      <c r="AC1289" s="13" t="s">
        <v>133</v>
      </c>
      <c r="AD1289" s="13" t="s">
        <v>40</v>
      </c>
      <c r="AE1289">
        <v>47</v>
      </c>
      <c r="AF1289" t="s">
        <v>37</v>
      </c>
      <c r="AG1289" t="s">
        <v>12</v>
      </c>
      <c r="AH1289">
        <v>6</v>
      </c>
      <c r="AI1289" t="s">
        <v>13</v>
      </c>
      <c r="AJ1289" s="13" t="s">
        <v>149</v>
      </c>
      <c r="AK1289" s="13" t="s">
        <v>135</v>
      </c>
      <c r="AL1289" t="b">
        <v>0</v>
      </c>
      <c r="AM1289" t="str">
        <f>EmployeeData[[#This Row],[EMPLOYEEID]]</f>
        <v>E198593</v>
      </c>
    </row>
    <row r="1290" spans="1:39" ht="15" x14ac:dyDescent="0.25">
      <c r="A1290" s="13" t="s">
        <v>2880</v>
      </c>
      <c r="B1290" s="13" t="str">
        <f>EmployeeData[[#This Row],[FULLNAME]]</f>
        <v>Johann Sun</v>
      </c>
      <c r="C1290" s="13" t="s">
        <v>125</v>
      </c>
      <c r="D1290" s="13" t="s">
        <v>407</v>
      </c>
      <c r="E1290">
        <v>445</v>
      </c>
      <c r="F1290" s="13" t="s">
        <v>169</v>
      </c>
      <c r="G1290" s="13" t="s">
        <v>128</v>
      </c>
      <c r="H1290" t="s">
        <v>81</v>
      </c>
      <c r="I1290" t="s">
        <v>3973</v>
      </c>
      <c r="J1290">
        <v>41771</v>
      </c>
      <c r="K1290">
        <v>44186</v>
      </c>
      <c r="L1290">
        <v>1</v>
      </c>
      <c r="M1290">
        <v>40</v>
      </c>
      <c r="N1290">
        <v>5</v>
      </c>
      <c r="O1290">
        <v>72272</v>
      </c>
      <c r="P1290" t="s">
        <v>76</v>
      </c>
      <c r="Q1290" s="13" t="s">
        <v>54</v>
      </c>
      <c r="R1290" s="13" t="s">
        <v>83</v>
      </c>
      <c r="S1290" s="13" t="s">
        <v>140</v>
      </c>
      <c r="T1290" t="b">
        <v>1</v>
      </c>
      <c r="U1290" s="13" t="s">
        <v>8</v>
      </c>
      <c r="V1290" s="13" t="s">
        <v>2881</v>
      </c>
      <c r="W1290" t="s">
        <v>35</v>
      </c>
      <c r="X1290" s="13" t="s">
        <v>10</v>
      </c>
      <c r="Y1290" s="13" t="s">
        <v>146</v>
      </c>
      <c r="Z1290">
        <v>1971</v>
      </c>
      <c r="AA1290" s="13" t="s">
        <v>33</v>
      </c>
      <c r="AB1290" s="13" t="s">
        <v>132</v>
      </c>
      <c r="AC1290" s="13" t="s">
        <v>171</v>
      </c>
      <c r="AD1290" s="13" t="s">
        <v>41</v>
      </c>
      <c r="AE1290">
        <v>54</v>
      </c>
      <c r="AF1290" t="s">
        <v>37</v>
      </c>
      <c r="AG1290" t="s">
        <v>12</v>
      </c>
      <c r="AH1290">
        <v>6</v>
      </c>
      <c r="AI1290" t="s">
        <v>13</v>
      </c>
      <c r="AJ1290" s="13" t="s">
        <v>134</v>
      </c>
      <c r="AK1290" s="13" t="s">
        <v>135</v>
      </c>
      <c r="AL1290" t="s">
        <v>136</v>
      </c>
      <c r="AM1290" t="str">
        <f>EmployeeData[[#This Row],[EMPLOYEEID]]</f>
        <v>E200915</v>
      </c>
    </row>
    <row r="1291" spans="1:39" ht="15" x14ac:dyDescent="0.25">
      <c r="A1291" s="13" t="s">
        <v>2882</v>
      </c>
      <c r="B1291" s="13" t="str">
        <f>EmployeeData[[#This Row],[FULLNAME]]</f>
        <v>Jiasen Du</v>
      </c>
      <c r="C1291" s="13" t="s">
        <v>125</v>
      </c>
      <c r="D1291" s="13" t="s">
        <v>407</v>
      </c>
      <c r="E1291">
        <v>445</v>
      </c>
      <c r="F1291" s="13" t="s">
        <v>169</v>
      </c>
      <c r="G1291" s="13" t="s">
        <v>128</v>
      </c>
      <c r="H1291" t="s">
        <v>81</v>
      </c>
      <c r="I1291" t="s">
        <v>3974</v>
      </c>
      <c r="J1291">
        <v>41771</v>
      </c>
      <c r="K1291">
        <v>43942</v>
      </c>
      <c r="L1291">
        <v>1</v>
      </c>
      <c r="M1291">
        <v>40</v>
      </c>
      <c r="N1291">
        <v>5</v>
      </c>
      <c r="O1291">
        <v>91896</v>
      </c>
      <c r="P1291" t="s">
        <v>76</v>
      </c>
      <c r="Q1291" s="13" t="s">
        <v>54</v>
      </c>
      <c r="R1291" s="13" t="s">
        <v>83</v>
      </c>
      <c r="S1291" s="13" t="s">
        <v>225</v>
      </c>
      <c r="T1291" t="b">
        <v>1</v>
      </c>
      <c r="U1291" s="13" t="s">
        <v>7</v>
      </c>
      <c r="V1291" s="13" t="s">
        <v>2883</v>
      </c>
      <c r="W1291" t="s">
        <v>35</v>
      </c>
      <c r="X1291" s="13" t="s">
        <v>10</v>
      </c>
      <c r="Y1291" s="13" t="s">
        <v>146</v>
      </c>
      <c r="Z1291">
        <v>1962</v>
      </c>
      <c r="AA1291" s="13" t="s">
        <v>33</v>
      </c>
      <c r="AB1291" s="13" t="s">
        <v>132</v>
      </c>
      <c r="AC1291" s="13" t="s">
        <v>171</v>
      </c>
      <c r="AD1291" s="13" t="s">
        <v>41</v>
      </c>
      <c r="AE1291">
        <v>63</v>
      </c>
      <c r="AF1291" t="s">
        <v>37</v>
      </c>
      <c r="AG1291" t="s">
        <v>12</v>
      </c>
      <c r="AH1291">
        <v>6</v>
      </c>
      <c r="AI1291" t="s">
        <v>13</v>
      </c>
      <c r="AJ1291" s="13" t="s">
        <v>154</v>
      </c>
      <c r="AK1291" s="13" t="s">
        <v>184</v>
      </c>
      <c r="AL1291" t="s">
        <v>136</v>
      </c>
      <c r="AM1291" t="str">
        <f>EmployeeData[[#This Row],[EMPLOYEEID]]</f>
        <v>E189864</v>
      </c>
    </row>
    <row r="1292" spans="1:39" ht="15" x14ac:dyDescent="0.25">
      <c r="A1292" s="13" t="s">
        <v>2884</v>
      </c>
      <c r="B1292" s="13" t="str">
        <f>EmployeeData[[#This Row],[FULLNAME]]</f>
        <v>Johannes Sezer</v>
      </c>
      <c r="C1292" s="13" t="s">
        <v>125</v>
      </c>
      <c r="D1292" s="13" t="s">
        <v>407</v>
      </c>
      <c r="E1292">
        <v>412</v>
      </c>
      <c r="F1292" s="13" t="s">
        <v>143</v>
      </c>
      <c r="G1292" s="13" t="s">
        <v>128</v>
      </c>
      <c r="H1292" t="s">
        <v>81</v>
      </c>
      <c r="I1292" t="s">
        <v>3973</v>
      </c>
      <c r="J1292">
        <v>41771</v>
      </c>
      <c r="K1292">
        <v>44272</v>
      </c>
      <c r="L1292">
        <v>1</v>
      </c>
      <c r="M1292">
        <v>40</v>
      </c>
      <c r="N1292">
        <v>5</v>
      </c>
      <c r="O1292">
        <v>254551</v>
      </c>
      <c r="P1292" t="s">
        <v>76</v>
      </c>
      <c r="Q1292" s="13" t="s">
        <v>54</v>
      </c>
      <c r="R1292" s="13" t="s">
        <v>83</v>
      </c>
      <c r="S1292" s="13" t="s">
        <v>129</v>
      </c>
      <c r="T1292" t="b">
        <v>1</v>
      </c>
      <c r="U1292" s="13" t="s">
        <v>38</v>
      </c>
      <c r="V1292" s="13" t="s">
        <v>2885</v>
      </c>
      <c r="W1292" t="s">
        <v>35</v>
      </c>
      <c r="X1292" s="13" t="s">
        <v>45</v>
      </c>
      <c r="Y1292" s="13" t="s">
        <v>229</v>
      </c>
      <c r="Z1292">
        <v>1970</v>
      </c>
      <c r="AA1292" s="13" t="s">
        <v>33</v>
      </c>
      <c r="AB1292" s="13" t="s">
        <v>132</v>
      </c>
      <c r="AC1292" s="13" t="s">
        <v>827</v>
      </c>
      <c r="AD1292" s="13" t="s">
        <v>44</v>
      </c>
      <c r="AE1292">
        <v>55</v>
      </c>
      <c r="AF1292" t="s">
        <v>37</v>
      </c>
      <c r="AG1292" t="s">
        <v>47</v>
      </c>
      <c r="AH1292">
        <v>7</v>
      </c>
      <c r="AI1292" t="s">
        <v>13</v>
      </c>
      <c r="AJ1292" s="13" t="s">
        <v>149</v>
      </c>
      <c r="AK1292" s="13" t="s">
        <v>135</v>
      </c>
      <c r="AL1292" t="s">
        <v>136</v>
      </c>
      <c r="AM1292" t="str">
        <f>EmployeeData[[#This Row],[EMPLOYEEID]]</f>
        <v>E201940</v>
      </c>
    </row>
    <row r="1293" spans="1:39" ht="15" x14ac:dyDescent="0.25">
      <c r="A1293" s="13" t="s">
        <v>2886</v>
      </c>
      <c r="B1293" s="13" t="str">
        <f>EmployeeData[[#This Row],[FULLNAME]]</f>
        <v>John Salomon</v>
      </c>
      <c r="C1293" s="13" t="s">
        <v>125</v>
      </c>
      <c r="D1293" s="13" t="s">
        <v>407</v>
      </c>
      <c r="E1293">
        <v>392</v>
      </c>
      <c r="F1293" s="13" t="s">
        <v>157</v>
      </c>
      <c r="G1293" s="13" t="s">
        <v>128</v>
      </c>
      <c r="H1293" t="s">
        <v>81</v>
      </c>
      <c r="I1293" t="s">
        <v>3973</v>
      </c>
      <c r="J1293">
        <v>43652</v>
      </c>
      <c r="K1293">
        <v>44307</v>
      </c>
      <c r="L1293">
        <v>1</v>
      </c>
      <c r="M1293">
        <v>40</v>
      </c>
      <c r="N1293">
        <v>5</v>
      </c>
      <c r="O1293">
        <v>216030</v>
      </c>
      <c r="P1293" t="s">
        <v>76</v>
      </c>
      <c r="Q1293" s="13" t="s">
        <v>54</v>
      </c>
      <c r="R1293" s="13" t="s">
        <v>83</v>
      </c>
      <c r="S1293" s="13" t="s">
        <v>159</v>
      </c>
      <c r="T1293" t="b">
        <v>1</v>
      </c>
      <c r="U1293" s="13" t="s">
        <v>8</v>
      </c>
      <c r="V1293" s="13" t="s">
        <v>2887</v>
      </c>
      <c r="W1293" t="s">
        <v>35</v>
      </c>
      <c r="X1293" s="13" t="s">
        <v>10</v>
      </c>
      <c r="Y1293" s="13" t="s">
        <v>146</v>
      </c>
      <c r="Z1293">
        <v>1989</v>
      </c>
      <c r="AA1293" s="13" t="s">
        <v>33</v>
      </c>
      <c r="AB1293" s="13" t="s">
        <v>132</v>
      </c>
      <c r="AC1293" s="13" t="s">
        <v>422</v>
      </c>
      <c r="AD1293" s="13" t="s">
        <v>43</v>
      </c>
      <c r="AE1293">
        <v>36</v>
      </c>
      <c r="AF1293" t="s">
        <v>36</v>
      </c>
      <c r="AG1293" t="s">
        <v>47</v>
      </c>
      <c r="AH1293">
        <v>2</v>
      </c>
      <c r="AI1293" t="s">
        <v>78</v>
      </c>
      <c r="AJ1293" s="13" t="s">
        <v>134</v>
      </c>
      <c r="AK1293" s="13" t="s">
        <v>150</v>
      </c>
      <c r="AL1293" t="s">
        <v>136</v>
      </c>
      <c r="AM1293" t="str">
        <f>EmployeeData[[#This Row],[EMPLOYEEID]]</f>
        <v>E202693</v>
      </c>
    </row>
    <row r="1294" spans="1:39" ht="15" x14ac:dyDescent="0.25">
      <c r="A1294" s="13" t="s">
        <v>2888</v>
      </c>
      <c r="B1294" s="13" t="str">
        <f>EmployeeData[[#This Row],[FULLNAME]]</f>
        <v>Johnson Perdigeon</v>
      </c>
      <c r="C1294" s="13" t="s">
        <v>203</v>
      </c>
      <c r="D1294" s="13" t="s">
        <v>407</v>
      </c>
      <c r="E1294">
        <v>445</v>
      </c>
      <c r="F1294" s="13" t="s">
        <v>169</v>
      </c>
      <c r="G1294" s="13" t="s">
        <v>204</v>
      </c>
      <c r="H1294" t="s">
        <v>81</v>
      </c>
      <c r="I1294" t="s">
        <v>3973</v>
      </c>
      <c r="J1294">
        <v>41771</v>
      </c>
      <c r="K1294">
        <v>44029</v>
      </c>
      <c r="L1294">
        <v>1</v>
      </c>
      <c r="M1294">
        <v>40</v>
      </c>
      <c r="N1294">
        <v>5</v>
      </c>
      <c r="O1294">
        <v>59728</v>
      </c>
      <c r="P1294" t="s">
        <v>76</v>
      </c>
      <c r="Q1294" s="13" t="s">
        <v>55</v>
      </c>
      <c r="R1294" s="13" t="s">
        <v>83</v>
      </c>
      <c r="S1294" s="13" t="s">
        <v>159</v>
      </c>
      <c r="T1294" t="b">
        <v>1</v>
      </c>
      <c r="U1294" s="13" t="s">
        <v>7</v>
      </c>
      <c r="V1294" s="13" t="s">
        <v>2889</v>
      </c>
      <c r="W1294" t="s">
        <v>35</v>
      </c>
      <c r="X1294" s="13" t="s">
        <v>10</v>
      </c>
      <c r="Y1294" s="13" t="s">
        <v>146</v>
      </c>
      <c r="Z1294">
        <v>1992</v>
      </c>
      <c r="AA1294" s="13" t="s">
        <v>33</v>
      </c>
      <c r="AB1294" s="13" t="s">
        <v>206</v>
      </c>
      <c r="AC1294" s="13" t="s">
        <v>171</v>
      </c>
      <c r="AD1294" s="13" t="s">
        <v>41</v>
      </c>
      <c r="AE1294">
        <v>33</v>
      </c>
      <c r="AF1294" t="s">
        <v>36</v>
      </c>
      <c r="AG1294" t="s">
        <v>12</v>
      </c>
      <c r="AH1294">
        <v>6</v>
      </c>
      <c r="AI1294" t="s">
        <v>13</v>
      </c>
      <c r="AJ1294" s="13" t="s">
        <v>154</v>
      </c>
      <c r="AK1294" s="13" t="s">
        <v>184</v>
      </c>
      <c r="AL1294" t="b">
        <v>1</v>
      </c>
      <c r="AM1294" t="str">
        <f>EmployeeData[[#This Row],[EMPLOYEEID]]</f>
        <v>E204708</v>
      </c>
    </row>
    <row r="1295" spans="1:39" ht="15" x14ac:dyDescent="0.25">
      <c r="A1295" s="13" t="s">
        <v>2890</v>
      </c>
      <c r="B1295" s="13" t="str">
        <f>EmployeeData[[#This Row],[FULLNAME]]</f>
        <v>Johnson Parker</v>
      </c>
      <c r="C1295" s="13" t="s">
        <v>1885</v>
      </c>
      <c r="D1295" s="13" t="s">
        <v>407</v>
      </c>
      <c r="E1295">
        <v>452</v>
      </c>
      <c r="F1295" s="13" t="s">
        <v>157</v>
      </c>
      <c r="G1295" s="13" t="s">
        <v>1884</v>
      </c>
      <c r="H1295" t="s">
        <v>81</v>
      </c>
      <c r="I1295" t="s">
        <v>3973</v>
      </c>
      <c r="J1295">
        <v>41771</v>
      </c>
      <c r="K1295">
        <v>44209</v>
      </c>
      <c r="L1295">
        <v>1</v>
      </c>
      <c r="M1295">
        <v>40</v>
      </c>
      <c r="N1295">
        <v>5</v>
      </c>
      <c r="O1295">
        <v>99628</v>
      </c>
      <c r="P1295" t="s">
        <v>76</v>
      </c>
      <c r="Q1295" s="13" t="s">
        <v>62</v>
      </c>
      <c r="R1295" s="13" t="s">
        <v>83</v>
      </c>
      <c r="S1295" s="13" t="s">
        <v>129</v>
      </c>
      <c r="T1295" t="b">
        <v>1</v>
      </c>
      <c r="U1295" s="13" t="s">
        <v>38</v>
      </c>
      <c r="V1295" s="13" t="s">
        <v>2891</v>
      </c>
      <c r="W1295" t="s">
        <v>35</v>
      </c>
      <c r="X1295" s="13" t="s">
        <v>10</v>
      </c>
      <c r="Y1295" s="13" t="s">
        <v>131</v>
      </c>
      <c r="Z1295">
        <v>1968</v>
      </c>
      <c r="AA1295" s="13" t="s">
        <v>33</v>
      </c>
      <c r="AB1295" s="13" t="s">
        <v>1886</v>
      </c>
      <c r="AC1295" s="13" t="s">
        <v>199</v>
      </c>
      <c r="AD1295" s="13" t="s">
        <v>43</v>
      </c>
      <c r="AE1295">
        <v>57</v>
      </c>
      <c r="AF1295" t="s">
        <v>37</v>
      </c>
      <c r="AG1295" t="s">
        <v>46</v>
      </c>
      <c r="AH1295">
        <v>7</v>
      </c>
      <c r="AI1295" t="s">
        <v>13</v>
      </c>
      <c r="AJ1295" s="13" t="s">
        <v>154</v>
      </c>
      <c r="AK1295" s="13" t="s">
        <v>135</v>
      </c>
      <c r="AL1295" t="b">
        <v>0</v>
      </c>
      <c r="AM1295" t="str">
        <f>EmployeeData[[#This Row],[EMPLOYEEID]]</f>
        <v>E204939</v>
      </c>
    </row>
    <row r="1296" spans="1:39" ht="15" x14ac:dyDescent="0.25">
      <c r="A1296" s="13" t="s">
        <v>2892</v>
      </c>
      <c r="B1296" s="13" t="str">
        <f>EmployeeData[[#This Row],[FULLNAME]]</f>
        <v>Johnson Ong</v>
      </c>
      <c r="C1296" s="13" t="s">
        <v>156</v>
      </c>
      <c r="D1296" s="13" t="s">
        <v>407</v>
      </c>
      <c r="E1296">
        <v>452</v>
      </c>
      <c r="F1296" s="13" t="s">
        <v>157</v>
      </c>
      <c r="G1296" s="13" t="s">
        <v>158</v>
      </c>
      <c r="H1296" t="s">
        <v>81</v>
      </c>
      <c r="I1296" t="s">
        <v>3973</v>
      </c>
      <c r="J1296">
        <v>41771</v>
      </c>
      <c r="K1296">
        <v>43824</v>
      </c>
      <c r="L1296">
        <v>1</v>
      </c>
      <c r="M1296">
        <v>40</v>
      </c>
      <c r="N1296">
        <v>5</v>
      </c>
      <c r="O1296">
        <v>57692</v>
      </c>
      <c r="P1296" t="s">
        <v>76</v>
      </c>
      <c r="Q1296" s="13" t="s">
        <v>56</v>
      </c>
      <c r="R1296" s="13" t="s">
        <v>83</v>
      </c>
      <c r="S1296" s="13" t="s">
        <v>159</v>
      </c>
      <c r="T1296" t="b">
        <v>1</v>
      </c>
      <c r="U1296" s="13" t="s">
        <v>7</v>
      </c>
      <c r="V1296" s="13" t="s">
        <v>2893</v>
      </c>
      <c r="W1296" t="s">
        <v>35</v>
      </c>
      <c r="X1296" s="13" t="s">
        <v>10</v>
      </c>
      <c r="Y1296" s="13" t="s">
        <v>233</v>
      </c>
      <c r="Z1296">
        <v>1997</v>
      </c>
      <c r="AA1296" s="13" t="s">
        <v>15</v>
      </c>
      <c r="AB1296" s="13" t="s">
        <v>161</v>
      </c>
      <c r="AC1296" s="13" t="s">
        <v>199</v>
      </c>
      <c r="AD1296" s="13" t="s">
        <v>43</v>
      </c>
      <c r="AE1296">
        <v>28</v>
      </c>
      <c r="AF1296" t="s">
        <v>6</v>
      </c>
      <c r="AG1296" t="s">
        <v>12</v>
      </c>
      <c r="AH1296">
        <v>5</v>
      </c>
      <c r="AI1296" t="s">
        <v>30</v>
      </c>
      <c r="AJ1296" s="13" t="s">
        <v>167</v>
      </c>
      <c r="AK1296" s="13" t="s">
        <v>135</v>
      </c>
      <c r="AL1296" t="b">
        <v>1</v>
      </c>
      <c r="AM1296" t="str">
        <f>EmployeeData[[#This Row],[EMPLOYEEID]]</f>
        <v>E205422</v>
      </c>
    </row>
    <row r="1297" spans="1:39" ht="15" x14ac:dyDescent="0.25">
      <c r="A1297" s="13" t="s">
        <v>2894</v>
      </c>
      <c r="B1297" s="13" t="str">
        <f>EmployeeData[[#This Row],[FULLNAME]]</f>
        <v>Jonathan McGregor</v>
      </c>
      <c r="C1297" s="13" t="s">
        <v>125</v>
      </c>
      <c r="D1297" s="13" t="s">
        <v>407</v>
      </c>
      <c r="E1297">
        <v>453</v>
      </c>
      <c r="F1297" s="13" t="s">
        <v>127</v>
      </c>
      <c r="G1297" s="13" t="s">
        <v>128</v>
      </c>
      <c r="H1297" t="s">
        <v>81</v>
      </c>
      <c r="I1297" t="s">
        <v>3973</v>
      </c>
      <c r="J1297">
        <v>41771</v>
      </c>
      <c r="K1297">
        <v>44322</v>
      </c>
      <c r="L1297">
        <v>1</v>
      </c>
      <c r="M1297">
        <v>40</v>
      </c>
      <c r="N1297">
        <v>5</v>
      </c>
      <c r="O1297">
        <v>367780</v>
      </c>
      <c r="P1297" t="s">
        <v>76</v>
      </c>
      <c r="Q1297" s="13" t="s">
        <v>54</v>
      </c>
      <c r="R1297" s="13" t="s">
        <v>83</v>
      </c>
      <c r="S1297" s="13" t="s">
        <v>159</v>
      </c>
      <c r="T1297" t="b">
        <v>1</v>
      </c>
      <c r="U1297" s="13" t="s">
        <v>7</v>
      </c>
      <c r="V1297" s="13" t="s">
        <v>2895</v>
      </c>
      <c r="W1297" t="s">
        <v>35</v>
      </c>
      <c r="X1297" s="13" t="s">
        <v>45</v>
      </c>
      <c r="Y1297" s="13" t="s">
        <v>146</v>
      </c>
      <c r="Z1297">
        <v>1970</v>
      </c>
      <c r="AA1297" s="13" t="s">
        <v>33</v>
      </c>
      <c r="AB1297" s="13" t="s">
        <v>132</v>
      </c>
      <c r="AC1297" s="13" t="s">
        <v>320</v>
      </c>
      <c r="AD1297" s="13" t="s">
        <v>40</v>
      </c>
      <c r="AE1297">
        <v>55</v>
      </c>
      <c r="AF1297" t="s">
        <v>37</v>
      </c>
      <c r="AG1297" t="s">
        <v>65</v>
      </c>
      <c r="AH1297">
        <v>7</v>
      </c>
      <c r="AI1297" t="s">
        <v>13</v>
      </c>
      <c r="AJ1297" s="13" t="s">
        <v>134</v>
      </c>
      <c r="AK1297" s="13" t="s">
        <v>135</v>
      </c>
      <c r="AL1297" t="b">
        <v>1</v>
      </c>
      <c r="AM1297" t="str">
        <f>EmployeeData[[#This Row],[EMPLOYEEID]]</f>
        <v>E206993</v>
      </c>
    </row>
    <row r="1298" spans="1:39" ht="15" x14ac:dyDescent="0.25">
      <c r="A1298" s="13" t="s">
        <v>2896</v>
      </c>
      <c r="B1298" s="13" t="str">
        <f>EmployeeData[[#This Row],[FULLNAME]]</f>
        <v>Josh Jang</v>
      </c>
      <c r="C1298" s="13" t="s">
        <v>203</v>
      </c>
      <c r="D1298" s="13" t="s">
        <v>407</v>
      </c>
      <c r="E1298">
        <v>444</v>
      </c>
      <c r="F1298" s="13" t="s">
        <v>127</v>
      </c>
      <c r="G1298" s="13" t="s">
        <v>204</v>
      </c>
      <c r="H1298" t="s">
        <v>81</v>
      </c>
      <c r="I1298" t="s">
        <v>3973</v>
      </c>
      <c r="J1298">
        <v>41771</v>
      </c>
      <c r="K1298">
        <v>44203</v>
      </c>
      <c r="L1298">
        <v>1</v>
      </c>
      <c r="M1298">
        <v>40</v>
      </c>
      <c r="N1298">
        <v>5</v>
      </c>
      <c r="O1298">
        <v>61206</v>
      </c>
      <c r="P1298" t="s">
        <v>76</v>
      </c>
      <c r="Q1298" s="13" t="s">
        <v>55</v>
      </c>
      <c r="R1298" s="13" t="s">
        <v>83</v>
      </c>
      <c r="S1298" s="13" t="s">
        <v>129</v>
      </c>
      <c r="T1298" t="b">
        <v>1</v>
      </c>
      <c r="U1298" s="13" t="s">
        <v>38</v>
      </c>
      <c r="V1298" s="13" t="s">
        <v>2897</v>
      </c>
      <c r="W1298" t="s">
        <v>35</v>
      </c>
      <c r="X1298" s="13" t="s">
        <v>10</v>
      </c>
      <c r="Y1298" s="13" t="s">
        <v>131</v>
      </c>
      <c r="Z1298">
        <v>2002</v>
      </c>
      <c r="AA1298" s="13" t="s">
        <v>15</v>
      </c>
      <c r="AB1298" s="13" t="s">
        <v>206</v>
      </c>
      <c r="AC1298" s="13" t="s">
        <v>133</v>
      </c>
      <c r="AD1298" s="13" t="s">
        <v>40</v>
      </c>
      <c r="AE1298">
        <v>23</v>
      </c>
      <c r="AF1298" t="s">
        <v>63</v>
      </c>
      <c r="AG1298" t="s">
        <v>12</v>
      </c>
      <c r="AH1298">
        <v>7</v>
      </c>
      <c r="AI1298" t="s">
        <v>13</v>
      </c>
      <c r="AJ1298" s="13" t="s">
        <v>154</v>
      </c>
      <c r="AK1298" s="13" t="s">
        <v>135</v>
      </c>
      <c r="AL1298" t="b">
        <v>0</v>
      </c>
      <c r="AM1298" t="str">
        <f>EmployeeData[[#This Row],[EMPLOYEEID]]</f>
        <v>E211797</v>
      </c>
    </row>
    <row r="1299" spans="1:39" ht="15" x14ac:dyDescent="0.25">
      <c r="A1299" s="13" t="s">
        <v>2898</v>
      </c>
      <c r="B1299" s="13" t="str">
        <f>EmployeeData[[#This Row],[FULLNAME]]</f>
        <v>Juergen Gray</v>
      </c>
      <c r="C1299" s="13" t="s">
        <v>203</v>
      </c>
      <c r="D1299" s="13" t="s">
        <v>407</v>
      </c>
      <c r="E1299">
        <v>351</v>
      </c>
      <c r="F1299" s="13" t="s">
        <v>221</v>
      </c>
      <c r="G1299" s="13" t="s">
        <v>204</v>
      </c>
      <c r="H1299" t="s">
        <v>81</v>
      </c>
      <c r="I1299" t="s">
        <v>3973</v>
      </c>
      <c r="J1299">
        <v>41771</v>
      </c>
      <c r="K1299">
        <v>44209</v>
      </c>
      <c r="L1299">
        <v>1</v>
      </c>
      <c r="M1299">
        <v>40</v>
      </c>
      <c r="N1299">
        <v>5</v>
      </c>
      <c r="O1299">
        <v>61750</v>
      </c>
      <c r="P1299" t="s">
        <v>76</v>
      </c>
      <c r="Q1299" s="13" t="s">
        <v>55</v>
      </c>
      <c r="R1299" s="13" t="s">
        <v>83</v>
      </c>
      <c r="S1299" s="13" t="s">
        <v>159</v>
      </c>
      <c r="T1299" t="b">
        <v>1</v>
      </c>
      <c r="U1299" s="13" t="s">
        <v>7</v>
      </c>
      <c r="V1299" s="13" t="s">
        <v>2899</v>
      </c>
      <c r="W1299" t="s">
        <v>35</v>
      </c>
      <c r="X1299" s="13" t="s">
        <v>10</v>
      </c>
      <c r="Y1299" s="13" t="s">
        <v>146</v>
      </c>
      <c r="Z1299">
        <v>1980</v>
      </c>
      <c r="AA1299" s="13" t="s">
        <v>15</v>
      </c>
      <c r="AB1299" s="13" t="s">
        <v>206</v>
      </c>
      <c r="AC1299" s="13" t="s">
        <v>800</v>
      </c>
      <c r="AD1299" s="13" t="s">
        <v>9</v>
      </c>
      <c r="AE1299">
        <v>45</v>
      </c>
      <c r="AF1299" t="s">
        <v>36</v>
      </c>
      <c r="AG1299" t="s">
        <v>12</v>
      </c>
      <c r="AH1299">
        <v>7</v>
      </c>
      <c r="AI1299" t="s">
        <v>13</v>
      </c>
      <c r="AJ1299" s="13" t="s">
        <v>167</v>
      </c>
      <c r="AK1299" s="13" t="s">
        <v>135</v>
      </c>
      <c r="AL1299" t="b">
        <v>1</v>
      </c>
      <c r="AM1299" t="str">
        <f>EmployeeData[[#This Row],[EMPLOYEEID]]</f>
        <v>E213384</v>
      </c>
    </row>
    <row r="1300" spans="1:39" ht="15" x14ac:dyDescent="0.25">
      <c r="A1300" s="13" t="s">
        <v>2900</v>
      </c>
      <c r="B1300" s="13" t="str">
        <f>EmployeeData[[#This Row],[FULLNAME]]</f>
        <v>Juergen Gandikota</v>
      </c>
      <c r="C1300" s="13" t="s">
        <v>125</v>
      </c>
      <c r="D1300" s="13" t="s">
        <v>407</v>
      </c>
      <c r="E1300">
        <v>453</v>
      </c>
      <c r="F1300" s="13" t="s">
        <v>127</v>
      </c>
      <c r="G1300" s="13" t="s">
        <v>128</v>
      </c>
      <c r="H1300" t="s">
        <v>81</v>
      </c>
      <c r="I1300" t="s">
        <v>3973</v>
      </c>
      <c r="J1300">
        <v>41771</v>
      </c>
      <c r="K1300">
        <v>44348</v>
      </c>
      <c r="L1300">
        <v>1</v>
      </c>
      <c r="M1300">
        <v>40</v>
      </c>
      <c r="N1300">
        <v>5</v>
      </c>
      <c r="O1300">
        <v>93248</v>
      </c>
      <c r="P1300" t="s">
        <v>76</v>
      </c>
      <c r="Q1300" s="13" t="s">
        <v>54</v>
      </c>
      <c r="R1300" s="13" t="s">
        <v>83</v>
      </c>
      <c r="S1300" s="13" t="s">
        <v>211</v>
      </c>
      <c r="T1300" t="b">
        <v>1</v>
      </c>
      <c r="U1300" s="13" t="s">
        <v>8</v>
      </c>
      <c r="V1300" s="13" t="s">
        <v>2901</v>
      </c>
      <c r="W1300" t="s">
        <v>35</v>
      </c>
      <c r="X1300" s="13" t="s">
        <v>10</v>
      </c>
      <c r="Y1300" s="13" t="s">
        <v>146</v>
      </c>
      <c r="Z1300">
        <v>1999</v>
      </c>
      <c r="AA1300" s="13" t="s">
        <v>15</v>
      </c>
      <c r="AB1300" s="13" t="s">
        <v>132</v>
      </c>
      <c r="AC1300" s="13" t="s">
        <v>320</v>
      </c>
      <c r="AD1300" s="13" t="s">
        <v>40</v>
      </c>
      <c r="AE1300">
        <v>26</v>
      </c>
      <c r="AF1300" t="s">
        <v>6</v>
      </c>
      <c r="AG1300" t="s">
        <v>12</v>
      </c>
      <c r="AH1300">
        <v>7</v>
      </c>
      <c r="AI1300" t="s">
        <v>13</v>
      </c>
      <c r="AJ1300" s="13" t="s">
        <v>134</v>
      </c>
      <c r="AK1300" s="13" t="s">
        <v>135</v>
      </c>
      <c r="AL1300" t="b">
        <v>1</v>
      </c>
      <c r="AM1300" t="str">
        <f>EmployeeData[[#This Row],[EMPLOYEEID]]</f>
        <v>E214722</v>
      </c>
    </row>
    <row r="1301" spans="1:39" ht="15" x14ac:dyDescent="0.25">
      <c r="A1301" s="13" t="s">
        <v>2902</v>
      </c>
      <c r="B1301" s="13" t="str">
        <f>EmployeeData[[#This Row],[FULLNAME]]</f>
        <v>Ka-Lok Cai</v>
      </c>
      <c r="C1301" s="13" t="s">
        <v>125</v>
      </c>
      <c r="D1301" s="13" t="s">
        <v>407</v>
      </c>
      <c r="E1301">
        <v>301</v>
      </c>
      <c r="F1301" s="13" t="s">
        <v>221</v>
      </c>
      <c r="G1301" s="13" t="s">
        <v>128</v>
      </c>
      <c r="H1301" t="s">
        <v>81</v>
      </c>
      <c r="I1301" t="s">
        <v>3973</v>
      </c>
      <c r="J1301">
        <v>41771</v>
      </c>
      <c r="K1301">
        <v>44216</v>
      </c>
      <c r="L1301">
        <v>1</v>
      </c>
      <c r="M1301">
        <v>40</v>
      </c>
      <c r="N1301">
        <v>5</v>
      </c>
      <c r="O1301">
        <v>89845</v>
      </c>
      <c r="P1301" t="s">
        <v>76</v>
      </c>
      <c r="Q1301" s="13" t="s">
        <v>54</v>
      </c>
      <c r="R1301" s="13" t="s">
        <v>83</v>
      </c>
      <c r="S1301" s="13" t="s">
        <v>140</v>
      </c>
      <c r="T1301" t="b">
        <v>1</v>
      </c>
      <c r="U1301" s="13" t="s">
        <v>8</v>
      </c>
      <c r="V1301" s="13" t="s">
        <v>2903</v>
      </c>
      <c r="W1301" t="s">
        <v>35</v>
      </c>
      <c r="X1301" s="13" t="s">
        <v>45</v>
      </c>
      <c r="Y1301" s="13" t="s">
        <v>153</v>
      </c>
      <c r="Z1301">
        <v>1997</v>
      </c>
      <c r="AA1301" s="13" t="s">
        <v>15</v>
      </c>
      <c r="AB1301" s="13" t="s">
        <v>132</v>
      </c>
      <c r="AC1301" s="13" t="s">
        <v>1054</v>
      </c>
      <c r="AD1301" s="13" t="s">
        <v>9</v>
      </c>
      <c r="AE1301">
        <v>28</v>
      </c>
      <c r="AF1301" t="s">
        <v>6</v>
      </c>
      <c r="AG1301" t="s">
        <v>12</v>
      </c>
      <c r="AH1301">
        <v>7</v>
      </c>
      <c r="AI1301" t="s">
        <v>13</v>
      </c>
      <c r="AJ1301" s="13" t="s">
        <v>239</v>
      </c>
      <c r="AK1301" s="13" t="s">
        <v>135</v>
      </c>
      <c r="AL1301" t="s">
        <v>136</v>
      </c>
      <c r="AM1301" t="str">
        <f>EmployeeData[[#This Row],[EMPLOYEEID]]</f>
        <v>E217437</v>
      </c>
    </row>
    <row r="1302" spans="1:39" ht="15" x14ac:dyDescent="0.25">
      <c r="A1302" s="13" t="s">
        <v>2904</v>
      </c>
      <c r="B1302" s="13" t="str">
        <f>EmployeeData[[#This Row],[FULLNAME]]</f>
        <v>Kamaljit Bernard</v>
      </c>
      <c r="C1302" s="13" t="s">
        <v>203</v>
      </c>
      <c r="D1302" s="13" t="s">
        <v>407</v>
      </c>
      <c r="E1302">
        <v>453</v>
      </c>
      <c r="F1302" s="13" t="s">
        <v>127</v>
      </c>
      <c r="G1302" s="13" t="s">
        <v>204</v>
      </c>
      <c r="H1302" t="s">
        <v>81</v>
      </c>
      <c r="I1302" t="s">
        <v>3973</v>
      </c>
      <c r="J1302">
        <v>41710</v>
      </c>
      <c r="K1302">
        <v>44234</v>
      </c>
      <c r="L1302">
        <v>1</v>
      </c>
      <c r="M1302">
        <v>40</v>
      </c>
      <c r="N1302">
        <v>5</v>
      </c>
      <c r="O1302">
        <v>55586</v>
      </c>
      <c r="P1302" t="s">
        <v>76</v>
      </c>
      <c r="Q1302" s="13" t="s">
        <v>55</v>
      </c>
      <c r="R1302" s="13" t="s">
        <v>83</v>
      </c>
      <c r="S1302" s="13" t="s">
        <v>159</v>
      </c>
      <c r="T1302" t="b">
        <v>1</v>
      </c>
      <c r="U1302" s="13" t="s">
        <v>7</v>
      </c>
      <c r="V1302" s="13" t="s">
        <v>2905</v>
      </c>
      <c r="W1302" t="s">
        <v>35</v>
      </c>
      <c r="X1302" s="13" t="s">
        <v>10</v>
      </c>
      <c r="Y1302" s="13" t="s">
        <v>146</v>
      </c>
      <c r="Z1302">
        <v>1978</v>
      </c>
      <c r="AA1302" s="13" t="s">
        <v>15</v>
      </c>
      <c r="AB1302" s="13" t="s">
        <v>206</v>
      </c>
      <c r="AC1302" s="13" t="s">
        <v>320</v>
      </c>
      <c r="AD1302" s="13" t="s">
        <v>40</v>
      </c>
      <c r="AE1302">
        <v>47</v>
      </c>
      <c r="AF1302" t="s">
        <v>37</v>
      </c>
      <c r="AG1302" t="s">
        <v>12</v>
      </c>
      <c r="AH1302">
        <v>7</v>
      </c>
      <c r="AI1302" t="s">
        <v>13</v>
      </c>
      <c r="AJ1302" s="13" t="s">
        <v>154</v>
      </c>
      <c r="AK1302" s="13" t="s">
        <v>135</v>
      </c>
      <c r="AL1302" t="b">
        <v>1</v>
      </c>
      <c r="AM1302" t="str">
        <f>EmployeeData[[#This Row],[EMPLOYEEID]]</f>
        <v>E218031</v>
      </c>
    </row>
    <row r="1303" spans="1:39" ht="15" x14ac:dyDescent="0.25">
      <c r="A1303" s="13" t="s">
        <v>2906</v>
      </c>
      <c r="B1303" s="13" t="str">
        <f>EmployeeData[[#This Row],[FULLNAME]]</f>
        <v>Karol Zheng</v>
      </c>
      <c r="C1303" s="13" t="s">
        <v>125</v>
      </c>
      <c r="D1303" s="13" t="s">
        <v>407</v>
      </c>
      <c r="E1303">
        <v>452</v>
      </c>
      <c r="F1303" s="13" t="s">
        <v>157</v>
      </c>
      <c r="G1303" s="13" t="s">
        <v>128</v>
      </c>
      <c r="H1303" t="s">
        <v>81</v>
      </c>
      <c r="I1303" t="s">
        <v>3973</v>
      </c>
      <c r="J1303">
        <v>41710</v>
      </c>
      <c r="K1303">
        <v>44349</v>
      </c>
      <c r="L1303">
        <v>1</v>
      </c>
      <c r="M1303">
        <v>40</v>
      </c>
      <c r="N1303">
        <v>5</v>
      </c>
      <c r="O1303">
        <v>52024</v>
      </c>
      <c r="P1303" t="s">
        <v>76</v>
      </c>
      <c r="Q1303" s="13" t="s">
        <v>54</v>
      </c>
      <c r="R1303" s="13" t="s">
        <v>83</v>
      </c>
      <c r="S1303" s="13" t="s">
        <v>344</v>
      </c>
      <c r="T1303" t="b">
        <v>1</v>
      </c>
      <c r="U1303" s="13" t="s">
        <v>7</v>
      </c>
      <c r="V1303" s="13" t="s">
        <v>2907</v>
      </c>
      <c r="W1303" t="s">
        <v>35</v>
      </c>
      <c r="X1303" s="13" t="s">
        <v>10</v>
      </c>
      <c r="Y1303" s="13" t="s">
        <v>146</v>
      </c>
      <c r="Z1303">
        <v>1979</v>
      </c>
      <c r="AA1303" s="13" t="s">
        <v>15</v>
      </c>
      <c r="AB1303" s="13" t="s">
        <v>132</v>
      </c>
      <c r="AC1303" s="13" t="s">
        <v>199</v>
      </c>
      <c r="AD1303" s="13" t="s">
        <v>43</v>
      </c>
      <c r="AE1303">
        <v>46</v>
      </c>
      <c r="AF1303" t="s">
        <v>37</v>
      </c>
      <c r="AG1303" t="s">
        <v>12</v>
      </c>
      <c r="AH1303">
        <v>7</v>
      </c>
      <c r="AI1303" t="s">
        <v>13</v>
      </c>
      <c r="AJ1303" s="13" t="s">
        <v>167</v>
      </c>
      <c r="AK1303" s="13" t="s">
        <v>150</v>
      </c>
      <c r="AL1303" t="s">
        <v>136</v>
      </c>
      <c r="AM1303" t="str">
        <f>EmployeeData[[#This Row],[EMPLOYEEID]]</f>
        <v>E219487</v>
      </c>
    </row>
    <row r="1304" spans="1:39" ht="15" x14ac:dyDescent="0.25">
      <c r="A1304" s="13" t="s">
        <v>2908</v>
      </c>
      <c r="B1304" s="13" t="str">
        <f>EmployeeData[[#This Row],[FULLNAME]]</f>
        <v>Joseph Kazmaier</v>
      </c>
      <c r="C1304" s="13" t="s">
        <v>125</v>
      </c>
      <c r="D1304" s="13" t="s">
        <v>407</v>
      </c>
      <c r="E1304">
        <v>445</v>
      </c>
      <c r="F1304" s="13" t="s">
        <v>169</v>
      </c>
      <c r="G1304" s="13" t="s">
        <v>128</v>
      </c>
      <c r="H1304" t="s">
        <v>80</v>
      </c>
      <c r="J1304">
        <v>41710</v>
      </c>
      <c r="K1304">
        <v>44307</v>
      </c>
      <c r="L1304">
        <v>1</v>
      </c>
      <c r="M1304">
        <v>40</v>
      </c>
      <c r="N1304">
        <v>5</v>
      </c>
      <c r="O1304">
        <v>89847</v>
      </c>
      <c r="P1304" t="s">
        <v>76</v>
      </c>
      <c r="Q1304" s="13" t="s">
        <v>54</v>
      </c>
      <c r="R1304" s="13" t="s">
        <v>83</v>
      </c>
      <c r="S1304" s="13" t="s">
        <v>159</v>
      </c>
      <c r="T1304" t="b">
        <v>1</v>
      </c>
      <c r="U1304" s="13" t="s">
        <v>7</v>
      </c>
      <c r="V1304" s="13" t="s">
        <v>2909</v>
      </c>
      <c r="W1304" t="s">
        <v>35</v>
      </c>
      <c r="X1304" s="13" t="s">
        <v>45</v>
      </c>
      <c r="Y1304" s="13" t="s">
        <v>153</v>
      </c>
      <c r="Z1304">
        <v>1962</v>
      </c>
      <c r="AA1304" s="13" t="s">
        <v>15</v>
      </c>
      <c r="AB1304" s="13" t="s">
        <v>132</v>
      </c>
      <c r="AC1304" s="13" t="s">
        <v>171</v>
      </c>
      <c r="AD1304" s="13" t="s">
        <v>41</v>
      </c>
      <c r="AE1304">
        <v>63</v>
      </c>
      <c r="AF1304" t="s">
        <v>37</v>
      </c>
      <c r="AG1304" t="s">
        <v>12</v>
      </c>
      <c r="AH1304">
        <v>7</v>
      </c>
      <c r="AI1304" t="s">
        <v>13</v>
      </c>
      <c r="AJ1304" s="13" t="s">
        <v>239</v>
      </c>
      <c r="AK1304" s="13" t="s">
        <v>135</v>
      </c>
      <c r="AL1304" t="b">
        <v>1</v>
      </c>
      <c r="AM1304" t="str">
        <f>EmployeeData[[#This Row],[EMPLOYEEID]]</f>
        <v>E210226</v>
      </c>
    </row>
    <row r="1305" spans="1:39" ht="15" x14ac:dyDescent="0.25">
      <c r="A1305" s="13" t="s">
        <v>2910</v>
      </c>
      <c r="B1305" s="13" t="str">
        <f>EmployeeData[[#This Row],[FULLNAME]]</f>
        <v>Kathleen Sung</v>
      </c>
      <c r="C1305" s="13" t="s">
        <v>866</v>
      </c>
      <c r="D1305" s="13" t="s">
        <v>407</v>
      </c>
      <c r="E1305">
        <v>452</v>
      </c>
      <c r="F1305" s="13" t="s">
        <v>157</v>
      </c>
      <c r="G1305" s="13" t="s">
        <v>865</v>
      </c>
      <c r="H1305" t="s">
        <v>81</v>
      </c>
      <c r="I1305" t="s">
        <v>3973</v>
      </c>
      <c r="J1305">
        <v>41710</v>
      </c>
      <c r="K1305">
        <v>43984</v>
      </c>
      <c r="L1305">
        <v>1</v>
      </c>
      <c r="M1305">
        <v>40</v>
      </c>
      <c r="N1305">
        <v>5</v>
      </c>
      <c r="O1305">
        <v>456748</v>
      </c>
      <c r="P1305" t="s">
        <v>76</v>
      </c>
      <c r="Q1305" s="13" t="s">
        <v>61</v>
      </c>
      <c r="R1305" s="13" t="s">
        <v>83</v>
      </c>
      <c r="S1305" s="13" t="s">
        <v>159</v>
      </c>
      <c r="T1305" t="b">
        <v>1</v>
      </c>
      <c r="U1305" s="13" t="s">
        <v>7</v>
      </c>
      <c r="V1305" s="13" t="s">
        <v>2911</v>
      </c>
      <c r="W1305" t="s">
        <v>35</v>
      </c>
      <c r="X1305" s="13" t="s">
        <v>10</v>
      </c>
      <c r="Y1305" s="13" t="s">
        <v>146</v>
      </c>
      <c r="Z1305">
        <v>1971</v>
      </c>
      <c r="AA1305" s="13" t="s">
        <v>33</v>
      </c>
      <c r="AB1305" s="13" t="s">
        <v>868</v>
      </c>
      <c r="AC1305" s="13" t="s">
        <v>199</v>
      </c>
      <c r="AD1305" s="13" t="s">
        <v>43</v>
      </c>
      <c r="AE1305">
        <v>54</v>
      </c>
      <c r="AF1305" t="s">
        <v>37</v>
      </c>
      <c r="AG1305" t="s">
        <v>48</v>
      </c>
      <c r="AH1305">
        <v>6</v>
      </c>
      <c r="AI1305" t="s">
        <v>13</v>
      </c>
      <c r="AJ1305" s="13" t="s">
        <v>176</v>
      </c>
      <c r="AK1305" s="13" t="s">
        <v>184</v>
      </c>
      <c r="AL1305" t="b">
        <v>1</v>
      </c>
      <c r="AM1305" t="str">
        <f>EmployeeData[[#This Row],[EMPLOYEEID]]</f>
        <v>E224149</v>
      </c>
    </row>
    <row r="1306" spans="1:39" ht="15" x14ac:dyDescent="0.25">
      <c r="A1306" s="13" t="s">
        <v>2912</v>
      </c>
      <c r="B1306" s="13" t="str">
        <f>EmployeeData[[#This Row],[FULLNAME]]</f>
        <v>Kathleen Streight</v>
      </c>
      <c r="C1306" s="13" t="s">
        <v>156</v>
      </c>
      <c r="D1306" s="13" t="s">
        <v>407</v>
      </c>
      <c r="E1306">
        <v>452</v>
      </c>
      <c r="F1306" s="13" t="s">
        <v>157</v>
      </c>
      <c r="G1306" s="13" t="s">
        <v>158</v>
      </c>
      <c r="H1306" t="s">
        <v>81</v>
      </c>
      <c r="I1306" t="s">
        <v>3973</v>
      </c>
      <c r="J1306">
        <v>41710</v>
      </c>
      <c r="K1306">
        <v>44159</v>
      </c>
      <c r="L1306">
        <v>1</v>
      </c>
      <c r="M1306">
        <v>40</v>
      </c>
      <c r="N1306">
        <v>5</v>
      </c>
      <c r="O1306">
        <v>68240</v>
      </c>
      <c r="P1306" t="s">
        <v>76</v>
      </c>
      <c r="Q1306" s="13" t="s">
        <v>56</v>
      </c>
      <c r="R1306" s="13" t="s">
        <v>83</v>
      </c>
      <c r="S1306" s="13" t="s">
        <v>159</v>
      </c>
      <c r="T1306" t="b">
        <v>1</v>
      </c>
      <c r="U1306" s="13" t="s">
        <v>38</v>
      </c>
      <c r="V1306" s="13" t="s">
        <v>2913</v>
      </c>
      <c r="W1306" t="s">
        <v>35</v>
      </c>
      <c r="X1306" s="13" t="s">
        <v>10</v>
      </c>
      <c r="Y1306" s="13" t="s">
        <v>146</v>
      </c>
      <c r="Z1306">
        <v>1987</v>
      </c>
      <c r="AA1306" s="13" t="s">
        <v>15</v>
      </c>
      <c r="AB1306" s="13" t="s">
        <v>161</v>
      </c>
      <c r="AC1306" s="13" t="s">
        <v>199</v>
      </c>
      <c r="AD1306" s="13" t="s">
        <v>43</v>
      </c>
      <c r="AE1306">
        <v>38</v>
      </c>
      <c r="AF1306" t="s">
        <v>36</v>
      </c>
      <c r="AG1306" t="s">
        <v>12</v>
      </c>
      <c r="AH1306">
        <v>6</v>
      </c>
      <c r="AI1306" t="s">
        <v>13</v>
      </c>
      <c r="AJ1306" s="13" t="s">
        <v>134</v>
      </c>
      <c r="AK1306" s="13" t="s">
        <v>135</v>
      </c>
      <c r="AL1306" t="b">
        <v>0</v>
      </c>
      <c r="AM1306" t="str">
        <f>EmployeeData[[#This Row],[EMPLOYEEID]]</f>
        <v>E224230</v>
      </c>
    </row>
    <row r="1307" spans="1:39" ht="15" x14ac:dyDescent="0.25">
      <c r="A1307" s="13" t="s">
        <v>2914</v>
      </c>
      <c r="B1307" s="13" t="str">
        <f>EmployeeData[[#This Row],[FULLNAME]]</f>
        <v>Kevin Muppirala</v>
      </c>
      <c r="C1307" s="13" t="s">
        <v>156</v>
      </c>
      <c r="D1307" s="13" t="s">
        <v>407</v>
      </c>
      <c r="E1307">
        <v>454</v>
      </c>
      <c r="F1307" s="13" t="s">
        <v>169</v>
      </c>
      <c r="G1307" s="13" t="s">
        <v>158</v>
      </c>
      <c r="H1307" t="s">
        <v>81</v>
      </c>
      <c r="I1307" t="s">
        <v>3973</v>
      </c>
      <c r="J1307">
        <v>41710</v>
      </c>
      <c r="K1307">
        <v>43825</v>
      </c>
      <c r="L1307">
        <v>1</v>
      </c>
      <c r="M1307">
        <v>40</v>
      </c>
      <c r="N1307">
        <v>5</v>
      </c>
      <c r="O1307">
        <v>34535</v>
      </c>
      <c r="P1307" t="s">
        <v>76</v>
      </c>
      <c r="Q1307" s="13" t="s">
        <v>56</v>
      </c>
      <c r="R1307" s="13" t="s">
        <v>83</v>
      </c>
      <c r="S1307" s="13" t="s">
        <v>159</v>
      </c>
      <c r="T1307" t="b">
        <v>1</v>
      </c>
      <c r="U1307" s="13" t="s">
        <v>7</v>
      </c>
      <c r="V1307" s="13" t="s">
        <v>2915</v>
      </c>
      <c r="W1307" t="s">
        <v>35</v>
      </c>
      <c r="X1307" s="13" t="s">
        <v>45</v>
      </c>
      <c r="Y1307" s="13" t="s">
        <v>153</v>
      </c>
      <c r="Z1307">
        <v>1983</v>
      </c>
      <c r="AA1307" s="13" t="s">
        <v>15</v>
      </c>
      <c r="AB1307" s="13" t="s">
        <v>161</v>
      </c>
      <c r="AC1307" s="13" t="s">
        <v>293</v>
      </c>
      <c r="AD1307" s="13" t="s">
        <v>41</v>
      </c>
      <c r="AE1307">
        <v>42</v>
      </c>
      <c r="AF1307" t="s">
        <v>36</v>
      </c>
      <c r="AG1307" t="s">
        <v>11</v>
      </c>
      <c r="AH1307">
        <v>5</v>
      </c>
      <c r="AI1307" t="s">
        <v>30</v>
      </c>
      <c r="AJ1307" s="13" t="s">
        <v>154</v>
      </c>
      <c r="AK1307" s="13" t="s">
        <v>184</v>
      </c>
      <c r="AL1307" t="b">
        <v>1</v>
      </c>
      <c r="AM1307" t="str">
        <f>EmployeeData[[#This Row],[EMPLOYEEID]]</f>
        <v>E226568</v>
      </c>
    </row>
    <row r="1308" spans="1:39" ht="15" x14ac:dyDescent="0.25">
      <c r="A1308" s="13" t="s">
        <v>2916</v>
      </c>
      <c r="B1308" s="13" t="str">
        <f>EmployeeData[[#This Row],[FULLNAME]]</f>
        <v>Kevin Meng</v>
      </c>
      <c r="C1308" s="13" t="s">
        <v>125</v>
      </c>
      <c r="D1308" s="13" t="s">
        <v>407</v>
      </c>
      <c r="E1308">
        <v>232</v>
      </c>
      <c r="F1308" s="13" t="s">
        <v>157</v>
      </c>
      <c r="G1308" s="13" t="s">
        <v>128</v>
      </c>
      <c r="H1308" t="s">
        <v>81</v>
      </c>
      <c r="I1308" t="s">
        <v>3973</v>
      </c>
      <c r="J1308">
        <v>41710</v>
      </c>
      <c r="K1308">
        <v>44246</v>
      </c>
      <c r="L1308">
        <v>1</v>
      </c>
      <c r="M1308">
        <v>40</v>
      </c>
      <c r="N1308">
        <v>5</v>
      </c>
      <c r="O1308">
        <v>71151</v>
      </c>
      <c r="P1308" t="s">
        <v>76</v>
      </c>
      <c r="Q1308" s="13" t="s">
        <v>54</v>
      </c>
      <c r="R1308" s="13" t="s">
        <v>83</v>
      </c>
      <c r="S1308" s="13" t="s">
        <v>225</v>
      </c>
      <c r="T1308" t="b">
        <v>1</v>
      </c>
      <c r="U1308" s="13" t="s">
        <v>8</v>
      </c>
      <c r="V1308" s="13" t="s">
        <v>2917</v>
      </c>
      <c r="W1308" t="s">
        <v>35</v>
      </c>
      <c r="X1308" s="13" t="s">
        <v>10</v>
      </c>
      <c r="Y1308" s="13" t="s">
        <v>146</v>
      </c>
      <c r="Z1308">
        <v>1974</v>
      </c>
      <c r="AA1308" s="13" t="s">
        <v>15</v>
      </c>
      <c r="AB1308" s="13" t="s">
        <v>132</v>
      </c>
      <c r="AC1308" s="13" t="s">
        <v>468</v>
      </c>
      <c r="AD1308" s="13" t="s">
        <v>43</v>
      </c>
      <c r="AE1308">
        <v>51</v>
      </c>
      <c r="AF1308" t="s">
        <v>37</v>
      </c>
      <c r="AG1308" t="s">
        <v>12</v>
      </c>
      <c r="AH1308">
        <v>7</v>
      </c>
      <c r="AI1308" t="s">
        <v>13</v>
      </c>
      <c r="AJ1308" s="13" t="s">
        <v>134</v>
      </c>
      <c r="AK1308" s="13" t="s">
        <v>135</v>
      </c>
      <c r="AL1308" t="s">
        <v>136</v>
      </c>
      <c r="AM1308" t="str">
        <f>EmployeeData[[#This Row],[EMPLOYEEID]]</f>
        <v>E227230</v>
      </c>
    </row>
    <row r="1309" spans="1:39" ht="15" x14ac:dyDescent="0.25">
      <c r="A1309" s="13" t="s">
        <v>2918</v>
      </c>
      <c r="B1309" s="13" t="str">
        <f>EmployeeData[[#This Row],[FULLNAME]]</f>
        <v>Kevin Mak</v>
      </c>
      <c r="C1309" s="13" t="s">
        <v>203</v>
      </c>
      <c r="D1309" s="13" t="s">
        <v>407</v>
      </c>
      <c r="E1309">
        <v>452</v>
      </c>
      <c r="F1309" s="13" t="s">
        <v>157</v>
      </c>
      <c r="G1309" s="13" t="s">
        <v>204</v>
      </c>
      <c r="H1309" t="s">
        <v>81</v>
      </c>
      <c r="I1309" t="s">
        <v>3973</v>
      </c>
      <c r="J1309">
        <v>41710</v>
      </c>
      <c r="K1309">
        <v>43808</v>
      </c>
      <c r="L1309">
        <v>1</v>
      </c>
      <c r="M1309">
        <v>40</v>
      </c>
      <c r="N1309">
        <v>5</v>
      </c>
      <c r="O1309">
        <v>358729</v>
      </c>
      <c r="P1309" t="s">
        <v>76</v>
      </c>
      <c r="Q1309" s="13" t="s">
        <v>55</v>
      </c>
      <c r="R1309" s="13" t="s">
        <v>83</v>
      </c>
      <c r="S1309" s="13" t="s">
        <v>140</v>
      </c>
      <c r="T1309" t="b">
        <v>1</v>
      </c>
      <c r="U1309" s="13" t="s">
        <v>8</v>
      </c>
      <c r="V1309" s="13" t="s">
        <v>2919</v>
      </c>
      <c r="W1309" t="s">
        <v>35</v>
      </c>
      <c r="X1309" s="13" t="s">
        <v>10</v>
      </c>
      <c r="Y1309" s="13" t="s">
        <v>153</v>
      </c>
      <c r="Z1309">
        <v>1997</v>
      </c>
      <c r="AA1309" s="13" t="s">
        <v>33</v>
      </c>
      <c r="AB1309" s="13" t="s">
        <v>206</v>
      </c>
      <c r="AC1309" s="13" t="s">
        <v>199</v>
      </c>
      <c r="AD1309" s="13" t="s">
        <v>43</v>
      </c>
      <c r="AE1309">
        <v>28</v>
      </c>
      <c r="AF1309" t="s">
        <v>6</v>
      </c>
      <c r="AG1309" t="s">
        <v>65</v>
      </c>
      <c r="AH1309">
        <v>5</v>
      </c>
      <c r="AI1309" t="s">
        <v>30</v>
      </c>
      <c r="AJ1309" s="13" t="s">
        <v>154</v>
      </c>
      <c r="AK1309" s="13" t="s">
        <v>135</v>
      </c>
      <c r="AL1309" t="s">
        <v>136</v>
      </c>
      <c r="AM1309" t="str">
        <f>EmployeeData[[#This Row],[EMPLOYEEID]]</f>
        <v>E227956</v>
      </c>
    </row>
    <row r="1310" spans="1:39" ht="15" x14ac:dyDescent="0.25">
      <c r="A1310" s="13" t="s">
        <v>2920</v>
      </c>
      <c r="B1310" s="13" t="str">
        <f>EmployeeData[[#This Row],[FULLNAME]]</f>
        <v>Kevin Longia</v>
      </c>
      <c r="C1310" s="13" t="s">
        <v>203</v>
      </c>
      <c r="D1310" s="13" t="s">
        <v>407</v>
      </c>
      <c r="E1310">
        <v>351</v>
      </c>
      <c r="F1310" s="13" t="s">
        <v>221</v>
      </c>
      <c r="G1310" s="13" t="s">
        <v>204</v>
      </c>
      <c r="H1310" t="s">
        <v>81</v>
      </c>
      <c r="I1310" t="s">
        <v>3973</v>
      </c>
      <c r="J1310">
        <v>41710</v>
      </c>
      <c r="K1310">
        <v>43869</v>
      </c>
      <c r="L1310">
        <v>1</v>
      </c>
      <c r="M1310">
        <v>40</v>
      </c>
      <c r="N1310">
        <v>5</v>
      </c>
      <c r="O1310">
        <v>392689</v>
      </c>
      <c r="P1310" t="s">
        <v>76</v>
      </c>
      <c r="Q1310" s="13" t="s">
        <v>55</v>
      </c>
      <c r="R1310" s="13" t="s">
        <v>83</v>
      </c>
      <c r="S1310" s="13" t="s">
        <v>140</v>
      </c>
      <c r="T1310" t="b">
        <v>1</v>
      </c>
      <c r="U1310" s="13" t="s">
        <v>8</v>
      </c>
      <c r="V1310" s="13" t="s">
        <v>2921</v>
      </c>
      <c r="W1310" t="s">
        <v>35</v>
      </c>
      <c r="X1310" s="13" t="s">
        <v>45</v>
      </c>
      <c r="Y1310" s="13" t="s">
        <v>153</v>
      </c>
      <c r="Z1310">
        <v>1997</v>
      </c>
      <c r="AA1310" s="13" t="s">
        <v>33</v>
      </c>
      <c r="AB1310" s="13" t="s">
        <v>206</v>
      </c>
      <c r="AC1310" s="13" t="s">
        <v>800</v>
      </c>
      <c r="AD1310" s="13" t="s">
        <v>9</v>
      </c>
      <c r="AE1310">
        <v>28</v>
      </c>
      <c r="AF1310" t="s">
        <v>6</v>
      </c>
      <c r="AG1310" t="s">
        <v>65</v>
      </c>
      <c r="AH1310">
        <v>6</v>
      </c>
      <c r="AI1310" t="s">
        <v>13</v>
      </c>
      <c r="AJ1310" s="13" t="s">
        <v>134</v>
      </c>
      <c r="AK1310" s="13" t="s">
        <v>135</v>
      </c>
      <c r="AL1310" t="s">
        <v>136</v>
      </c>
      <c r="AM1310" t="str">
        <f>EmployeeData[[#This Row],[EMPLOYEEID]]</f>
        <v>E227968</v>
      </c>
    </row>
    <row r="1311" spans="1:39" ht="15" x14ac:dyDescent="0.25">
      <c r="A1311" s="13" t="s">
        <v>2922</v>
      </c>
      <c r="B1311" s="13" t="str">
        <f>EmployeeData[[#This Row],[FULLNAME]]</f>
        <v>Kevin Li</v>
      </c>
      <c r="C1311" s="13" t="s">
        <v>125</v>
      </c>
      <c r="D1311" s="13" t="s">
        <v>407</v>
      </c>
      <c r="E1311">
        <v>444</v>
      </c>
      <c r="F1311" s="13" t="s">
        <v>127</v>
      </c>
      <c r="G1311" s="13" t="s">
        <v>128</v>
      </c>
      <c r="H1311" t="s">
        <v>81</v>
      </c>
      <c r="I1311" t="s">
        <v>3973</v>
      </c>
      <c r="J1311">
        <v>43682</v>
      </c>
      <c r="K1311">
        <v>44320</v>
      </c>
      <c r="L1311">
        <v>1</v>
      </c>
      <c r="M1311">
        <v>40</v>
      </c>
      <c r="N1311">
        <v>5</v>
      </c>
      <c r="O1311">
        <v>267139</v>
      </c>
      <c r="P1311" t="s">
        <v>76</v>
      </c>
      <c r="Q1311" s="13" t="s">
        <v>54</v>
      </c>
      <c r="R1311" s="13" t="s">
        <v>83</v>
      </c>
      <c r="S1311" s="13" t="s">
        <v>159</v>
      </c>
      <c r="T1311" t="b">
        <v>1</v>
      </c>
      <c r="U1311" s="13" t="s">
        <v>7</v>
      </c>
      <c r="V1311" s="13" t="s">
        <v>2923</v>
      </c>
      <c r="W1311" t="s">
        <v>35</v>
      </c>
      <c r="X1311" s="13" t="s">
        <v>10</v>
      </c>
      <c r="Y1311" s="13" t="s">
        <v>146</v>
      </c>
      <c r="Z1311">
        <v>1996</v>
      </c>
      <c r="AA1311" s="13" t="s">
        <v>15</v>
      </c>
      <c r="AB1311" s="13" t="s">
        <v>132</v>
      </c>
      <c r="AC1311" s="13" t="s">
        <v>133</v>
      </c>
      <c r="AD1311" s="13" t="s">
        <v>40</v>
      </c>
      <c r="AE1311">
        <v>29</v>
      </c>
      <c r="AF1311" t="s">
        <v>6</v>
      </c>
      <c r="AG1311" t="s">
        <v>47</v>
      </c>
      <c r="AH1311">
        <v>2</v>
      </c>
      <c r="AI1311" t="s">
        <v>78</v>
      </c>
      <c r="AJ1311" s="13" t="s">
        <v>239</v>
      </c>
      <c r="AK1311" s="13" t="s">
        <v>135</v>
      </c>
      <c r="AL1311" t="b">
        <v>1</v>
      </c>
      <c r="AM1311" t="str">
        <f>EmployeeData[[#This Row],[EMPLOYEEID]]</f>
        <v>E228380</v>
      </c>
    </row>
    <row r="1312" spans="1:39" ht="15" x14ac:dyDescent="0.25">
      <c r="A1312" s="13" t="s">
        <v>2924</v>
      </c>
      <c r="B1312" s="13" t="str">
        <f>EmployeeData[[#This Row],[FULLNAME]]</f>
        <v>Kevin Leung</v>
      </c>
      <c r="C1312" s="13" t="s">
        <v>125</v>
      </c>
      <c r="D1312" s="13" t="s">
        <v>407</v>
      </c>
      <c r="E1312">
        <v>282</v>
      </c>
      <c r="F1312" s="13" t="s">
        <v>143</v>
      </c>
      <c r="G1312" s="13" t="s">
        <v>128</v>
      </c>
      <c r="H1312" t="s">
        <v>81</v>
      </c>
      <c r="I1312" t="s">
        <v>3973</v>
      </c>
      <c r="J1312">
        <v>41710</v>
      </c>
      <c r="K1312">
        <v>43935</v>
      </c>
      <c r="L1312">
        <v>1</v>
      </c>
      <c r="M1312">
        <v>40</v>
      </c>
      <c r="N1312">
        <v>5</v>
      </c>
      <c r="O1312">
        <v>46581</v>
      </c>
      <c r="P1312" t="s">
        <v>76</v>
      </c>
      <c r="Q1312" s="13" t="s">
        <v>54</v>
      </c>
      <c r="R1312" s="13" t="s">
        <v>83</v>
      </c>
      <c r="S1312" s="13" t="s">
        <v>344</v>
      </c>
      <c r="T1312" t="b">
        <v>1</v>
      </c>
      <c r="U1312" s="13" t="s">
        <v>7</v>
      </c>
      <c r="V1312" s="13" t="s">
        <v>2925</v>
      </c>
      <c r="W1312" t="s">
        <v>35</v>
      </c>
      <c r="X1312" s="13" t="s">
        <v>10</v>
      </c>
      <c r="Y1312" s="13" t="s">
        <v>146</v>
      </c>
      <c r="Z1312">
        <v>1997</v>
      </c>
      <c r="AA1312" s="13" t="s">
        <v>15</v>
      </c>
      <c r="AB1312" s="13" t="s">
        <v>132</v>
      </c>
      <c r="AC1312" s="13" t="s">
        <v>932</v>
      </c>
      <c r="AD1312" s="13" t="s">
        <v>44</v>
      </c>
      <c r="AE1312">
        <v>28</v>
      </c>
      <c r="AF1312" t="s">
        <v>6</v>
      </c>
      <c r="AG1312" t="s">
        <v>11</v>
      </c>
      <c r="AH1312">
        <v>6</v>
      </c>
      <c r="AI1312" t="s">
        <v>13</v>
      </c>
      <c r="AJ1312" s="13" t="s">
        <v>154</v>
      </c>
      <c r="AK1312" s="13" t="s">
        <v>150</v>
      </c>
      <c r="AL1312" t="s">
        <v>136</v>
      </c>
      <c r="AM1312" t="str">
        <f>EmployeeData[[#This Row],[EMPLOYEEID]]</f>
        <v>E228562</v>
      </c>
    </row>
    <row r="1313" spans="1:39" ht="15" x14ac:dyDescent="0.25">
      <c r="A1313" s="13" t="s">
        <v>2926</v>
      </c>
      <c r="B1313" s="13" t="str">
        <f>EmployeeData[[#This Row],[FULLNAME]]</f>
        <v>Khushi Kretschmer</v>
      </c>
      <c r="C1313" s="13" t="s">
        <v>125</v>
      </c>
      <c r="D1313" s="13" t="s">
        <v>407</v>
      </c>
      <c r="E1313">
        <v>452</v>
      </c>
      <c r="F1313" s="13" t="s">
        <v>157</v>
      </c>
      <c r="G1313" s="13" t="s">
        <v>128</v>
      </c>
      <c r="H1313" t="s">
        <v>81</v>
      </c>
      <c r="I1313" t="s">
        <v>3973</v>
      </c>
      <c r="J1313">
        <v>41802</v>
      </c>
      <c r="K1313">
        <v>44326</v>
      </c>
      <c r="L1313">
        <v>1</v>
      </c>
      <c r="M1313">
        <v>40</v>
      </c>
      <c r="N1313">
        <v>5</v>
      </c>
      <c r="O1313">
        <v>214697</v>
      </c>
      <c r="P1313" t="s">
        <v>76</v>
      </c>
      <c r="Q1313" s="13" t="s">
        <v>54</v>
      </c>
      <c r="R1313" s="13" t="s">
        <v>83</v>
      </c>
      <c r="S1313" s="13" t="s">
        <v>344</v>
      </c>
      <c r="T1313" t="b">
        <v>1</v>
      </c>
      <c r="U1313" s="13" t="s">
        <v>7</v>
      </c>
      <c r="V1313" s="13" t="s">
        <v>2927</v>
      </c>
      <c r="W1313" t="s">
        <v>35</v>
      </c>
      <c r="X1313" s="13" t="s">
        <v>10</v>
      </c>
      <c r="Y1313" s="13" t="s">
        <v>146</v>
      </c>
      <c r="Z1313">
        <v>1996</v>
      </c>
      <c r="AA1313" s="13" t="s">
        <v>33</v>
      </c>
      <c r="AB1313" s="13" t="s">
        <v>132</v>
      </c>
      <c r="AC1313" s="13" t="s">
        <v>199</v>
      </c>
      <c r="AD1313" s="13" t="s">
        <v>43</v>
      </c>
      <c r="AE1313">
        <v>29</v>
      </c>
      <c r="AF1313" t="s">
        <v>6</v>
      </c>
      <c r="AG1313" t="s">
        <v>47</v>
      </c>
      <c r="AH1313">
        <v>7</v>
      </c>
      <c r="AI1313" t="s">
        <v>13</v>
      </c>
      <c r="AJ1313" s="13" t="s">
        <v>154</v>
      </c>
      <c r="AK1313" s="13" t="s">
        <v>150</v>
      </c>
      <c r="AL1313" t="s">
        <v>136</v>
      </c>
      <c r="AM1313" t="str">
        <f>EmployeeData[[#This Row],[EMPLOYEEID]]</f>
        <v>E229713</v>
      </c>
    </row>
    <row r="1314" spans="1:39" ht="15" x14ac:dyDescent="0.25">
      <c r="A1314" s="13" t="s">
        <v>2928</v>
      </c>
      <c r="B1314" s="13" t="str">
        <f>EmployeeData[[#This Row],[FULLNAME]]</f>
        <v>Kirk Kim</v>
      </c>
      <c r="C1314" s="13" t="s">
        <v>125</v>
      </c>
      <c r="D1314" s="13" t="s">
        <v>407</v>
      </c>
      <c r="E1314">
        <v>452</v>
      </c>
      <c r="F1314" s="13" t="s">
        <v>157</v>
      </c>
      <c r="G1314" s="13" t="s">
        <v>128</v>
      </c>
      <c r="H1314" t="s">
        <v>81</v>
      </c>
      <c r="I1314" t="s">
        <v>3973</v>
      </c>
      <c r="J1314">
        <v>41802</v>
      </c>
      <c r="K1314">
        <v>44352</v>
      </c>
      <c r="L1314">
        <v>1</v>
      </c>
      <c r="M1314">
        <v>40</v>
      </c>
      <c r="N1314">
        <v>5</v>
      </c>
      <c r="O1314">
        <v>415680</v>
      </c>
      <c r="P1314" t="s">
        <v>76</v>
      </c>
      <c r="Q1314" s="13" t="s">
        <v>54</v>
      </c>
      <c r="R1314" s="13" t="s">
        <v>83</v>
      </c>
      <c r="S1314" s="13" t="s">
        <v>159</v>
      </c>
      <c r="T1314" t="b">
        <v>1</v>
      </c>
      <c r="U1314" s="13" t="s">
        <v>7</v>
      </c>
      <c r="V1314" s="13" t="s">
        <v>2929</v>
      </c>
      <c r="W1314" t="s">
        <v>35</v>
      </c>
      <c r="X1314" s="13" t="s">
        <v>10</v>
      </c>
      <c r="Y1314" s="13" t="s">
        <v>153</v>
      </c>
      <c r="Z1314">
        <v>1988</v>
      </c>
      <c r="AA1314" s="13" t="s">
        <v>33</v>
      </c>
      <c r="AB1314" s="13" t="s">
        <v>132</v>
      </c>
      <c r="AC1314" s="13" t="s">
        <v>199</v>
      </c>
      <c r="AD1314" s="13" t="s">
        <v>43</v>
      </c>
      <c r="AE1314">
        <v>37</v>
      </c>
      <c r="AF1314" t="s">
        <v>36</v>
      </c>
      <c r="AG1314" t="s">
        <v>48</v>
      </c>
      <c r="AH1314">
        <v>7</v>
      </c>
      <c r="AI1314" t="s">
        <v>13</v>
      </c>
      <c r="AJ1314" s="13" t="s">
        <v>167</v>
      </c>
      <c r="AK1314" s="13" t="s">
        <v>135</v>
      </c>
      <c r="AL1314" t="b">
        <v>1</v>
      </c>
      <c r="AM1314" t="str">
        <f>EmployeeData[[#This Row],[EMPLOYEEID]]</f>
        <v>E230193</v>
      </c>
    </row>
    <row r="1315" spans="1:39" ht="15" x14ac:dyDescent="0.25">
      <c r="A1315" s="13" t="s">
        <v>2930</v>
      </c>
      <c r="B1315" s="13" t="str">
        <f>EmployeeData[[#This Row],[FULLNAME]]</f>
        <v>Kyle Hiew</v>
      </c>
      <c r="C1315" s="13" t="s">
        <v>203</v>
      </c>
      <c r="D1315" s="13" t="s">
        <v>407</v>
      </c>
      <c r="E1315">
        <v>452</v>
      </c>
      <c r="F1315" s="13" t="s">
        <v>157</v>
      </c>
      <c r="G1315" s="13" t="s">
        <v>204</v>
      </c>
      <c r="H1315" t="s">
        <v>81</v>
      </c>
      <c r="I1315" t="s">
        <v>3973</v>
      </c>
      <c r="J1315">
        <v>41802</v>
      </c>
      <c r="K1315">
        <v>44201</v>
      </c>
      <c r="L1315">
        <v>1</v>
      </c>
      <c r="M1315">
        <v>40</v>
      </c>
      <c r="N1315">
        <v>5</v>
      </c>
      <c r="O1315">
        <v>368375</v>
      </c>
      <c r="P1315" t="s">
        <v>76</v>
      </c>
      <c r="Q1315" s="13" t="s">
        <v>55</v>
      </c>
      <c r="R1315" s="13" t="s">
        <v>83</v>
      </c>
      <c r="S1315" s="13" t="s">
        <v>159</v>
      </c>
      <c r="T1315" t="b">
        <v>1</v>
      </c>
      <c r="U1315" s="13" t="s">
        <v>38</v>
      </c>
      <c r="V1315" s="13" t="s">
        <v>2931</v>
      </c>
      <c r="W1315" t="s">
        <v>35</v>
      </c>
      <c r="X1315" s="13" t="s">
        <v>10</v>
      </c>
      <c r="Y1315" s="13" t="s">
        <v>146</v>
      </c>
      <c r="Z1315">
        <v>1982</v>
      </c>
      <c r="AA1315" s="13" t="s">
        <v>33</v>
      </c>
      <c r="AB1315" s="13" t="s">
        <v>206</v>
      </c>
      <c r="AC1315" s="13" t="s">
        <v>199</v>
      </c>
      <c r="AD1315" s="13" t="s">
        <v>43</v>
      </c>
      <c r="AE1315">
        <v>43</v>
      </c>
      <c r="AF1315" t="s">
        <v>36</v>
      </c>
      <c r="AG1315" t="s">
        <v>65</v>
      </c>
      <c r="AH1315">
        <v>7</v>
      </c>
      <c r="AI1315" t="s">
        <v>13</v>
      </c>
      <c r="AJ1315" s="13" t="s">
        <v>154</v>
      </c>
      <c r="AK1315" s="13" t="s">
        <v>135</v>
      </c>
      <c r="AL1315" t="s">
        <v>136</v>
      </c>
      <c r="AM1315" t="str">
        <f>EmployeeData[[#This Row],[EMPLOYEEID]]</f>
        <v>E233470</v>
      </c>
    </row>
    <row r="1316" spans="1:39" ht="15" x14ac:dyDescent="0.25">
      <c r="A1316" s="13" t="s">
        <v>2932</v>
      </c>
      <c r="B1316" s="13" t="str">
        <f>EmployeeData[[#This Row],[FULLNAME]]</f>
        <v>Kyle Han</v>
      </c>
      <c r="C1316" s="13" t="s">
        <v>203</v>
      </c>
      <c r="D1316" s="13" t="s">
        <v>407</v>
      </c>
      <c r="E1316">
        <v>452</v>
      </c>
      <c r="F1316" s="13" t="s">
        <v>157</v>
      </c>
      <c r="G1316" s="13" t="s">
        <v>204</v>
      </c>
      <c r="H1316" t="s">
        <v>81</v>
      </c>
      <c r="I1316" t="s">
        <v>3973</v>
      </c>
      <c r="J1316">
        <v>41802</v>
      </c>
      <c r="K1316">
        <v>44277</v>
      </c>
      <c r="L1316">
        <v>1</v>
      </c>
      <c r="M1316">
        <v>40</v>
      </c>
      <c r="N1316">
        <v>5</v>
      </c>
      <c r="O1316">
        <v>107991</v>
      </c>
      <c r="P1316" t="s">
        <v>76</v>
      </c>
      <c r="Q1316" s="13" t="s">
        <v>55</v>
      </c>
      <c r="R1316" s="13" t="s">
        <v>83</v>
      </c>
      <c r="S1316" s="13" t="s">
        <v>159</v>
      </c>
      <c r="T1316" t="b">
        <v>1</v>
      </c>
      <c r="U1316" s="13" t="s">
        <v>7</v>
      </c>
      <c r="V1316" s="13" t="s">
        <v>2933</v>
      </c>
      <c r="W1316" t="s">
        <v>35</v>
      </c>
      <c r="X1316" s="13" t="s">
        <v>10</v>
      </c>
      <c r="Y1316" s="13" t="s">
        <v>131</v>
      </c>
      <c r="Z1316">
        <v>1982</v>
      </c>
      <c r="AA1316" s="13" t="s">
        <v>32</v>
      </c>
      <c r="AB1316" s="13" t="s">
        <v>206</v>
      </c>
      <c r="AC1316" s="13" t="s">
        <v>199</v>
      </c>
      <c r="AD1316" s="13" t="s">
        <v>43</v>
      </c>
      <c r="AE1316">
        <v>43</v>
      </c>
      <c r="AF1316" t="s">
        <v>36</v>
      </c>
      <c r="AG1316" t="s">
        <v>46</v>
      </c>
      <c r="AH1316">
        <v>7</v>
      </c>
      <c r="AI1316" t="s">
        <v>13</v>
      </c>
      <c r="AJ1316" s="13" t="s">
        <v>149</v>
      </c>
      <c r="AK1316" s="13" t="s">
        <v>135</v>
      </c>
      <c r="AL1316" t="b">
        <v>1</v>
      </c>
      <c r="AM1316" t="str">
        <f>EmployeeData[[#This Row],[EMPLOYEEID]]</f>
        <v>E233710</v>
      </c>
    </row>
    <row r="1317" spans="1:39" ht="15" x14ac:dyDescent="0.25">
      <c r="A1317" s="13" t="s">
        <v>2934</v>
      </c>
      <c r="B1317" s="13" t="str">
        <f>EmployeeData[[#This Row],[FULLNAME]]</f>
        <v>Kyoung Goettge</v>
      </c>
      <c r="C1317" s="13" t="s">
        <v>203</v>
      </c>
      <c r="D1317" s="13" t="s">
        <v>407</v>
      </c>
      <c r="E1317">
        <v>452</v>
      </c>
      <c r="F1317" s="13" t="s">
        <v>157</v>
      </c>
      <c r="G1317" s="13" t="s">
        <v>204</v>
      </c>
      <c r="H1317" t="s">
        <v>81</v>
      </c>
      <c r="I1317" t="s">
        <v>3973</v>
      </c>
      <c r="J1317">
        <v>41802</v>
      </c>
      <c r="K1317">
        <v>44230</v>
      </c>
      <c r="L1317">
        <v>1</v>
      </c>
      <c r="M1317">
        <v>40</v>
      </c>
      <c r="N1317">
        <v>5</v>
      </c>
      <c r="O1317">
        <v>351310</v>
      </c>
      <c r="P1317" t="s">
        <v>76</v>
      </c>
      <c r="Q1317" s="13" t="s">
        <v>55</v>
      </c>
      <c r="R1317" s="13" t="s">
        <v>83</v>
      </c>
      <c r="S1317" s="13" t="s">
        <v>159</v>
      </c>
      <c r="T1317" t="b">
        <v>1</v>
      </c>
      <c r="U1317" s="13" t="s">
        <v>8</v>
      </c>
      <c r="V1317" s="13" t="s">
        <v>2935</v>
      </c>
      <c r="W1317" t="s">
        <v>35</v>
      </c>
      <c r="X1317" s="13" t="s">
        <v>10</v>
      </c>
      <c r="Y1317" s="13" t="s">
        <v>146</v>
      </c>
      <c r="Z1317">
        <v>1968</v>
      </c>
      <c r="AA1317" s="13" t="s">
        <v>33</v>
      </c>
      <c r="AB1317" s="13" t="s">
        <v>206</v>
      </c>
      <c r="AC1317" s="13" t="s">
        <v>199</v>
      </c>
      <c r="AD1317" s="13" t="s">
        <v>43</v>
      </c>
      <c r="AE1317">
        <v>57</v>
      </c>
      <c r="AF1317" t="s">
        <v>37</v>
      </c>
      <c r="AG1317" t="s">
        <v>65</v>
      </c>
      <c r="AH1317">
        <v>7</v>
      </c>
      <c r="AI1317" t="s">
        <v>13</v>
      </c>
      <c r="AJ1317" s="13" t="s">
        <v>167</v>
      </c>
      <c r="AK1317" s="13" t="s">
        <v>135</v>
      </c>
      <c r="AL1317" t="b">
        <v>0</v>
      </c>
      <c r="AM1317" t="str">
        <f>EmployeeData[[#This Row],[EMPLOYEEID]]</f>
        <v>E234449</v>
      </c>
    </row>
    <row r="1318" spans="1:39" ht="15" x14ac:dyDescent="0.25">
      <c r="A1318" s="13" t="s">
        <v>2936</v>
      </c>
      <c r="B1318" s="13" t="str">
        <f>EmployeeData[[#This Row],[FULLNAME]]</f>
        <v>Kyoungsoon Fetzer</v>
      </c>
      <c r="C1318" s="13" t="s">
        <v>203</v>
      </c>
      <c r="D1318" s="13" t="s">
        <v>407</v>
      </c>
      <c r="E1318">
        <v>443</v>
      </c>
      <c r="F1318" s="13" t="s">
        <v>157</v>
      </c>
      <c r="G1318" s="13" t="s">
        <v>204</v>
      </c>
      <c r="H1318" t="s">
        <v>81</v>
      </c>
      <c r="I1318" t="s">
        <v>3973</v>
      </c>
      <c r="J1318">
        <v>41802</v>
      </c>
      <c r="K1318">
        <v>43876</v>
      </c>
      <c r="L1318">
        <v>1</v>
      </c>
      <c r="M1318">
        <v>40</v>
      </c>
      <c r="N1318">
        <v>5</v>
      </c>
      <c r="O1318">
        <v>383876</v>
      </c>
      <c r="P1318" t="s">
        <v>76</v>
      </c>
      <c r="Q1318" s="13" t="s">
        <v>55</v>
      </c>
      <c r="R1318" s="13" t="s">
        <v>83</v>
      </c>
      <c r="S1318" s="13" t="s">
        <v>159</v>
      </c>
      <c r="T1318" t="b">
        <v>1</v>
      </c>
      <c r="U1318" s="13" t="s">
        <v>7</v>
      </c>
      <c r="V1318" s="13" t="s">
        <v>2937</v>
      </c>
      <c r="W1318" t="s">
        <v>35</v>
      </c>
      <c r="X1318" s="13" t="s">
        <v>10</v>
      </c>
      <c r="Y1318" s="13" t="s">
        <v>153</v>
      </c>
      <c r="Z1318">
        <v>1982</v>
      </c>
      <c r="AA1318" s="13" t="s">
        <v>33</v>
      </c>
      <c r="AB1318" s="13" t="s">
        <v>206</v>
      </c>
      <c r="AC1318" s="13" t="s">
        <v>162</v>
      </c>
      <c r="AD1318" s="13" t="s">
        <v>43</v>
      </c>
      <c r="AE1318">
        <v>43</v>
      </c>
      <c r="AF1318" t="s">
        <v>36</v>
      </c>
      <c r="AG1318" t="s">
        <v>65</v>
      </c>
      <c r="AH1318">
        <v>6</v>
      </c>
      <c r="AI1318" t="s">
        <v>13</v>
      </c>
      <c r="AJ1318" s="13" t="s">
        <v>149</v>
      </c>
      <c r="AK1318" s="13" t="s">
        <v>135</v>
      </c>
      <c r="AL1318" t="b">
        <v>1</v>
      </c>
      <c r="AM1318" t="str">
        <f>EmployeeData[[#This Row],[EMPLOYEEID]]</f>
        <v>E234524</v>
      </c>
    </row>
    <row r="1319" spans="1:39" ht="15" x14ac:dyDescent="0.25">
      <c r="A1319" s="13" t="s">
        <v>2938</v>
      </c>
      <c r="B1319" s="13" t="str">
        <f>EmployeeData[[#This Row],[FULLNAME]]</f>
        <v>Larissa Ekeland</v>
      </c>
      <c r="C1319" s="13" t="s">
        <v>125</v>
      </c>
      <c r="D1319" s="13" t="s">
        <v>407</v>
      </c>
      <c r="E1319">
        <v>442</v>
      </c>
      <c r="F1319" s="13" t="s">
        <v>143</v>
      </c>
      <c r="G1319" s="13" t="s">
        <v>128</v>
      </c>
      <c r="H1319" t="s">
        <v>81</v>
      </c>
      <c r="I1319" t="s">
        <v>3973</v>
      </c>
      <c r="J1319">
        <v>41802</v>
      </c>
      <c r="K1319">
        <v>44273</v>
      </c>
      <c r="L1319">
        <v>1</v>
      </c>
      <c r="M1319">
        <v>40</v>
      </c>
      <c r="N1319">
        <v>5</v>
      </c>
      <c r="O1319">
        <v>219774</v>
      </c>
      <c r="P1319" t="s">
        <v>76</v>
      </c>
      <c r="Q1319" s="13" t="s">
        <v>54</v>
      </c>
      <c r="R1319" s="13" t="s">
        <v>83</v>
      </c>
      <c r="S1319" s="13" t="s">
        <v>159</v>
      </c>
      <c r="T1319" t="b">
        <v>1</v>
      </c>
      <c r="U1319" s="13" t="s">
        <v>8</v>
      </c>
      <c r="V1319" s="13" t="s">
        <v>2939</v>
      </c>
      <c r="W1319" t="s">
        <v>35</v>
      </c>
      <c r="X1319" s="13" t="s">
        <v>10</v>
      </c>
      <c r="Y1319" s="13" t="s">
        <v>146</v>
      </c>
      <c r="Z1319">
        <v>1982</v>
      </c>
      <c r="AA1319" s="13" t="s">
        <v>33</v>
      </c>
      <c r="AB1319" s="13" t="s">
        <v>132</v>
      </c>
      <c r="AC1319" s="13" t="s">
        <v>179</v>
      </c>
      <c r="AD1319" s="13" t="s">
        <v>44</v>
      </c>
      <c r="AE1319">
        <v>43</v>
      </c>
      <c r="AF1319" t="s">
        <v>36</v>
      </c>
      <c r="AG1319" t="s">
        <v>47</v>
      </c>
      <c r="AH1319">
        <v>7</v>
      </c>
      <c r="AI1319" t="s">
        <v>13</v>
      </c>
      <c r="AJ1319" s="13" t="s">
        <v>167</v>
      </c>
      <c r="AK1319" s="13" t="s">
        <v>135</v>
      </c>
      <c r="AL1319" t="b">
        <v>1</v>
      </c>
      <c r="AM1319" t="str">
        <f>EmployeeData[[#This Row],[EMPLOYEEID]]</f>
        <v>E235176</v>
      </c>
    </row>
    <row r="1320" spans="1:39" ht="15" x14ac:dyDescent="0.25">
      <c r="A1320" s="13" t="s">
        <v>2940</v>
      </c>
      <c r="B1320" s="13" t="str">
        <f>EmployeeData[[#This Row],[FULLNAME]]</f>
        <v>Larissa Djaya</v>
      </c>
      <c r="C1320" s="13" t="s">
        <v>125</v>
      </c>
      <c r="D1320" s="13" t="s">
        <v>407</v>
      </c>
      <c r="E1320">
        <v>445</v>
      </c>
      <c r="F1320" s="13" t="s">
        <v>169</v>
      </c>
      <c r="G1320" s="13" t="s">
        <v>128</v>
      </c>
      <c r="H1320" t="s">
        <v>81</v>
      </c>
      <c r="I1320" t="s">
        <v>3973</v>
      </c>
      <c r="J1320">
        <v>41802</v>
      </c>
      <c r="K1320">
        <v>44314</v>
      </c>
      <c r="L1320">
        <v>1</v>
      </c>
      <c r="M1320">
        <v>40</v>
      </c>
      <c r="N1320">
        <v>5</v>
      </c>
      <c r="O1320">
        <v>231145</v>
      </c>
      <c r="P1320" t="s">
        <v>76</v>
      </c>
      <c r="Q1320" s="13" t="s">
        <v>54</v>
      </c>
      <c r="R1320" s="13" t="s">
        <v>83</v>
      </c>
      <c r="S1320" s="13" t="s">
        <v>129</v>
      </c>
      <c r="T1320" t="b">
        <v>1</v>
      </c>
      <c r="U1320" s="13" t="s">
        <v>38</v>
      </c>
      <c r="V1320" s="13" t="s">
        <v>2941</v>
      </c>
      <c r="W1320" t="s">
        <v>35</v>
      </c>
      <c r="X1320" s="13" t="s">
        <v>10</v>
      </c>
      <c r="Y1320" s="13" t="s">
        <v>131</v>
      </c>
      <c r="Z1320">
        <v>1975</v>
      </c>
      <c r="AA1320" s="13" t="s">
        <v>33</v>
      </c>
      <c r="AB1320" s="13" t="s">
        <v>132</v>
      </c>
      <c r="AC1320" s="13" t="s">
        <v>171</v>
      </c>
      <c r="AD1320" s="13" t="s">
        <v>41</v>
      </c>
      <c r="AE1320">
        <v>50</v>
      </c>
      <c r="AF1320" t="s">
        <v>37</v>
      </c>
      <c r="AG1320" t="s">
        <v>47</v>
      </c>
      <c r="AH1320">
        <v>7</v>
      </c>
      <c r="AI1320" t="s">
        <v>13</v>
      </c>
      <c r="AJ1320" s="13" t="s">
        <v>176</v>
      </c>
      <c r="AK1320" s="13" t="s">
        <v>135</v>
      </c>
      <c r="AL1320" t="b">
        <v>0</v>
      </c>
      <c r="AM1320" t="str">
        <f>EmployeeData[[#This Row],[EMPLOYEEID]]</f>
        <v>E235522</v>
      </c>
    </row>
    <row r="1321" spans="1:39" ht="15" x14ac:dyDescent="0.25">
      <c r="A1321" s="13" t="s">
        <v>2942</v>
      </c>
      <c r="B1321" s="13" t="str">
        <f>EmployeeData[[#This Row],[FULLNAME]]</f>
        <v>Lauren Choy</v>
      </c>
      <c r="C1321" s="13" t="s">
        <v>156</v>
      </c>
      <c r="D1321" s="13" t="s">
        <v>407</v>
      </c>
      <c r="E1321">
        <v>452</v>
      </c>
      <c r="F1321" s="13" t="s">
        <v>157</v>
      </c>
      <c r="G1321" s="13" t="s">
        <v>158</v>
      </c>
      <c r="H1321" t="s">
        <v>81</v>
      </c>
      <c r="I1321" t="s">
        <v>3973</v>
      </c>
      <c r="J1321">
        <v>41802</v>
      </c>
      <c r="K1321">
        <v>43984</v>
      </c>
      <c r="L1321">
        <v>1</v>
      </c>
      <c r="M1321">
        <v>40</v>
      </c>
      <c r="N1321">
        <v>5</v>
      </c>
      <c r="O1321">
        <v>64020</v>
      </c>
      <c r="P1321" t="s">
        <v>76</v>
      </c>
      <c r="Q1321" s="13" t="s">
        <v>56</v>
      </c>
      <c r="R1321" s="13" t="s">
        <v>83</v>
      </c>
      <c r="S1321" s="13" t="s">
        <v>159</v>
      </c>
      <c r="T1321" t="b">
        <v>1</v>
      </c>
      <c r="U1321" s="13" t="s">
        <v>7</v>
      </c>
      <c r="V1321" s="13" t="s">
        <v>2943</v>
      </c>
      <c r="W1321" t="s">
        <v>35</v>
      </c>
      <c r="X1321" s="13" t="s">
        <v>10</v>
      </c>
      <c r="Y1321" s="13" t="s">
        <v>146</v>
      </c>
      <c r="Z1321">
        <v>1994</v>
      </c>
      <c r="AA1321" s="13" t="s">
        <v>15</v>
      </c>
      <c r="AB1321" s="13" t="s">
        <v>161</v>
      </c>
      <c r="AC1321" s="13" t="s">
        <v>199</v>
      </c>
      <c r="AD1321" s="13" t="s">
        <v>43</v>
      </c>
      <c r="AE1321">
        <v>31</v>
      </c>
      <c r="AF1321" t="s">
        <v>6</v>
      </c>
      <c r="AG1321" t="s">
        <v>12</v>
      </c>
      <c r="AH1321">
        <v>6</v>
      </c>
      <c r="AI1321" t="s">
        <v>13</v>
      </c>
      <c r="AJ1321" s="13" t="s">
        <v>154</v>
      </c>
      <c r="AK1321" s="13" t="s">
        <v>135</v>
      </c>
      <c r="AL1321" t="b">
        <v>1</v>
      </c>
      <c r="AM1321" t="str">
        <f>EmployeeData[[#This Row],[EMPLOYEEID]]</f>
        <v>E235879</v>
      </c>
    </row>
    <row r="1322" spans="1:39" ht="15" x14ac:dyDescent="0.25">
      <c r="A1322" s="13" t="s">
        <v>2944</v>
      </c>
      <c r="B1322" s="13" t="str">
        <f>EmployeeData[[#This Row],[FULLNAME]]</f>
        <v>Lauren Choi</v>
      </c>
      <c r="C1322" s="13" t="s">
        <v>203</v>
      </c>
      <c r="D1322" s="13" t="s">
        <v>407</v>
      </c>
      <c r="E1322">
        <v>446</v>
      </c>
      <c r="F1322" s="13" t="s">
        <v>326</v>
      </c>
      <c r="G1322" s="13" t="s">
        <v>204</v>
      </c>
      <c r="H1322" t="s">
        <v>81</v>
      </c>
      <c r="I1322" t="s">
        <v>3973</v>
      </c>
      <c r="J1322">
        <v>41802</v>
      </c>
      <c r="K1322">
        <v>43822</v>
      </c>
      <c r="L1322">
        <v>1</v>
      </c>
      <c r="M1322">
        <v>40</v>
      </c>
      <c r="N1322">
        <v>5</v>
      </c>
      <c r="O1322">
        <v>360860</v>
      </c>
      <c r="P1322" t="s">
        <v>76</v>
      </c>
      <c r="Q1322" s="13" t="s">
        <v>55</v>
      </c>
      <c r="R1322" s="13" t="s">
        <v>83</v>
      </c>
      <c r="S1322" s="13" t="s">
        <v>140</v>
      </c>
      <c r="T1322" t="b">
        <v>1</v>
      </c>
      <c r="U1322" s="13" t="s">
        <v>8</v>
      </c>
      <c r="V1322" s="13" t="s">
        <v>2945</v>
      </c>
      <c r="W1322" t="s">
        <v>35</v>
      </c>
      <c r="X1322" s="13" t="s">
        <v>10</v>
      </c>
      <c r="Y1322" s="13" t="s">
        <v>146</v>
      </c>
      <c r="Z1322">
        <v>1982</v>
      </c>
      <c r="AA1322" s="13" t="s">
        <v>33</v>
      </c>
      <c r="AB1322" s="13" t="s">
        <v>206</v>
      </c>
      <c r="AC1322" s="13" t="s">
        <v>384</v>
      </c>
      <c r="AD1322" s="13" t="s">
        <v>39</v>
      </c>
      <c r="AE1322">
        <v>43</v>
      </c>
      <c r="AF1322" t="s">
        <v>36</v>
      </c>
      <c r="AG1322" t="s">
        <v>65</v>
      </c>
      <c r="AH1322">
        <v>5</v>
      </c>
      <c r="AI1322" t="s">
        <v>30</v>
      </c>
      <c r="AJ1322" s="13" t="s">
        <v>149</v>
      </c>
      <c r="AK1322" s="13" t="s">
        <v>135</v>
      </c>
      <c r="AL1322" t="s">
        <v>136</v>
      </c>
      <c r="AM1322" t="str">
        <f>EmployeeData[[#This Row],[EMPLOYEEID]]</f>
        <v>E235940</v>
      </c>
    </row>
    <row r="1323" spans="1:39" ht="15" x14ac:dyDescent="0.25">
      <c r="A1323" s="13" t="s">
        <v>2946</v>
      </c>
      <c r="B1323" s="13" t="str">
        <f>EmployeeData[[#This Row],[FULLNAME]]</f>
        <v>Laurens Chen</v>
      </c>
      <c r="C1323" s="13" t="s">
        <v>125</v>
      </c>
      <c r="D1323" s="13" t="s">
        <v>407</v>
      </c>
      <c r="E1323">
        <v>446</v>
      </c>
      <c r="F1323" s="13" t="s">
        <v>326</v>
      </c>
      <c r="G1323" s="13" t="s">
        <v>128</v>
      </c>
      <c r="H1323" t="s">
        <v>81</v>
      </c>
      <c r="I1323" t="s">
        <v>3973</v>
      </c>
      <c r="J1323">
        <v>41802</v>
      </c>
      <c r="K1323">
        <v>44351</v>
      </c>
      <c r="L1323">
        <v>1</v>
      </c>
      <c r="M1323">
        <v>40</v>
      </c>
      <c r="N1323">
        <v>5</v>
      </c>
      <c r="O1323">
        <v>238660</v>
      </c>
      <c r="P1323" t="s">
        <v>76</v>
      </c>
      <c r="Q1323" s="13" t="s">
        <v>54</v>
      </c>
      <c r="R1323" s="13" t="s">
        <v>83</v>
      </c>
      <c r="S1323" s="13" t="s">
        <v>159</v>
      </c>
      <c r="T1323" t="b">
        <v>1</v>
      </c>
      <c r="U1323" s="13" t="s">
        <v>7</v>
      </c>
      <c r="V1323" s="13" t="s">
        <v>2947</v>
      </c>
      <c r="W1323" t="s">
        <v>35</v>
      </c>
      <c r="X1323" s="13" t="s">
        <v>10</v>
      </c>
      <c r="Y1323" s="13" t="s">
        <v>146</v>
      </c>
      <c r="Z1323">
        <v>1991</v>
      </c>
      <c r="AA1323" s="13" t="s">
        <v>33</v>
      </c>
      <c r="AB1323" s="13" t="s">
        <v>132</v>
      </c>
      <c r="AC1323" s="13" t="s">
        <v>384</v>
      </c>
      <c r="AD1323" s="13" t="s">
        <v>39</v>
      </c>
      <c r="AE1323">
        <v>34</v>
      </c>
      <c r="AF1323" t="s">
        <v>36</v>
      </c>
      <c r="AG1323" t="s">
        <v>47</v>
      </c>
      <c r="AH1323">
        <v>7</v>
      </c>
      <c r="AI1323" t="s">
        <v>13</v>
      </c>
      <c r="AJ1323" s="13" t="s">
        <v>239</v>
      </c>
      <c r="AK1323" s="13" t="s">
        <v>135</v>
      </c>
      <c r="AL1323" t="b">
        <v>1</v>
      </c>
      <c r="AM1323" t="str">
        <f>EmployeeData[[#This Row],[EMPLOYEEID]]</f>
        <v>E236035</v>
      </c>
    </row>
    <row r="1324" spans="1:39" ht="15" x14ac:dyDescent="0.25">
      <c r="A1324" s="13" t="s">
        <v>2948</v>
      </c>
      <c r="B1324" s="13" t="str">
        <f>EmployeeData[[#This Row],[FULLNAME]]</f>
        <v>Leah Becerra</v>
      </c>
      <c r="C1324" s="13" t="s">
        <v>203</v>
      </c>
      <c r="D1324" s="13" t="s">
        <v>407</v>
      </c>
      <c r="E1324">
        <v>253</v>
      </c>
      <c r="F1324" s="13" t="s">
        <v>157</v>
      </c>
      <c r="G1324" s="13" t="s">
        <v>204</v>
      </c>
      <c r="H1324" t="s">
        <v>81</v>
      </c>
      <c r="I1324" t="s">
        <v>3973</v>
      </c>
      <c r="J1324">
        <v>41802</v>
      </c>
      <c r="K1324">
        <v>44192</v>
      </c>
      <c r="L1324">
        <v>1</v>
      </c>
      <c r="M1324">
        <v>40</v>
      </c>
      <c r="N1324">
        <v>5</v>
      </c>
      <c r="O1324">
        <v>333241</v>
      </c>
      <c r="P1324" t="s">
        <v>76</v>
      </c>
      <c r="Q1324" s="13" t="s">
        <v>55</v>
      </c>
      <c r="R1324" s="13" t="s">
        <v>83</v>
      </c>
      <c r="S1324" s="13" t="s">
        <v>159</v>
      </c>
      <c r="T1324" t="b">
        <v>1</v>
      </c>
      <c r="U1324" s="13" t="s">
        <v>8</v>
      </c>
      <c r="V1324" s="13" t="s">
        <v>2949</v>
      </c>
      <c r="W1324" t="s">
        <v>35</v>
      </c>
      <c r="X1324" s="13" t="s">
        <v>10</v>
      </c>
      <c r="Y1324" s="13" t="s">
        <v>233</v>
      </c>
      <c r="Z1324">
        <v>1968</v>
      </c>
      <c r="AA1324" s="13" t="s">
        <v>33</v>
      </c>
      <c r="AB1324" s="13" t="s">
        <v>206</v>
      </c>
      <c r="AC1324" s="13" t="s">
        <v>399</v>
      </c>
      <c r="AD1324" s="13" t="s">
        <v>43</v>
      </c>
      <c r="AE1324">
        <v>57</v>
      </c>
      <c r="AF1324" t="s">
        <v>37</v>
      </c>
      <c r="AG1324" t="s">
        <v>65</v>
      </c>
      <c r="AH1324">
        <v>6</v>
      </c>
      <c r="AI1324" t="s">
        <v>13</v>
      </c>
      <c r="AJ1324" s="13" t="s">
        <v>176</v>
      </c>
      <c r="AK1324" s="13" t="s">
        <v>135</v>
      </c>
      <c r="AL1324" t="s">
        <v>136</v>
      </c>
      <c r="AM1324" t="str">
        <f>EmployeeData[[#This Row],[EMPLOYEEID]]</f>
        <v>E237526</v>
      </c>
    </row>
    <row r="1325" spans="1:39" ht="15" x14ac:dyDescent="0.25">
      <c r="A1325" s="13" t="s">
        <v>2950</v>
      </c>
      <c r="B1325" s="13" t="str">
        <f>EmployeeData[[#This Row],[FULLNAME]]</f>
        <v>Linda Banks</v>
      </c>
      <c r="C1325" s="13" t="s">
        <v>125</v>
      </c>
      <c r="D1325" s="13" t="s">
        <v>407</v>
      </c>
      <c r="E1325">
        <v>445</v>
      </c>
      <c r="F1325" s="13" t="s">
        <v>169</v>
      </c>
      <c r="G1325" s="13" t="s">
        <v>128</v>
      </c>
      <c r="H1325" t="s">
        <v>81</v>
      </c>
      <c r="I1325" t="s">
        <v>3973</v>
      </c>
      <c r="J1325">
        <v>41802</v>
      </c>
      <c r="K1325">
        <v>44180</v>
      </c>
      <c r="L1325">
        <v>1</v>
      </c>
      <c r="M1325">
        <v>40</v>
      </c>
      <c r="N1325">
        <v>5</v>
      </c>
      <c r="O1325">
        <v>194429</v>
      </c>
      <c r="P1325" t="s">
        <v>76</v>
      </c>
      <c r="Q1325" s="13" t="s">
        <v>54</v>
      </c>
      <c r="R1325" s="13" t="s">
        <v>83</v>
      </c>
      <c r="S1325" s="13" t="s">
        <v>129</v>
      </c>
      <c r="T1325" t="b">
        <v>1</v>
      </c>
      <c r="U1325" s="13" t="s">
        <v>38</v>
      </c>
      <c r="V1325" s="13" t="s">
        <v>2951</v>
      </c>
      <c r="W1325" t="s">
        <v>35</v>
      </c>
      <c r="X1325" s="13" t="s">
        <v>10</v>
      </c>
      <c r="Y1325" s="13" t="s">
        <v>131</v>
      </c>
      <c r="Z1325">
        <v>1974</v>
      </c>
      <c r="AA1325" s="13" t="s">
        <v>52</v>
      </c>
      <c r="AB1325" s="13" t="s">
        <v>132</v>
      </c>
      <c r="AC1325" s="13" t="s">
        <v>171</v>
      </c>
      <c r="AD1325" s="13" t="s">
        <v>41</v>
      </c>
      <c r="AE1325">
        <v>51</v>
      </c>
      <c r="AF1325" t="s">
        <v>37</v>
      </c>
      <c r="AG1325" t="s">
        <v>46</v>
      </c>
      <c r="AH1325">
        <v>6</v>
      </c>
      <c r="AI1325" t="s">
        <v>13</v>
      </c>
      <c r="AJ1325" s="13" t="s">
        <v>134</v>
      </c>
      <c r="AK1325" s="13" t="s">
        <v>135</v>
      </c>
      <c r="AL1325" t="s">
        <v>136</v>
      </c>
      <c r="AM1325" t="str">
        <f>EmployeeData[[#This Row],[EMPLOYEEID]]</f>
        <v>E237608</v>
      </c>
    </row>
    <row r="1326" spans="1:39" ht="15" x14ac:dyDescent="0.25">
      <c r="A1326" s="13" t="s">
        <v>2952</v>
      </c>
      <c r="B1326" s="13" t="str">
        <f>EmployeeData[[#This Row],[FULLNAME]]</f>
        <v>Linda Anugu</v>
      </c>
      <c r="C1326" s="13" t="s">
        <v>156</v>
      </c>
      <c r="D1326" s="13" t="s">
        <v>407</v>
      </c>
      <c r="E1326">
        <v>301</v>
      </c>
      <c r="F1326" s="13" t="s">
        <v>221</v>
      </c>
      <c r="G1326" s="13" t="s">
        <v>158</v>
      </c>
      <c r="H1326" t="s">
        <v>81</v>
      </c>
      <c r="I1326" t="s">
        <v>3973</v>
      </c>
      <c r="J1326">
        <v>41802</v>
      </c>
      <c r="K1326">
        <v>43850</v>
      </c>
      <c r="L1326">
        <v>1</v>
      </c>
      <c r="M1326">
        <v>40</v>
      </c>
      <c r="N1326">
        <v>5</v>
      </c>
      <c r="O1326">
        <v>85238</v>
      </c>
      <c r="P1326" t="s">
        <v>76</v>
      </c>
      <c r="Q1326" s="13" t="s">
        <v>56</v>
      </c>
      <c r="R1326" s="13" t="s">
        <v>83</v>
      </c>
      <c r="S1326" s="13" t="s">
        <v>386</v>
      </c>
      <c r="T1326" t="b">
        <v>1</v>
      </c>
      <c r="U1326" s="13" t="s">
        <v>7</v>
      </c>
      <c r="V1326" s="13" t="s">
        <v>2953</v>
      </c>
      <c r="W1326" t="s">
        <v>35</v>
      </c>
      <c r="X1326" s="13" t="s">
        <v>10</v>
      </c>
      <c r="Y1326" s="13" t="s">
        <v>146</v>
      </c>
      <c r="Z1326">
        <v>1983</v>
      </c>
      <c r="AA1326" s="13" t="s">
        <v>32</v>
      </c>
      <c r="AB1326" s="13" t="s">
        <v>161</v>
      </c>
      <c r="AC1326" s="13" t="s">
        <v>1054</v>
      </c>
      <c r="AD1326" s="13" t="s">
        <v>9</v>
      </c>
      <c r="AE1326">
        <v>42</v>
      </c>
      <c r="AF1326" t="s">
        <v>36</v>
      </c>
      <c r="AG1326" t="s">
        <v>12</v>
      </c>
      <c r="AH1326">
        <v>6</v>
      </c>
      <c r="AI1326" t="s">
        <v>13</v>
      </c>
      <c r="AJ1326" s="13" t="s">
        <v>176</v>
      </c>
      <c r="AK1326" s="13" t="s">
        <v>184</v>
      </c>
      <c r="AL1326" t="s">
        <v>136</v>
      </c>
      <c r="AM1326" t="str">
        <f>EmployeeData[[#This Row],[EMPLOYEEID]]</f>
        <v>E237887</v>
      </c>
    </row>
    <row r="1327" spans="1:39" ht="15" x14ac:dyDescent="0.25">
      <c r="A1327" s="13" t="s">
        <v>2954</v>
      </c>
      <c r="B1327" s="13" t="str">
        <f>EmployeeData[[#This Row],[FULLNAME]]</f>
        <v>Lisa Zhan</v>
      </c>
      <c r="C1327" s="13" t="s">
        <v>125</v>
      </c>
      <c r="D1327" s="13" t="s">
        <v>407</v>
      </c>
      <c r="E1327">
        <v>452</v>
      </c>
      <c r="F1327" s="13" t="s">
        <v>157</v>
      </c>
      <c r="G1327" s="13" t="s">
        <v>128</v>
      </c>
      <c r="H1327" t="s">
        <v>81</v>
      </c>
      <c r="I1327" t="s">
        <v>3973</v>
      </c>
      <c r="J1327">
        <v>41802</v>
      </c>
      <c r="K1327">
        <v>44103</v>
      </c>
      <c r="L1327">
        <v>1</v>
      </c>
      <c r="M1327">
        <v>40</v>
      </c>
      <c r="N1327">
        <v>5</v>
      </c>
      <c r="O1327">
        <v>89794</v>
      </c>
      <c r="P1327" t="s">
        <v>76</v>
      </c>
      <c r="Q1327" s="13" t="s">
        <v>54</v>
      </c>
      <c r="R1327" s="13" t="s">
        <v>83</v>
      </c>
      <c r="S1327" s="13" t="s">
        <v>129</v>
      </c>
      <c r="T1327" t="b">
        <v>1</v>
      </c>
      <c r="U1327" s="13" t="s">
        <v>38</v>
      </c>
      <c r="V1327" s="13" t="s">
        <v>2955</v>
      </c>
      <c r="W1327" t="s">
        <v>35</v>
      </c>
      <c r="X1327" s="13" t="s">
        <v>45</v>
      </c>
      <c r="Y1327" s="13" t="s">
        <v>131</v>
      </c>
      <c r="Z1327">
        <v>1979</v>
      </c>
      <c r="AA1327" s="13" t="s">
        <v>33</v>
      </c>
      <c r="AB1327" s="13" t="s">
        <v>132</v>
      </c>
      <c r="AC1327" s="13" t="s">
        <v>199</v>
      </c>
      <c r="AD1327" s="13" t="s">
        <v>43</v>
      </c>
      <c r="AE1327">
        <v>46</v>
      </c>
      <c r="AF1327" t="s">
        <v>37</v>
      </c>
      <c r="AG1327" t="s">
        <v>12</v>
      </c>
      <c r="AH1327">
        <v>6</v>
      </c>
      <c r="AI1327" t="s">
        <v>13</v>
      </c>
      <c r="AJ1327" s="13" t="s">
        <v>154</v>
      </c>
      <c r="AK1327" s="13" t="s">
        <v>135</v>
      </c>
      <c r="AL1327" t="s">
        <v>136</v>
      </c>
      <c r="AM1327" t="str">
        <f>EmployeeData[[#This Row],[EMPLOYEEID]]</f>
        <v>E239039</v>
      </c>
    </row>
    <row r="1328" spans="1:39" ht="15" x14ac:dyDescent="0.25">
      <c r="A1328" s="13" t="s">
        <v>2956</v>
      </c>
      <c r="B1328" s="13" t="str">
        <f>EmployeeData[[#This Row],[FULLNAME]]</f>
        <v>Lorraine Wang</v>
      </c>
      <c r="C1328" s="13" t="s">
        <v>125</v>
      </c>
      <c r="D1328" s="13" t="s">
        <v>407</v>
      </c>
      <c r="E1328">
        <v>442</v>
      </c>
      <c r="F1328" s="13" t="s">
        <v>143</v>
      </c>
      <c r="G1328" s="13" t="s">
        <v>128</v>
      </c>
      <c r="H1328" t="s">
        <v>81</v>
      </c>
      <c r="I1328" t="s">
        <v>3973</v>
      </c>
      <c r="J1328">
        <v>42001</v>
      </c>
      <c r="K1328">
        <v>44216</v>
      </c>
      <c r="L1328">
        <v>1</v>
      </c>
      <c r="M1328">
        <v>40</v>
      </c>
      <c r="N1328">
        <v>5</v>
      </c>
      <c r="O1328">
        <v>180033</v>
      </c>
      <c r="P1328" t="s">
        <v>76</v>
      </c>
      <c r="Q1328" s="13" t="s">
        <v>54</v>
      </c>
      <c r="R1328" s="13" t="s">
        <v>83</v>
      </c>
      <c r="S1328" s="13" t="s">
        <v>140</v>
      </c>
      <c r="T1328" t="b">
        <v>1</v>
      </c>
      <c r="U1328" s="13" t="s">
        <v>7</v>
      </c>
      <c r="V1328" s="13" t="s">
        <v>2957</v>
      </c>
      <c r="W1328" t="s">
        <v>35</v>
      </c>
      <c r="X1328" s="13" t="s">
        <v>10</v>
      </c>
      <c r="Y1328" s="13" t="s">
        <v>275</v>
      </c>
      <c r="Z1328">
        <v>1982</v>
      </c>
      <c r="AA1328" s="13" t="s">
        <v>52</v>
      </c>
      <c r="AB1328" s="13" t="s">
        <v>132</v>
      </c>
      <c r="AC1328" s="13" t="s">
        <v>179</v>
      </c>
      <c r="AD1328" s="13" t="s">
        <v>44</v>
      </c>
      <c r="AE1328">
        <v>43</v>
      </c>
      <c r="AF1328" t="s">
        <v>36</v>
      </c>
      <c r="AG1328" t="s">
        <v>46</v>
      </c>
      <c r="AH1328">
        <v>7</v>
      </c>
      <c r="AI1328" t="s">
        <v>13</v>
      </c>
      <c r="AJ1328" s="13" t="s">
        <v>134</v>
      </c>
      <c r="AK1328" s="13" t="s">
        <v>135</v>
      </c>
      <c r="AL1328" t="s">
        <v>136</v>
      </c>
      <c r="AM1328" t="str">
        <f>EmployeeData[[#This Row],[EMPLOYEEID]]</f>
        <v>E240919</v>
      </c>
    </row>
    <row r="1329" spans="1:39" ht="15" x14ac:dyDescent="0.25">
      <c r="A1329" s="13" t="s">
        <v>2958</v>
      </c>
      <c r="B1329" s="13" t="str">
        <f>EmployeeData[[#This Row],[FULLNAME]]</f>
        <v>Lothar Wakefield</v>
      </c>
      <c r="C1329" s="13" t="s">
        <v>125</v>
      </c>
      <c r="D1329" s="13" t="s">
        <v>407</v>
      </c>
      <c r="E1329">
        <v>281</v>
      </c>
      <c r="F1329" s="13" t="s">
        <v>221</v>
      </c>
      <c r="G1329" s="13" t="s">
        <v>128</v>
      </c>
      <c r="H1329" t="s">
        <v>81</v>
      </c>
      <c r="I1329" t="s">
        <v>3973</v>
      </c>
      <c r="J1329">
        <v>42001</v>
      </c>
      <c r="K1329">
        <v>44375</v>
      </c>
      <c r="L1329">
        <v>1</v>
      </c>
      <c r="M1329">
        <v>40</v>
      </c>
      <c r="N1329">
        <v>5</v>
      </c>
      <c r="O1329">
        <v>235691</v>
      </c>
      <c r="P1329" t="s">
        <v>76</v>
      </c>
      <c r="Q1329" s="13" t="s">
        <v>54</v>
      </c>
      <c r="R1329" s="13" t="s">
        <v>83</v>
      </c>
      <c r="S1329" s="13" t="s">
        <v>215</v>
      </c>
      <c r="T1329" t="b">
        <v>1</v>
      </c>
      <c r="U1329" s="13" t="s">
        <v>7</v>
      </c>
      <c r="V1329" s="13" t="s">
        <v>2959</v>
      </c>
      <c r="W1329" t="s">
        <v>35</v>
      </c>
      <c r="X1329" s="13" t="s">
        <v>10</v>
      </c>
      <c r="Y1329" s="13" t="s">
        <v>146</v>
      </c>
      <c r="Z1329">
        <v>1990</v>
      </c>
      <c r="AA1329" s="13" t="s">
        <v>32</v>
      </c>
      <c r="AB1329" s="13" t="s">
        <v>132</v>
      </c>
      <c r="AC1329" s="13" t="s">
        <v>633</v>
      </c>
      <c r="AD1329" s="13" t="s">
        <v>9</v>
      </c>
      <c r="AE1329">
        <v>35</v>
      </c>
      <c r="AF1329" t="s">
        <v>36</v>
      </c>
      <c r="AG1329" t="s">
        <v>47</v>
      </c>
      <c r="AH1329">
        <v>7</v>
      </c>
      <c r="AI1329" t="s">
        <v>13</v>
      </c>
      <c r="AJ1329" s="13" t="s">
        <v>239</v>
      </c>
      <c r="AK1329" s="13" t="s">
        <v>184</v>
      </c>
      <c r="AL1329" t="s">
        <v>136</v>
      </c>
      <c r="AM1329" t="str">
        <f>EmployeeData[[#This Row],[EMPLOYEEID]]</f>
        <v>E241171</v>
      </c>
    </row>
    <row r="1330" spans="1:39" ht="15" x14ac:dyDescent="0.25">
      <c r="A1330" s="13" t="s">
        <v>2960</v>
      </c>
      <c r="B1330" s="13" t="str">
        <f>EmployeeData[[#This Row],[FULLNAME]]</f>
        <v>Lucas Teng</v>
      </c>
      <c r="C1330" s="13" t="s">
        <v>125</v>
      </c>
      <c r="D1330" s="13" t="s">
        <v>407</v>
      </c>
      <c r="E1330">
        <v>442</v>
      </c>
      <c r="F1330" s="13" t="s">
        <v>143</v>
      </c>
      <c r="G1330" s="13" t="s">
        <v>128</v>
      </c>
      <c r="H1330" t="s">
        <v>81</v>
      </c>
      <c r="I1330" t="s">
        <v>3973</v>
      </c>
      <c r="J1330">
        <v>42001</v>
      </c>
      <c r="K1330">
        <v>44388</v>
      </c>
      <c r="L1330">
        <v>1</v>
      </c>
      <c r="M1330">
        <v>40</v>
      </c>
      <c r="N1330">
        <v>5</v>
      </c>
      <c r="O1330">
        <v>234085</v>
      </c>
      <c r="P1330" t="s">
        <v>76</v>
      </c>
      <c r="Q1330" s="13" t="s">
        <v>54</v>
      </c>
      <c r="R1330" s="13" t="s">
        <v>83</v>
      </c>
      <c r="S1330" s="13" t="s">
        <v>211</v>
      </c>
      <c r="T1330" t="b">
        <v>1</v>
      </c>
      <c r="U1330" s="13" t="s">
        <v>38</v>
      </c>
      <c r="V1330" s="13" t="s">
        <v>2961</v>
      </c>
      <c r="W1330" t="s">
        <v>35</v>
      </c>
      <c r="X1330" s="13" t="s">
        <v>10</v>
      </c>
      <c r="Y1330" s="13" t="s">
        <v>233</v>
      </c>
      <c r="Z1330">
        <v>1989</v>
      </c>
      <c r="AA1330" s="13" t="s">
        <v>52</v>
      </c>
      <c r="AB1330" s="13" t="s">
        <v>132</v>
      </c>
      <c r="AC1330" s="13" t="s">
        <v>179</v>
      </c>
      <c r="AD1330" s="13" t="s">
        <v>44</v>
      </c>
      <c r="AE1330">
        <v>36</v>
      </c>
      <c r="AF1330" t="s">
        <v>36</v>
      </c>
      <c r="AG1330" t="s">
        <v>47</v>
      </c>
      <c r="AH1330">
        <v>7</v>
      </c>
      <c r="AI1330" t="s">
        <v>13</v>
      </c>
      <c r="AJ1330" s="13" t="s">
        <v>176</v>
      </c>
      <c r="AK1330" s="13" t="s">
        <v>135</v>
      </c>
      <c r="AL1330" t="b">
        <v>1</v>
      </c>
      <c r="AM1330" t="str">
        <f>EmployeeData[[#This Row],[EMPLOYEEID]]</f>
        <v>E242320</v>
      </c>
    </row>
    <row r="1331" spans="1:39" ht="15" x14ac:dyDescent="0.25">
      <c r="A1331" s="13" t="s">
        <v>2962</v>
      </c>
      <c r="B1331" s="13" t="str">
        <f>EmployeeData[[#This Row],[FULLNAME]]</f>
        <v>Lynn Rusch</v>
      </c>
      <c r="C1331" s="13" t="s">
        <v>125</v>
      </c>
      <c r="D1331" s="13" t="s">
        <v>407</v>
      </c>
      <c r="E1331">
        <v>301</v>
      </c>
      <c r="F1331" s="13" t="s">
        <v>221</v>
      </c>
      <c r="G1331" s="13" t="s">
        <v>128</v>
      </c>
      <c r="H1331" t="s">
        <v>81</v>
      </c>
      <c r="I1331" t="s">
        <v>3973</v>
      </c>
      <c r="J1331">
        <v>42001</v>
      </c>
      <c r="K1331">
        <v>44013</v>
      </c>
      <c r="L1331">
        <v>1</v>
      </c>
      <c r="M1331">
        <v>40</v>
      </c>
      <c r="N1331">
        <v>5</v>
      </c>
      <c r="O1331">
        <v>24062</v>
      </c>
      <c r="P1331" t="s">
        <v>76</v>
      </c>
      <c r="Q1331" s="13" t="s">
        <v>54</v>
      </c>
      <c r="R1331" s="13" t="s">
        <v>83</v>
      </c>
      <c r="S1331" s="13" t="s">
        <v>140</v>
      </c>
      <c r="T1331" t="b">
        <v>1</v>
      </c>
      <c r="U1331" s="13" t="s">
        <v>8</v>
      </c>
      <c r="V1331" s="13" t="s">
        <v>2963</v>
      </c>
      <c r="W1331" t="s">
        <v>35</v>
      </c>
      <c r="X1331" s="13" t="s">
        <v>10</v>
      </c>
      <c r="Y1331" s="13" t="s">
        <v>146</v>
      </c>
      <c r="Z1331">
        <v>1983</v>
      </c>
      <c r="AA1331" s="13" t="s">
        <v>15</v>
      </c>
      <c r="AB1331" s="13" t="s">
        <v>132</v>
      </c>
      <c r="AC1331" s="13" t="s">
        <v>1054</v>
      </c>
      <c r="AD1331" s="13" t="s">
        <v>9</v>
      </c>
      <c r="AE1331">
        <v>42</v>
      </c>
      <c r="AF1331" t="s">
        <v>36</v>
      </c>
      <c r="AG1331" t="s">
        <v>11</v>
      </c>
      <c r="AH1331">
        <v>6</v>
      </c>
      <c r="AI1331" t="s">
        <v>13</v>
      </c>
      <c r="AJ1331" s="13" t="s">
        <v>149</v>
      </c>
      <c r="AK1331" s="13" t="s">
        <v>135</v>
      </c>
      <c r="AL1331" t="s">
        <v>136</v>
      </c>
      <c r="AM1331" t="str">
        <f>EmployeeData[[#This Row],[EMPLOYEEID]]</f>
        <v>E245107</v>
      </c>
    </row>
    <row r="1332" spans="1:39" ht="15" x14ac:dyDescent="0.25">
      <c r="A1332" s="13" t="s">
        <v>2964</v>
      </c>
      <c r="B1332" s="13" t="str">
        <f>EmployeeData[[#This Row],[FULLNAME]]</f>
        <v>Lynn Recalde</v>
      </c>
      <c r="C1332" s="13" t="s">
        <v>125</v>
      </c>
      <c r="D1332" s="13" t="s">
        <v>407</v>
      </c>
      <c r="E1332">
        <v>452</v>
      </c>
      <c r="F1332" s="13" t="s">
        <v>157</v>
      </c>
      <c r="G1332" s="13" t="s">
        <v>128</v>
      </c>
      <c r="H1332" t="s">
        <v>81</v>
      </c>
      <c r="I1332" t="s">
        <v>3973</v>
      </c>
      <c r="J1332">
        <v>42001</v>
      </c>
      <c r="K1332">
        <v>44325</v>
      </c>
      <c r="L1332">
        <v>1</v>
      </c>
      <c r="M1332">
        <v>40</v>
      </c>
      <c r="N1332">
        <v>5</v>
      </c>
      <c r="O1332">
        <v>249472</v>
      </c>
      <c r="P1332" t="s">
        <v>76</v>
      </c>
      <c r="Q1332" s="13" t="s">
        <v>54</v>
      </c>
      <c r="R1332" s="13" t="s">
        <v>83</v>
      </c>
      <c r="S1332" s="13" t="s">
        <v>159</v>
      </c>
      <c r="T1332" t="b">
        <v>1</v>
      </c>
      <c r="U1332" s="13" t="s">
        <v>8</v>
      </c>
      <c r="V1332" s="13" t="s">
        <v>2965</v>
      </c>
      <c r="W1332" t="s">
        <v>35</v>
      </c>
      <c r="X1332" s="13" t="s">
        <v>10</v>
      </c>
      <c r="Y1332" s="13" t="s">
        <v>146</v>
      </c>
      <c r="Z1332">
        <v>1988</v>
      </c>
      <c r="AA1332" s="13" t="s">
        <v>15</v>
      </c>
      <c r="AB1332" s="13" t="s">
        <v>132</v>
      </c>
      <c r="AC1332" s="13" t="s">
        <v>199</v>
      </c>
      <c r="AD1332" s="13" t="s">
        <v>43</v>
      </c>
      <c r="AE1332">
        <v>37</v>
      </c>
      <c r="AF1332" t="s">
        <v>36</v>
      </c>
      <c r="AG1332" t="s">
        <v>47</v>
      </c>
      <c r="AH1332">
        <v>7</v>
      </c>
      <c r="AI1332" t="s">
        <v>13</v>
      </c>
      <c r="AJ1332" s="13" t="s">
        <v>134</v>
      </c>
      <c r="AK1332" s="13" t="s">
        <v>135</v>
      </c>
      <c r="AL1332" t="b">
        <v>0</v>
      </c>
      <c r="AM1332" t="str">
        <f>EmployeeData[[#This Row],[EMPLOYEEID]]</f>
        <v>E245676</v>
      </c>
    </row>
    <row r="1333" spans="1:39" ht="15" x14ac:dyDescent="0.25">
      <c r="A1333" s="13" t="s">
        <v>2966</v>
      </c>
      <c r="B1333" s="13" t="str">
        <f>EmployeeData[[#This Row],[FULLNAME]]</f>
        <v>Madhu Penner</v>
      </c>
      <c r="C1333" s="13" t="s">
        <v>203</v>
      </c>
      <c r="D1333" s="13" t="s">
        <v>407</v>
      </c>
      <c r="E1333">
        <v>452</v>
      </c>
      <c r="F1333" s="13" t="s">
        <v>157</v>
      </c>
      <c r="G1333" s="13" t="s">
        <v>204</v>
      </c>
      <c r="H1333" t="s">
        <v>81</v>
      </c>
      <c r="I1333" t="s">
        <v>3973</v>
      </c>
      <c r="J1333">
        <v>42001</v>
      </c>
      <c r="K1333">
        <v>44314</v>
      </c>
      <c r="L1333">
        <v>1</v>
      </c>
      <c r="M1333">
        <v>40</v>
      </c>
      <c r="N1333">
        <v>5</v>
      </c>
      <c r="O1333">
        <v>35799</v>
      </c>
      <c r="P1333" t="s">
        <v>76</v>
      </c>
      <c r="Q1333" s="13" t="s">
        <v>55</v>
      </c>
      <c r="R1333" s="13" t="s">
        <v>83</v>
      </c>
      <c r="S1333" s="13" t="s">
        <v>190</v>
      </c>
      <c r="T1333" t="b">
        <v>1</v>
      </c>
      <c r="U1333" s="13" t="s">
        <v>38</v>
      </c>
      <c r="V1333" s="13" t="s">
        <v>2967</v>
      </c>
      <c r="W1333" t="s">
        <v>35</v>
      </c>
      <c r="X1333" s="13" t="s">
        <v>10</v>
      </c>
      <c r="Y1333" s="13" t="s">
        <v>146</v>
      </c>
      <c r="Z1333">
        <v>1994</v>
      </c>
      <c r="AA1333" s="13" t="s">
        <v>15</v>
      </c>
      <c r="AB1333" s="13" t="s">
        <v>206</v>
      </c>
      <c r="AC1333" s="13" t="s">
        <v>199</v>
      </c>
      <c r="AD1333" s="13" t="s">
        <v>43</v>
      </c>
      <c r="AE1333">
        <v>31</v>
      </c>
      <c r="AF1333" t="s">
        <v>6</v>
      </c>
      <c r="AG1333" t="s">
        <v>11</v>
      </c>
      <c r="AH1333">
        <v>7</v>
      </c>
      <c r="AI1333" t="s">
        <v>13</v>
      </c>
      <c r="AJ1333" s="13" t="s">
        <v>239</v>
      </c>
      <c r="AK1333" s="13" t="s">
        <v>135</v>
      </c>
      <c r="AL1333" t="b">
        <v>0</v>
      </c>
      <c r="AM1333" t="str">
        <f>EmployeeData[[#This Row],[EMPLOYEEID]]</f>
        <v>E246514</v>
      </c>
    </row>
    <row r="1334" spans="1:39" ht="15" x14ac:dyDescent="0.25">
      <c r="A1334" s="13" t="s">
        <v>2968</v>
      </c>
      <c r="B1334" s="13" t="str">
        <f>EmployeeData[[#This Row],[FULLNAME]]</f>
        <v>Madhu Olle</v>
      </c>
      <c r="C1334" s="13" t="s">
        <v>125</v>
      </c>
      <c r="D1334" s="13" t="s">
        <v>407</v>
      </c>
      <c r="E1334">
        <v>282</v>
      </c>
      <c r="F1334" s="13" t="s">
        <v>143</v>
      </c>
      <c r="G1334" s="13" t="s">
        <v>128</v>
      </c>
      <c r="H1334" t="s">
        <v>81</v>
      </c>
      <c r="I1334" t="s">
        <v>3973</v>
      </c>
      <c r="J1334">
        <v>42001</v>
      </c>
      <c r="K1334">
        <v>43952</v>
      </c>
      <c r="L1334">
        <v>1</v>
      </c>
      <c r="M1334">
        <v>40</v>
      </c>
      <c r="N1334">
        <v>5</v>
      </c>
      <c r="O1334">
        <v>258205</v>
      </c>
      <c r="P1334" t="s">
        <v>76</v>
      </c>
      <c r="Q1334" s="13" t="s">
        <v>54</v>
      </c>
      <c r="R1334" s="13" t="s">
        <v>83</v>
      </c>
      <c r="S1334" s="13" t="s">
        <v>129</v>
      </c>
      <c r="T1334" t="b">
        <v>1</v>
      </c>
      <c r="U1334" s="13" t="s">
        <v>38</v>
      </c>
      <c r="V1334" s="13" t="s">
        <v>2969</v>
      </c>
      <c r="W1334" t="s">
        <v>35</v>
      </c>
      <c r="X1334" s="13" t="s">
        <v>10</v>
      </c>
      <c r="Y1334" s="13" t="s">
        <v>131</v>
      </c>
      <c r="Z1334">
        <v>1995</v>
      </c>
      <c r="AA1334" s="13" t="s">
        <v>15</v>
      </c>
      <c r="AB1334" s="13" t="s">
        <v>132</v>
      </c>
      <c r="AC1334" s="13" t="s">
        <v>932</v>
      </c>
      <c r="AD1334" s="13" t="s">
        <v>44</v>
      </c>
      <c r="AE1334">
        <v>30</v>
      </c>
      <c r="AF1334" t="s">
        <v>6</v>
      </c>
      <c r="AG1334" t="s">
        <v>47</v>
      </c>
      <c r="AH1334">
        <v>6</v>
      </c>
      <c r="AI1334" t="s">
        <v>13</v>
      </c>
      <c r="AJ1334" s="13" t="s">
        <v>154</v>
      </c>
      <c r="AK1334" s="13" t="s">
        <v>135</v>
      </c>
      <c r="AL1334" t="s">
        <v>136</v>
      </c>
      <c r="AM1334" t="str">
        <f>EmployeeData[[#This Row],[EMPLOYEEID]]</f>
        <v>E246906</v>
      </c>
    </row>
    <row r="1335" spans="1:39" ht="15" x14ac:dyDescent="0.25">
      <c r="A1335" s="13" t="s">
        <v>2970</v>
      </c>
      <c r="B1335" s="13" t="str">
        <f>EmployeeData[[#This Row],[FULLNAME]]</f>
        <v>Mahsa Miller</v>
      </c>
      <c r="C1335" s="13" t="s">
        <v>125</v>
      </c>
      <c r="D1335" s="13" t="s">
        <v>407</v>
      </c>
      <c r="E1335">
        <v>221</v>
      </c>
      <c r="F1335" s="13" t="s">
        <v>221</v>
      </c>
      <c r="G1335" s="13" t="s">
        <v>128</v>
      </c>
      <c r="H1335" t="s">
        <v>81</v>
      </c>
      <c r="I1335" t="s">
        <v>3973</v>
      </c>
      <c r="J1335">
        <v>42001</v>
      </c>
      <c r="K1335">
        <v>44244</v>
      </c>
      <c r="L1335">
        <v>1</v>
      </c>
      <c r="M1335">
        <v>40</v>
      </c>
      <c r="N1335">
        <v>5</v>
      </c>
      <c r="O1335">
        <v>237925</v>
      </c>
      <c r="P1335" t="s">
        <v>76</v>
      </c>
      <c r="Q1335" s="13" t="s">
        <v>54</v>
      </c>
      <c r="R1335" s="13" t="s">
        <v>83</v>
      </c>
      <c r="S1335" s="13" t="s">
        <v>215</v>
      </c>
      <c r="T1335" t="b">
        <v>1</v>
      </c>
      <c r="U1335" s="13" t="s">
        <v>7</v>
      </c>
      <c r="V1335" s="13" t="s">
        <v>2971</v>
      </c>
      <c r="W1335" t="s">
        <v>35</v>
      </c>
      <c r="X1335" s="13" t="s">
        <v>45</v>
      </c>
      <c r="Y1335" s="13" t="s">
        <v>146</v>
      </c>
      <c r="Z1335">
        <v>1971</v>
      </c>
      <c r="AA1335" s="13" t="s">
        <v>15</v>
      </c>
      <c r="AB1335" s="13" t="s">
        <v>132</v>
      </c>
      <c r="AC1335" s="13" t="s">
        <v>1125</v>
      </c>
      <c r="AD1335" s="13" t="s">
        <v>9</v>
      </c>
      <c r="AE1335">
        <v>54</v>
      </c>
      <c r="AF1335" t="s">
        <v>37</v>
      </c>
      <c r="AG1335" t="s">
        <v>47</v>
      </c>
      <c r="AH1335">
        <v>7</v>
      </c>
      <c r="AI1335" t="s">
        <v>13</v>
      </c>
      <c r="AJ1335" s="13" t="s">
        <v>134</v>
      </c>
      <c r="AK1335" s="13" t="s">
        <v>184</v>
      </c>
      <c r="AL1335" t="s">
        <v>136</v>
      </c>
      <c r="AM1335" t="str">
        <f>EmployeeData[[#This Row],[EMPLOYEEID]]</f>
        <v>E247955</v>
      </c>
    </row>
    <row r="1336" spans="1:39" ht="15" x14ac:dyDescent="0.25">
      <c r="A1336" s="13" t="s">
        <v>2972</v>
      </c>
      <c r="B1336" s="13" t="str">
        <f>EmployeeData[[#This Row],[FULLNAME]]</f>
        <v>Mala Martyn</v>
      </c>
      <c r="C1336" s="13" t="s">
        <v>125</v>
      </c>
      <c r="D1336" s="13" t="s">
        <v>407</v>
      </c>
      <c r="E1336">
        <v>261</v>
      </c>
      <c r="F1336" s="13" t="s">
        <v>221</v>
      </c>
      <c r="G1336" s="13" t="s">
        <v>128</v>
      </c>
      <c r="H1336" t="s">
        <v>81</v>
      </c>
      <c r="I1336" t="s">
        <v>3973</v>
      </c>
      <c r="J1336">
        <v>42001</v>
      </c>
      <c r="K1336">
        <v>44287</v>
      </c>
      <c r="L1336">
        <v>1</v>
      </c>
      <c r="M1336">
        <v>40</v>
      </c>
      <c r="N1336">
        <v>5</v>
      </c>
      <c r="O1336">
        <v>92991</v>
      </c>
      <c r="P1336" t="s">
        <v>76</v>
      </c>
      <c r="Q1336" s="13" t="s">
        <v>54</v>
      </c>
      <c r="R1336" s="13" t="s">
        <v>83</v>
      </c>
      <c r="S1336" s="13" t="s">
        <v>159</v>
      </c>
      <c r="T1336" t="b">
        <v>1</v>
      </c>
      <c r="U1336" s="13" t="s">
        <v>8</v>
      </c>
      <c r="V1336" s="13" t="s">
        <v>2973</v>
      </c>
      <c r="W1336" t="s">
        <v>35</v>
      </c>
      <c r="X1336" s="13" t="s">
        <v>10</v>
      </c>
      <c r="Y1336" s="13" t="s">
        <v>146</v>
      </c>
      <c r="Z1336">
        <v>1986</v>
      </c>
      <c r="AA1336" s="13" t="s">
        <v>15</v>
      </c>
      <c r="AB1336" s="13" t="s">
        <v>132</v>
      </c>
      <c r="AC1336" s="13" t="s">
        <v>244</v>
      </c>
      <c r="AD1336" s="13" t="s">
        <v>9</v>
      </c>
      <c r="AE1336">
        <v>39</v>
      </c>
      <c r="AF1336" t="s">
        <v>36</v>
      </c>
      <c r="AG1336" t="s">
        <v>12</v>
      </c>
      <c r="AH1336">
        <v>7</v>
      </c>
      <c r="AI1336" t="s">
        <v>13</v>
      </c>
      <c r="AJ1336" s="13" t="s">
        <v>154</v>
      </c>
      <c r="AK1336" s="13" t="s">
        <v>135</v>
      </c>
      <c r="AL1336" t="s">
        <v>136</v>
      </c>
      <c r="AM1336" t="str">
        <f>EmployeeData[[#This Row],[EMPLOYEEID]]</f>
        <v>E248562</v>
      </c>
    </row>
    <row r="1337" spans="1:39" ht="15" x14ac:dyDescent="0.25">
      <c r="A1337" s="13" t="s">
        <v>2974</v>
      </c>
      <c r="B1337" s="13" t="str">
        <f>EmployeeData[[#This Row],[FULLNAME]]</f>
        <v>Marc Li</v>
      </c>
      <c r="C1337" s="13" t="s">
        <v>125</v>
      </c>
      <c r="D1337" s="13" t="s">
        <v>407</v>
      </c>
      <c r="E1337">
        <v>453</v>
      </c>
      <c r="F1337" s="13" t="s">
        <v>127</v>
      </c>
      <c r="G1337" s="13" t="s">
        <v>128</v>
      </c>
      <c r="H1337" t="s">
        <v>81</v>
      </c>
      <c r="I1337" t="s">
        <v>3973</v>
      </c>
      <c r="J1337">
        <v>42001</v>
      </c>
      <c r="K1337">
        <v>44362</v>
      </c>
      <c r="L1337">
        <v>1</v>
      </c>
      <c r="M1337">
        <v>40</v>
      </c>
      <c r="N1337">
        <v>5</v>
      </c>
      <c r="O1337">
        <v>88885</v>
      </c>
      <c r="P1337" t="s">
        <v>76</v>
      </c>
      <c r="Q1337" s="13" t="s">
        <v>54</v>
      </c>
      <c r="R1337" s="13" t="s">
        <v>83</v>
      </c>
      <c r="S1337" s="13" t="s">
        <v>140</v>
      </c>
      <c r="T1337" t="b">
        <v>1</v>
      </c>
      <c r="U1337" s="13" t="s">
        <v>8</v>
      </c>
      <c r="V1337" s="13" t="s">
        <v>2975</v>
      </c>
      <c r="W1337" t="s">
        <v>5</v>
      </c>
      <c r="X1337" s="13" t="s">
        <v>45</v>
      </c>
      <c r="Y1337" s="13" t="s">
        <v>153</v>
      </c>
      <c r="Z1337">
        <v>1971</v>
      </c>
      <c r="AA1337" s="13" t="s">
        <v>33</v>
      </c>
      <c r="AB1337" s="13" t="s">
        <v>132</v>
      </c>
      <c r="AC1337" s="13" t="s">
        <v>320</v>
      </c>
      <c r="AD1337" s="13" t="s">
        <v>40</v>
      </c>
      <c r="AE1337">
        <v>54</v>
      </c>
      <c r="AF1337" t="s">
        <v>37</v>
      </c>
      <c r="AG1337" t="s">
        <v>12</v>
      </c>
      <c r="AH1337">
        <v>7</v>
      </c>
      <c r="AI1337" t="s">
        <v>13</v>
      </c>
      <c r="AJ1337" s="13" t="s">
        <v>134</v>
      </c>
      <c r="AK1337" s="13" t="s">
        <v>135</v>
      </c>
      <c r="AL1337" t="s">
        <v>136</v>
      </c>
      <c r="AM1337" t="str">
        <f>EmployeeData[[#This Row],[EMPLOYEEID]]</f>
        <v>E249035</v>
      </c>
    </row>
    <row r="1338" spans="1:39" ht="15" x14ac:dyDescent="0.25">
      <c r="A1338" s="13" t="s">
        <v>2976</v>
      </c>
      <c r="B1338" s="13" t="str">
        <f>EmployeeData[[#This Row],[FULLNAME]]</f>
        <v>Marc Kim</v>
      </c>
      <c r="C1338" s="13" t="s">
        <v>203</v>
      </c>
      <c r="D1338" s="13" t="s">
        <v>407</v>
      </c>
      <c r="E1338">
        <v>402</v>
      </c>
      <c r="F1338" s="13" t="s">
        <v>143</v>
      </c>
      <c r="G1338" s="13" t="s">
        <v>204</v>
      </c>
      <c r="H1338" t="s">
        <v>81</v>
      </c>
      <c r="I1338" t="s">
        <v>3973</v>
      </c>
      <c r="J1338">
        <v>42001</v>
      </c>
      <c r="K1338">
        <v>44310</v>
      </c>
      <c r="L1338">
        <v>1</v>
      </c>
      <c r="M1338">
        <v>40</v>
      </c>
      <c r="N1338">
        <v>5</v>
      </c>
      <c r="O1338">
        <v>93330</v>
      </c>
      <c r="P1338" t="s">
        <v>76</v>
      </c>
      <c r="Q1338" s="13" t="s">
        <v>55</v>
      </c>
      <c r="R1338" s="13" t="s">
        <v>83</v>
      </c>
      <c r="S1338" s="13" t="s">
        <v>140</v>
      </c>
      <c r="T1338" t="b">
        <v>1</v>
      </c>
      <c r="U1338" s="13" t="s">
        <v>8</v>
      </c>
      <c r="V1338" s="13" t="s">
        <v>2977</v>
      </c>
      <c r="W1338" t="s">
        <v>5</v>
      </c>
      <c r="X1338" s="13" t="s">
        <v>10</v>
      </c>
      <c r="Y1338" s="13" t="s">
        <v>146</v>
      </c>
      <c r="Z1338">
        <v>1989</v>
      </c>
      <c r="AA1338" s="13" t="s">
        <v>33</v>
      </c>
      <c r="AB1338" s="13" t="s">
        <v>206</v>
      </c>
      <c r="AC1338" s="13" t="s">
        <v>230</v>
      </c>
      <c r="AD1338" s="13" t="s">
        <v>44</v>
      </c>
      <c r="AE1338">
        <v>36</v>
      </c>
      <c r="AF1338" t="s">
        <v>36</v>
      </c>
      <c r="AG1338" t="s">
        <v>12</v>
      </c>
      <c r="AH1338">
        <v>7</v>
      </c>
      <c r="AI1338" t="s">
        <v>13</v>
      </c>
      <c r="AJ1338" s="13" t="s">
        <v>154</v>
      </c>
      <c r="AK1338" s="13" t="s">
        <v>135</v>
      </c>
      <c r="AL1338" t="s">
        <v>136</v>
      </c>
      <c r="AM1338" t="str">
        <f>EmployeeData[[#This Row],[EMPLOYEEID]]</f>
        <v>E250629</v>
      </c>
    </row>
    <row r="1339" spans="1:39" ht="15" x14ac:dyDescent="0.25">
      <c r="A1339" s="13" t="s">
        <v>2978</v>
      </c>
      <c r="B1339" s="13" t="str">
        <f>EmployeeData[[#This Row],[FULLNAME]]</f>
        <v>Marjolein Ingram</v>
      </c>
      <c r="C1339" s="13" t="s">
        <v>203</v>
      </c>
      <c r="D1339" s="13" t="s">
        <v>407</v>
      </c>
      <c r="E1339">
        <v>443</v>
      </c>
      <c r="F1339" s="13" t="s">
        <v>157</v>
      </c>
      <c r="G1339" s="13" t="s">
        <v>204</v>
      </c>
      <c r="H1339" t="s">
        <v>81</v>
      </c>
      <c r="I1339" t="s">
        <v>3973</v>
      </c>
      <c r="J1339">
        <v>42001</v>
      </c>
      <c r="K1339">
        <v>44150</v>
      </c>
      <c r="L1339">
        <v>1</v>
      </c>
      <c r="M1339">
        <v>40</v>
      </c>
      <c r="N1339">
        <v>5</v>
      </c>
      <c r="O1339">
        <v>267062</v>
      </c>
      <c r="P1339" t="s">
        <v>76</v>
      </c>
      <c r="Q1339" s="13" t="s">
        <v>55</v>
      </c>
      <c r="R1339" s="13" t="s">
        <v>83</v>
      </c>
      <c r="S1339" s="13" t="s">
        <v>159</v>
      </c>
      <c r="T1339" t="b">
        <v>1</v>
      </c>
      <c r="U1339" s="13" t="s">
        <v>7</v>
      </c>
      <c r="V1339" s="13" t="s">
        <v>2979</v>
      </c>
      <c r="W1339" t="s">
        <v>5</v>
      </c>
      <c r="X1339" s="13" t="s">
        <v>10</v>
      </c>
      <c r="Y1339" s="13" t="s">
        <v>233</v>
      </c>
      <c r="Z1339">
        <v>1979</v>
      </c>
      <c r="AA1339" s="13" t="s">
        <v>33</v>
      </c>
      <c r="AB1339" s="13" t="s">
        <v>206</v>
      </c>
      <c r="AC1339" s="13" t="s">
        <v>162</v>
      </c>
      <c r="AD1339" s="13" t="s">
        <v>43</v>
      </c>
      <c r="AE1339">
        <v>46</v>
      </c>
      <c r="AF1339" t="s">
        <v>37</v>
      </c>
      <c r="AG1339" t="s">
        <v>47</v>
      </c>
      <c r="AH1339">
        <v>6</v>
      </c>
      <c r="AI1339" t="s">
        <v>13</v>
      </c>
      <c r="AJ1339" s="13" t="s">
        <v>176</v>
      </c>
      <c r="AK1339" s="13" t="s">
        <v>135</v>
      </c>
      <c r="AL1339" t="b">
        <v>1</v>
      </c>
      <c r="AM1339" t="str">
        <f>EmployeeData[[#This Row],[EMPLOYEEID]]</f>
        <v>E251594</v>
      </c>
    </row>
    <row r="1340" spans="1:39" ht="15" x14ac:dyDescent="0.25">
      <c r="A1340" s="13" t="s">
        <v>2980</v>
      </c>
      <c r="B1340" s="13" t="str">
        <f>EmployeeData[[#This Row],[FULLNAME]]</f>
        <v>Marko Ho</v>
      </c>
      <c r="C1340" s="13" t="s">
        <v>125</v>
      </c>
      <c r="D1340" s="13" t="s">
        <v>407</v>
      </c>
      <c r="E1340">
        <v>452</v>
      </c>
      <c r="F1340" s="13" t="s">
        <v>157</v>
      </c>
      <c r="G1340" s="13" t="s">
        <v>128</v>
      </c>
      <c r="H1340" t="s">
        <v>81</v>
      </c>
      <c r="I1340" t="s">
        <v>3973</v>
      </c>
      <c r="J1340">
        <v>42001</v>
      </c>
      <c r="K1340">
        <v>44311</v>
      </c>
      <c r="L1340">
        <v>1</v>
      </c>
      <c r="M1340">
        <v>40</v>
      </c>
      <c r="N1340">
        <v>5</v>
      </c>
      <c r="O1340">
        <v>98422</v>
      </c>
      <c r="P1340" t="s">
        <v>76</v>
      </c>
      <c r="Q1340" s="13" t="s">
        <v>54</v>
      </c>
      <c r="R1340" s="13" t="s">
        <v>83</v>
      </c>
      <c r="S1340" s="13" t="s">
        <v>129</v>
      </c>
      <c r="T1340" t="b">
        <v>1</v>
      </c>
      <c r="U1340" s="13" t="s">
        <v>38</v>
      </c>
      <c r="V1340" s="13" t="s">
        <v>2981</v>
      </c>
      <c r="W1340" t="s">
        <v>5</v>
      </c>
      <c r="X1340" s="13" t="s">
        <v>45</v>
      </c>
      <c r="Y1340" s="13" t="s">
        <v>146</v>
      </c>
      <c r="Z1340">
        <v>1999</v>
      </c>
      <c r="AA1340" s="13" t="s">
        <v>33</v>
      </c>
      <c r="AB1340" s="13" t="s">
        <v>132</v>
      </c>
      <c r="AC1340" s="13" t="s">
        <v>199</v>
      </c>
      <c r="AD1340" s="13" t="s">
        <v>43</v>
      </c>
      <c r="AE1340">
        <v>26</v>
      </c>
      <c r="AF1340" t="s">
        <v>6</v>
      </c>
      <c r="AG1340" t="s">
        <v>12</v>
      </c>
      <c r="AH1340">
        <v>7</v>
      </c>
      <c r="AI1340" t="s">
        <v>13</v>
      </c>
      <c r="AJ1340" s="13" t="s">
        <v>154</v>
      </c>
      <c r="AK1340" s="13" t="s">
        <v>135</v>
      </c>
      <c r="AL1340" t="s">
        <v>136</v>
      </c>
      <c r="AM1340" t="str">
        <f>EmployeeData[[#This Row],[EMPLOYEEID]]</f>
        <v>E252779</v>
      </c>
    </row>
    <row r="1341" spans="1:39" ht="15" x14ac:dyDescent="0.25">
      <c r="A1341" s="13" t="s">
        <v>2982</v>
      </c>
      <c r="B1341" s="13" t="str">
        <f>EmployeeData[[#This Row],[FULLNAME]]</f>
        <v>Maryna Harvey</v>
      </c>
      <c r="C1341" s="13" t="s">
        <v>125</v>
      </c>
      <c r="D1341" s="13" t="s">
        <v>407</v>
      </c>
      <c r="E1341">
        <v>452</v>
      </c>
      <c r="F1341" s="13" t="s">
        <v>157</v>
      </c>
      <c r="G1341" s="13" t="s">
        <v>128</v>
      </c>
      <c r="H1341" t="s">
        <v>81</v>
      </c>
      <c r="I1341" t="s">
        <v>3973</v>
      </c>
      <c r="J1341">
        <v>42001</v>
      </c>
      <c r="K1341">
        <v>44369</v>
      </c>
      <c r="L1341">
        <v>1</v>
      </c>
      <c r="M1341">
        <v>40</v>
      </c>
      <c r="N1341">
        <v>5</v>
      </c>
      <c r="O1341">
        <v>275517</v>
      </c>
      <c r="P1341" t="s">
        <v>76</v>
      </c>
      <c r="Q1341" s="13" t="s">
        <v>54</v>
      </c>
      <c r="R1341" s="13" t="s">
        <v>83</v>
      </c>
      <c r="S1341" s="13" t="s">
        <v>129</v>
      </c>
      <c r="T1341" t="b">
        <v>1</v>
      </c>
      <c r="U1341" s="13" t="s">
        <v>38</v>
      </c>
      <c r="V1341" s="13" t="s">
        <v>2983</v>
      </c>
      <c r="W1341" t="s">
        <v>5</v>
      </c>
      <c r="X1341" s="13" t="s">
        <v>10</v>
      </c>
      <c r="Y1341" s="13" t="s">
        <v>131</v>
      </c>
      <c r="Z1341">
        <v>1989</v>
      </c>
      <c r="AA1341" s="13" t="s">
        <v>33</v>
      </c>
      <c r="AB1341" s="13" t="s">
        <v>132</v>
      </c>
      <c r="AC1341" s="13" t="s">
        <v>199</v>
      </c>
      <c r="AD1341" s="13" t="s">
        <v>43</v>
      </c>
      <c r="AE1341">
        <v>36</v>
      </c>
      <c r="AF1341" t="s">
        <v>36</v>
      </c>
      <c r="AG1341" t="s">
        <v>47</v>
      </c>
      <c r="AH1341">
        <v>7</v>
      </c>
      <c r="AI1341" t="s">
        <v>13</v>
      </c>
      <c r="AJ1341" s="13" t="s">
        <v>176</v>
      </c>
      <c r="AK1341" s="13" t="s">
        <v>135</v>
      </c>
      <c r="AL1341" t="b">
        <v>0</v>
      </c>
      <c r="AM1341" t="str">
        <f>EmployeeData[[#This Row],[EMPLOYEEID]]</f>
        <v>E253462</v>
      </c>
    </row>
    <row r="1342" spans="1:39" ht="15" x14ac:dyDescent="0.25">
      <c r="A1342" s="13" t="s">
        <v>2984</v>
      </c>
      <c r="B1342" s="13" t="str">
        <f>EmployeeData[[#This Row],[FULLNAME]]</f>
        <v>Matthew Graus</v>
      </c>
      <c r="C1342" s="13" t="s">
        <v>303</v>
      </c>
      <c r="D1342" s="13" t="s">
        <v>407</v>
      </c>
      <c r="E1342">
        <v>445</v>
      </c>
      <c r="F1342" s="13" t="s">
        <v>169</v>
      </c>
      <c r="G1342" s="13" t="s">
        <v>304</v>
      </c>
      <c r="H1342" t="s">
        <v>81</v>
      </c>
      <c r="I1342" t="s">
        <v>3973</v>
      </c>
      <c r="J1342">
        <v>42001</v>
      </c>
      <c r="K1342">
        <v>44311</v>
      </c>
      <c r="L1342">
        <v>1</v>
      </c>
      <c r="M1342">
        <v>40</v>
      </c>
      <c r="N1342">
        <v>5</v>
      </c>
      <c r="O1342">
        <v>65353</v>
      </c>
      <c r="P1342" t="s">
        <v>76</v>
      </c>
      <c r="Q1342" s="13" t="s">
        <v>57</v>
      </c>
      <c r="R1342" s="13" t="s">
        <v>83</v>
      </c>
      <c r="S1342" s="13" t="s">
        <v>211</v>
      </c>
      <c r="T1342" t="b">
        <v>1</v>
      </c>
      <c r="U1342" s="13" t="s">
        <v>8</v>
      </c>
      <c r="V1342" s="13" t="s">
        <v>2985</v>
      </c>
      <c r="W1342" t="s">
        <v>5</v>
      </c>
      <c r="X1342" s="13" t="s">
        <v>10</v>
      </c>
      <c r="Y1342" s="13" t="s">
        <v>146</v>
      </c>
      <c r="Z1342">
        <v>1999</v>
      </c>
      <c r="AA1342" s="13" t="s">
        <v>33</v>
      </c>
      <c r="AB1342" s="13" t="s">
        <v>306</v>
      </c>
      <c r="AC1342" s="13" t="s">
        <v>171</v>
      </c>
      <c r="AD1342" s="13" t="s">
        <v>41</v>
      </c>
      <c r="AE1342">
        <v>26</v>
      </c>
      <c r="AF1342" t="s">
        <v>6</v>
      </c>
      <c r="AG1342" t="s">
        <v>12</v>
      </c>
      <c r="AH1342">
        <v>7</v>
      </c>
      <c r="AI1342" t="s">
        <v>13</v>
      </c>
      <c r="AJ1342" s="13" t="s">
        <v>154</v>
      </c>
      <c r="AK1342" s="13" t="s">
        <v>135</v>
      </c>
      <c r="AL1342" t="b">
        <v>1</v>
      </c>
      <c r="AM1342" t="str">
        <f>EmployeeData[[#This Row],[EMPLOYEEID]]</f>
        <v>E254276</v>
      </c>
    </row>
    <row r="1343" spans="1:39" ht="15" x14ac:dyDescent="0.25">
      <c r="A1343" s="13" t="s">
        <v>2986</v>
      </c>
      <c r="B1343" s="13" t="str">
        <f>EmployeeData[[#This Row],[FULLNAME]]</f>
        <v>Matthias Furlan</v>
      </c>
      <c r="C1343" s="13" t="s">
        <v>203</v>
      </c>
      <c r="D1343" s="13" t="s">
        <v>407</v>
      </c>
      <c r="E1343">
        <v>412</v>
      </c>
      <c r="F1343" s="13" t="s">
        <v>143</v>
      </c>
      <c r="G1343" s="13" t="s">
        <v>204</v>
      </c>
      <c r="H1343" t="s">
        <v>80</v>
      </c>
      <c r="J1343">
        <v>42001</v>
      </c>
      <c r="K1343">
        <v>44210</v>
      </c>
      <c r="L1343">
        <v>1</v>
      </c>
      <c r="M1343">
        <v>40</v>
      </c>
      <c r="N1343">
        <v>5</v>
      </c>
      <c r="O1343">
        <v>266031</v>
      </c>
      <c r="P1343" t="s">
        <v>76</v>
      </c>
      <c r="Q1343" s="13" t="s">
        <v>55</v>
      </c>
      <c r="R1343" s="13" t="s">
        <v>83</v>
      </c>
      <c r="S1343" s="13" t="s">
        <v>410</v>
      </c>
      <c r="T1343" t="b">
        <v>1</v>
      </c>
      <c r="U1343" s="13" t="s">
        <v>7</v>
      </c>
      <c r="V1343" s="13" t="s">
        <v>2987</v>
      </c>
      <c r="W1343" t="s">
        <v>5</v>
      </c>
      <c r="X1343" s="13" t="s">
        <v>45</v>
      </c>
      <c r="Y1343" s="13" t="s">
        <v>146</v>
      </c>
      <c r="Z1343">
        <v>1962</v>
      </c>
      <c r="AA1343" s="13" t="s">
        <v>33</v>
      </c>
      <c r="AB1343" s="13" t="s">
        <v>206</v>
      </c>
      <c r="AC1343" s="13" t="s">
        <v>827</v>
      </c>
      <c r="AD1343" s="13" t="s">
        <v>44</v>
      </c>
      <c r="AE1343">
        <v>63</v>
      </c>
      <c r="AF1343" t="s">
        <v>37</v>
      </c>
      <c r="AG1343" t="s">
        <v>47</v>
      </c>
      <c r="AH1343">
        <v>7</v>
      </c>
      <c r="AI1343" t="s">
        <v>13</v>
      </c>
      <c r="AJ1343" s="13" t="s">
        <v>134</v>
      </c>
      <c r="AK1343" s="13" t="s">
        <v>184</v>
      </c>
      <c r="AL1343" t="b">
        <v>1</v>
      </c>
      <c r="AM1343" t="str">
        <f>EmployeeData[[#This Row],[EMPLOYEEID]]</f>
        <v>E255514</v>
      </c>
    </row>
    <row r="1344" spans="1:39" ht="15" x14ac:dyDescent="0.25">
      <c r="A1344" s="13" t="s">
        <v>2988</v>
      </c>
      <c r="B1344" s="13" t="str">
        <f>EmployeeData[[#This Row],[FULLNAME]]</f>
        <v>Matthias Ding</v>
      </c>
      <c r="C1344" s="13" t="s">
        <v>203</v>
      </c>
      <c r="D1344" s="13" t="s">
        <v>407</v>
      </c>
      <c r="E1344">
        <v>461</v>
      </c>
      <c r="F1344" s="13" t="s">
        <v>221</v>
      </c>
      <c r="G1344" s="13" t="s">
        <v>204</v>
      </c>
      <c r="H1344" t="s">
        <v>81</v>
      </c>
      <c r="I1344" t="s">
        <v>3973</v>
      </c>
      <c r="J1344">
        <v>42001</v>
      </c>
      <c r="K1344">
        <v>44387</v>
      </c>
      <c r="L1344">
        <v>1</v>
      </c>
      <c r="M1344">
        <v>40</v>
      </c>
      <c r="N1344">
        <v>5</v>
      </c>
      <c r="O1344">
        <v>103540</v>
      </c>
      <c r="P1344" t="s">
        <v>76</v>
      </c>
      <c r="Q1344" s="13" t="s">
        <v>55</v>
      </c>
      <c r="R1344" s="13" t="s">
        <v>83</v>
      </c>
      <c r="S1344" s="13" t="s">
        <v>344</v>
      </c>
      <c r="T1344" t="b">
        <v>1</v>
      </c>
      <c r="U1344" s="13" t="s">
        <v>7</v>
      </c>
      <c r="V1344" s="13" t="s">
        <v>2989</v>
      </c>
      <c r="W1344" t="s">
        <v>5</v>
      </c>
      <c r="X1344" s="13" t="s">
        <v>10</v>
      </c>
      <c r="Y1344" s="13" t="s">
        <v>146</v>
      </c>
      <c r="Z1344">
        <v>1986</v>
      </c>
      <c r="AA1344" s="13" t="s">
        <v>15</v>
      </c>
      <c r="AB1344" s="13" t="s">
        <v>206</v>
      </c>
      <c r="AC1344" s="13" t="s">
        <v>223</v>
      </c>
      <c r="AD1344" s="13" t="s">
        <v>9</v>
      </c>
      <c r="AE1344">
        <v>39</v>
      </c>
      <c r="AF1344" t="s">
        <v>36</v>
      </c>
      <c r="AG1344" t="s">
        <v>46</v>
      </c>
      <c r="AH1344">
        <v>7</v>
      </c>
      <c r="AI1344" t="s">
        <v>13</v>
      </c>
      <c r="AJ1344" s="13" t="s">
        <v>134</v>
      </c>
      <c r="AK1344" s="13" t="s">
        <v>150</v>
      </c>
      <c r="AL1344" t="s">
        <v>136</v>
      </c>
      <c r="AM1344" t="str">
        <f>EmployeeData[[#This Row],[EMPLOYEEID]]</f>
        <v>E256790</v>
      </c>
    </row>
    <row r="1345" spans="1:39" ht="15" x14ac:dyDescent="0.25">
      <c r="A1345" s="13" t="s">
        <v>2990</v>
      </c>
      <c r="B1345" s="13" t="str">
        <f>EmployeeData[[#This Row],[FULLNAME]]</f>
        <v>Mauricio Cypher</v>
      </c>
      <c r="C1345" s="13" t="s">
        <v>125</v>
      </c>
      <c r="D1345" s="13" t="s">
        <v>407</v>
      </c>
      <c r="E1345">
        <v>452</v>
      </c>
      <c r="F1345" s="13" t="s">
        <v>157</v>
      </c>
      <c r="G1345" s="13" t="s">
        <v>128</v>
      </c>
      <c r="H1345" t="s">
        <v>81</v>
      </c>
      <c r="I1345" t="s">
        <v>3973</v>
      </c>
      <c r="J1345">
        <v>42001</v>
      </c>
      <c r="K1345">
        <v>44390</v>
      </c>
      <c r="L1345">
        <v>1</v>
      </c>
      <c r="M1345">
        <v>40</v>
      </c>
      <c r="N1345">
        <v>5</v>
      </c>
      <c r="O1345">
        <v>275573</v>
      </c>
      <c r="P1345" t="s">
        <v>76</v>
      </c>
      <c r="Q1345" s="13" t="s">
        <v>54</v>
      </c>
      <c r="R1345" s="13" t="s">
        <v>83</v>
      </c>
      <c r="S1345" s="13" t="s">
        <v>159</v>
      </c>
      <c r="T1345" t="b">
        <v>1</v>
      </c>
      <c r="U1345" s="13" t="s">
        <v>38</v>
      </c>
      <c r="V1345" s="13" t="s">
        <v>2991</v>
      </c>
      <c r="W1345" t="s">
        <v>5</v>
      </c>
      <c r="X1345" s="13" t="s">
        <v>10</v>
      </c>
      <c r="Y1345" s="13" t="s">
        <v>146</v>
      </c>
      <c r="Z1345">
        <v>1978</v>
      </c>
      <c r="AA1345" s="13" t="s">
        <v>15</v>
      </c>
      <c r="AB1345" s="13" t="s">
        <v>132</v>
      </c>
      <c r="AC1345" s="13" t="s">
        <v>199</v>
      </c>
      <c r="AD1345" s="13" t="s">
        <v>43</v>
      </c>
      <c r="AE1345">
        <v>47</v>
      </c>
      <c r="AF1345" t="s">
        <v>37</v>
      </c>
      <c r="AG1345" t="s">
        <v>47</v>
      </c>
      <c r="AH1345">
        <v>7</v>
      </c>
      <c r="AI1345" t="s">
        <v>13</v>
      </c>
      <c r="AJ1345" s="13" t="s">
        <v>154</v>
      </c>
      <c r="AK1345" s="13" t="s">
        <v>135</v>
      </c>
      <c r="AL1345" t="b">
        <v>0</v>
      </c>
      <c r="AM1345" t="str">
        <f>EmployeeData[[#This Row],[EMPLOYEEID]]</f>
        <v>E257278</v>
      </c>
    </row>
    <row r="1346" spans="1:39" ht="15" x14ac:dyDescent="0.25">
      <c r="A1346" s="13" t="s">
        <v>2992</v>
      </c>
      <c r="B1346" s="13" t="str">
        <f>EmployeeData[[#This Row],[FULLNAME]]</f>
        <v>Melissa Carrothers</v>
      </c>
      <c r="C1346" s="13" t="s">
        <v>156</v>
      </c>
      <c r="D1346" s="13" t="s">
        <v>407</v>
      </c>
      <c r="E1346">
        <v>444</v>
      </c>
      <c r="F1346" s="13" t="s">
        <v>127</v>
      </c>
      <c r="G1346" s="13" t="s">
        <v>158</v>
      </c>
      <c r="H1346" t="s">
        <v>81</v>
      </c>
      <c r="I1346" t="s">
        <v>3973</v>
      </c>
      <c r="J1346">
        <v>42001</v>
      </c>
      <c r="K1346">
        <v>43752</v>
      </c>
      <c r="L1346">
        <v>1</v>
      </c>
      <c r="M1346">
        <v>40</v>
      </c>
      <c r="N1346">
        <v>5</v>
      </c>
      <c r="O1346">
        <v>74126</v>
      </c>
      <c r="P1346" t="s">
        <v>76</v>
      </c>
      <c r="Q1346" s="13" t="s">
        <v>56</v>
      </c>
      <c r="R1346" s="13" t="s">
        <v>83</v>
      </c>
      <c r="S1346" s="13" t="s">
        <v>344</v>
      </c>
      <c r="T1346" t="b">
        <v>1</v>
      </c>
      <c r="U1346" s="13" t="s">
        <v>7</v>
      </c>
      <c r="V1346" s="13" t="s">
        <v>2993</v>
      </c>
      <c r="W1346" t="s">
        <v>5</v>
      </c>
      <c r="X1346" s="13" t="s">
        <v>10</v>
      </c>
      <c r="Y1346" s="13" t="s">
        <v>146</v>
      </c>
      <c r="Z1346">
        <v>1978</v>
      </c>
      <c r="AA1346" s="13" t="s">
        <v>15</v>
      </c>
      <c r="AB1346" s="13" t="s">
        <v>161</v>
      </c>
      <c r="AC1346" s="13" t="s">
        <v>133</v>
      </c>
      <c r="AD1346" s="13" t="s">
        <v>40</v>
      </c>
      <c r="AE1346">
        <v>47</v>
      </c>
      <c r="AF1346" t="s">
        <v>37</v>
      </c>
      <c r="AG1346" t="s">
        <v>12</v>
      </c>
      <c r="AH1346">
        <v>5</v>
      </c>
      <c r="AI1346" t="s">
        <v>30</v>
      </c>
      <c r="AJ1346" s="13" t="s">
        <v>176</v>
      </c>
      <c r="AK1346" s="13" t="s">
        <v>150</v>
      </c>
      <c r="AL1346" t="s">
        <v>136</v>
      </c>
      <c r="AM1346" t="str">
        <f>EmployeeData[[#This Row],[EMPLOYEEID]]</f>
        <v>E259242</v>
      </c>
    </row>
    <row r="1347" spans="1:39" ht="15" x14ac:dyDescent="0.25">
      <c r="A1347" s="13" t="s">
        <v>2994</v>
      </c>
      <c r="B1347" s="13" t="str">
        <f>EmployeeData[[#This Row],[FULLNAME]]</f>
        <v>Michael Bacinschi</v>
      </c>
      <c r="C1347" s="13" t="s">
        <v>203</v>
      </c>
      <c r="D1347" s="13" t="s">
        <v>407</v>
      </c>
      <c r="E1347">
        <v>442</v>
      </c>
      <c r="F1347" s="13" t="s">
        <v>143</v>
      </c>
      <c r="G1347" s="13" t="s">
        <v>204</v>
      </c>
      <c r="H1347" t="s">
        <v>81</v>
      </c>
      <c r="I1347" t="s">
        <v>3973</v>
      </c>
      <c r="J1347">
        <v>42001</v>
      </c>
      <c r="K1347">
        <v>43842</v>
      </c>
      <c r="L1347">
        <v>1</v>
      </c>
      <c r="M1347">
        <v>40</v>
      </c>
      <c r="N1347">
        <v>5</v>
      </c>
      <c r="O1347">
        <v>272017</v>
      </c>
      <c r="P1347" t="s">
        <v>76</v>
      </c>
      <c r="Q1347" s="13" t="s">
        <v>55</v>
      </c>
      <c r="R1347" s="13" t="s">
        <v>83</v>
      </c>
      <c r="S1347" s="13" t="s">
        <v>159</v>
      </c>
      <c r="T1347" t="b">
        <v>1</v>
      </c>
      <c r="U1347" s="13" t="s">
        <v>7</v>
      </c>
      <c r="V1347" s="13" t="s">
        <v>2995</v>
      </c>
      <c r="W1347" t="s">
        <v>5</v>
      </c>
      <c r="X1347" s="13" t="s">
        <v>10</v>
      </c>
      <c r="Y1347" s="13" t="s">
        <v>131</v>
      </c>
      <c r="Z1347">
        <v>1967</v>
      </c>
      <c r="AA1347" s="13" t="s">
        <v>15</v>
      </c>
      <c r="AB1347" s="13" t="s">
        <v>206</v>
      </c>
      <c r="AC1347" s="13" t="s">
        <v>179</v>
      </c>
      <c r="AD1347" s="13" t="s">
        <v>44</v>
      </c>
      <c r="AE1347">
        <v>58</v>
      </c>
      <c r="AF1347" t="s">
        <v>37</v>
      </c>
      <c r="AG1347" t="s">
        <v>47</v>
      </c>
      <c r="AH1347">
        <v>6</v>
      </c>
      <c r="AI1347" t="s">
        <v>13</v>
      </c>
      <c r="AJ1347" s="13" t="s">
        <v>239</v>
      </c>
      <c r="AK1347" s="13" t="s">
        <v>135</v>
      </c>
      <c r="AL1347" t="b">
        <v>1</v>
      </c>
      <c r="AM1347" t="str">
        <f>EmployeeData[[#This Row],[EMPLOYEEID]]</f>
        <v>E260827</v>
      </c>
    </row>
    <row r="1348" spans="1:39" ht="15" x14ac:dyDescent="0.25">
      <c r="A1348" s="13" t="s">
        <v>2996</v>
      </c>
      <c r="B1348" s="13" t="str">
        <f>EmployeeData[[#This Row],[FULLNAME]]</f>
        <v>Michael Yang</v>
      </c>
      <c r="C1348" s="13" t="s">
        <v>125</v>
      </c>
      <c r="D1348" s="13" t="s">
        <v>407</v>
      </c>
      <c r="E1348">
        <v>461</v>
      </c>
      <c r="F1348" s="13" t="s">
        <v>221</v>
      </c>
      <c r="G1348" s="13" t="s">
        <v>128</v>
      </c>
      <c r="H1348" t="s">
        <v>81</v>
      </c>
      <c r="I1348" t="s">
        <v>3973</v>
      </c>
      <c r="J1348">
        <v>42001</v>
      </c>
      <c r="K1348">
        <v>44264</v>
      </c>
      <c r="L1348">
        <v>1</v>
      </c>
      <c r="M1348">
        <v>40</v>
      </c>
      <c r="N1348">
        <v>5</v>
      </c>
      <c r="O1348">
        <v>91850</v>
      </c>
      <c r="P1348" t="s">
        <v>76</v>
      </c>
      <c r="Q1348" s="13" t="s">
        <v>54</v>
      </c>
      <c r="R1348" s="13" t="s">
        <v>83</v>
      </c>
      <c r="S1348" s="13" t="s">
        <v>159</v>
      </c>
      <c r="T1348" t="b">
        <v>1</v>
      </c>
      <c r="U1348" s="13" t="s">
        <v>7</v>
      </c>
      <c r="V1348" s="13" t="s">
        <v>2997</v>
      </c>
      <c r="W1348" t="s">
        <v>5</v>
      </c>
      <c r="X1348" s="13" t="s">
        <v>10</v>
      </c>
      <c r="Y1348" s="13" t="s">
        <v>146</v>
      </c>
      <c r="Z1348">
        <v>1971</v>
      </c>
      <c r="AA1348" s="13" t="s">
        <v>15</v>
      </c>
      <c r="AB1348" s="13" t="s">
        <v>132</v>
      </c>
      <c r="AC1348" s="13" t="s">
        <v>223</v>
      </c>
      <c r="AD1348" s="13" t="s">
        <v>9</v>
      </c>
      <c r="AE1348">
        <v>54</v>
      </c>
      <c r="AF1348" t="s">
        <v>37</v>
      </c>
      <c r="AG1348" t="s">
        <v>12</v>
      </c>
      <c r="AH1348">
        <v>7</v>
      </c>
      <c r="AI1348" t="s">
        <v>13</v>
      </c>
      <c r="AJ1348" s="13" t="s">
        <v>154</v>
      </c>
      <c r="AK1348" s="13" t="s">
        <v>135</v>
      </c>
      <c r="AL1348" t="b">
        <v>1</v>
      </c>
      <c r="AM1348" t="str">
        <f>EmployeeData[[#This Row],[EMPLOYEEID]]</f>
        <v>E263214</v>
      </c>
    </row>
    <row r="1349" spans="1:39" ht="15" x14ac:dyDescent="0.25">
      <c r="A1349" s="13" t="s">
        <v>2998</v>
      </c>
      <c r="B1349" s="13" t="str">
        <f>EmployeeData[[#This Row],[FULLNAME]]</f>
        <v>Michael Wu</v>
      </c>
      <c r="C1349" s="13" t="s">
        <v>203</v>
      </c>
      <c r="D1349" s="13" t="s">
        <v>407</v>
      </c>
      <c r="E1349">
        <v>452</v>
      </c>
      <c r="F1349" s="13" t="s">
        <v>157</v>
      </c>
      <c r="G1349" s="13" t="s">
        <v>204</v>
      </c>
      <c r="H1349" t="s">
        <v>81</v>
      </c>
      <c r="I1349" t="s">
        <v>3973</v>
      </c>
      <c r="J1349">
        <v>42001</v>
      </c>
      <c r="K1349">
        <v>43785</v>
      </c>
      <c r="L1349">
        <v>1</v>
      </c>
      <c r="M1349">
        <v>40</v>
      </c>
      <c r="N1349">
        <v>5</v>
      </c>
      <c r="O1349">
        <v>445601</v>
      </c>
      <c r="P1349" t="s">
        <v>76</v>
      </c>
      <c r="Q1349" s="13" t="s">
        <v>55</v>
      </c>
      <c r="R1349" s="13" t="s">
        <v>83</v>
      </c>
      <c r="S1349" s="13" t="s">
        <v>129</v>
      </c>
      <c r="T1349" t="b">
        <v>1</v>
      </c>
      <c r="U1349" s="13" t="s">
        <v>38</v>
      </c>
      <c r="V1349" s="13" t="s">
        <v>2999</v>
      </c>
      <c r="W1349" t="s">
        <v>5</v>
      </c>
      <c r="X1349" s="13" t="s">
        <v>10</v>
      </c>
      <c r="Y1349" s="13" t="s">
        <v>131</v>
      </c>
      <c r="Z1349">
        <v>1973</v>
      </c>
      <c r="AA1349" s="13" t="s">
        <v>15</v>
      </c>
      <c r="AB1349" s="13" t="s">
        <v>206</v>
      </c>
      <c r="AC1349" s="13" t="s">
        <v>199</v>
      </c>
      <c r="AD1349" s="13" t="s">
        <v>43</v>
      </c>
      <c r="AE1349">
        <v>52</v>
      </c>
      <c r="AF1349" t="s">
        <v>37</v>
      </c>
      <c r="AG1349" t="s">
        <v>48</v>
      </c>
      <c r="AH1349">
        <v>5</v>
      </c>
      <c r="AI1349" t="s">
        <v>30</v>
      </c>
      <c r="AJ1349" s="13" t="s">
        <v>134</v>
      </c>
      <c r="AK1349" s="13" t="s">
        <v>135</v>
      </c>
      <c r="AL1349" t="s">
        <v>136</v>
      </c>
      <c r="AM1349" t="str">
        <f>EmployeeData[[#This Row],[EMPLOYEEID]]</f>
        <v>E263309</v>
      </c>
    </row>
    <row r="1350" spans="1:39" ht="15" x14ac:dyDescent="0.25">
      <c r="A1350" s="13" t="s">
        <v>3000</v>
      </c>
      <c r="B1350" s="13" t="str">
        <f>EmployeeData[[#This Row],[FULLNAME]]</f>
        <v>Michael Westmoreland</v>
      </c>
      <c r="C1350" s="13" t="s">
        <v>203</v>
      </c>
      <c r="D1350" s="13" t="s">
        <v>407</v>
      </c>
      <c r="E1350">
        <v>444</v>
      </c>
      <c r="F1350" s="13" t="s">
        <v>127</v>
      </c>
      <c r="G1350" s="13" t="s">
        <v>204</v>
      </c>
      <c r="H1350" t="s">
        <v>81</v>
      </c>
      <c r="I1350" t="s">
        <v>3973</v>
      </c>
      <c r="J1350">
        <v>42001</v>
      </c>
      <c r="K1350">
        <v>44341</v>
      </c>
      <c r="L1350">
        <v>1</v>
      </c>
      <c r="M1350">
        <v>40</v>
      </c>
      <c r="N1350">
        <v>5</v>
      </c>
      <c r="O1350">
        <v>402392</v>
      </c>
      <c r="P1350" t="s">
        <v>76</v>
      </c>
      <c r="Q1350" s="13" t="s">
        <v>55</v>
      </c>
      <c r="R1350" s="13" t="s">
        <v>83</v>
      </c>
      <c r="S1350" s="13" t="s">
        <v>140</v>
      </c>
      <c r="T1350" t="b">
        <v>1</v>
      </c>
      <c r="U1350" s="13" t="s">
        <v>7</v>
      </c>
      <c r="V1350" s="13" t="s">
        <v>3001</v>
      </c>
      <c r="W1350" t="s">
        <v>5</v>
      </c>
      <c r="X1350" s="13" t="s">
        <v>10</v>
      </c>
      <c r="Y1350" s="13" t="s">
        <v>146</v>
      </c>
      <c r="Z1350">
        <v>1998</v>
      </c>
      <c r="AA1350" s="13" t="s">
        <v>15</v>
      </c>
      <c r="AB1350" s="13" t="s">
        <v>206</v>
      </c>
      <c r="AC1350" s="13" t="s">
        <v>133</v>
      </c>
      <c r="AD1350" s="13" t="s">
        <v>40</v>
      </c>
      <c r="AE1350">
        <v>27</v>
      </c>
      <c r="AF1350" t="s">
        <v>6</v>
      </c>
      <c r="AG1350" t="s">
        <v>48</v>
      </c>
      <c r="AH1350">
        <v>7</v>
      </c>
      <c r="AI1350" t="s">
        <v>13</v>
      </c>
      <c r="AJ1350" s="13" t="s">
        <v>154</v>
      </c>
      <c r="AK1350" s="13" t="s">
        <v>135</v>
      </c>
      <c r="AL1350" t="s">
        <v>136</v>
      </c>
      <c r="AM1350" t="str">
        <f>EmployeeData[[#This Row],[EMPLOYEEID]]</f>
        <v>E263786</v>
      </c>
    </row>
    <row r="1351" spans="1:39" ht="15" x14ac:dyDescent="0.25">
      <c r="A1351" s="13" t="s">
        <v>3002</v>
      </c>
      <c r="B1351" s="13" t="str">
        <f>EmployeeData[[#This Row],[FULLNAME]]</f>
        <v>Michael Udovicic</v>
      </c>
      <c r="C1351" s="13" t="s">
        <v>125</v>
      </c>
      <c r="D1351" s="13" t="s">
        <v>407</v>
      </c>
      <c r="E1351">
        <v>462</v>
      </c>
      <c r="F1351" s="13" t="s">
        <v>143</v>
      </c>
      <c r="G1351" s="13" t="s">
        <v>128</v>
      </c>
      <c r="H1351" t="s">
        <v>80</v>
      </c>
      <c r="J1351">
        <v>42001</v>
      </c>
      <c r="K1351">
        <v>44360</v>
      </c>
      <c r="L1351">
        <v>1</v>
      </c>
      <c r="M1351">
        <v>40</v>
      </c>
      <c r="N1351">
        <v>5</v>
      </c>
      <c r="O1351">
        <v>125499</v>
      </c>
      <c r="P1351" t="s">
        <v>76</v>
      </c>
      <c r="Q1351" s="13" t="s">
        <v>54</v>
      </c>
      <c r="R1351" s="13" t="s">
        <v>83</v>
      </c>
      <c r="S1351" s="13" t="s">
        <v>140</v>
      </c>
      <c r="T1351" t="b">
        <v>1</v>
      </c>
      <c r="U1351" s="13" t="s">
        <v>7</v>
      </c>
      <c r="V1351" s="13" t="s">
        <v>3003</v>
      </c>
      <c r="W1351" t="s">
        <v>5</v>
      </c>
      <c r="X1351" s="13" t="s">
        <v>10</v>
      </c>
      <c r="Y1351" s="13" t="s">
        <v>131</v>
      </c>
      <c r="Z1351">
        <v>1964</v>
      </c>
      <c r="AA1351" s="13" t="s">
        <v>33</v>
      </c>
      <c r="AB1351" s="13" t="s">
        <v>132</v>
      </c>
      <c r="AC1351" s="13" t="s">
        <v>396</v>
      </c>
      <c r="AD1351" s="13" t="s">
        <v>44</v>
      </c>
      <c r="AE1351">
        <v>61</v>
      </c>
      <c r="AF1351" t="s">
        <v>37</v>
      </c>
      <c r="AG1351" t="s">
        <v>46</v>
      </c>
      <c r="AH1351">
        <v>7</v>
      </c>
      <c r="AI1351" t="s">
        <v>13</v>
      </c>
      <c r="AJ1351" s="13" t="s">
        <v>167</v>
      </c>
      <c r="AK1351" s="13" t="s">
        <v>135</v>
      </c>
      <c r="AL1351" t="s">
        <v>136</v>
      </c>
      <c r="AM1351" t="str">
        <f>EmployeeData[[#This Row],[EMPLOYEEID]]</f>
        <v>E264861</v>
      </c>
    </row>
    <row r="1352" spans="1:39" ht="15" x14ac:dyDescent="0.25">
      <c r="A1352" s="13" t="s">
        <v>3004</v>
      </c>
      <c r="B1352" s="13" t="str">
        <f>EmployeeData[[#This Row],[FULLNAME]]</f>
        <v>Michael Yu</v>
      </c>
      <c r="C1352" s="13" t="s">
        <v>125</v>
      </c>
      <c r="D1352" s="13" t="s">
        <v>407</v>
      </c>
      <c r="E1352">
        <v>453</v>
      </c>
      <c r="F1352" s="13" t="s">
        <v>127</v>
      </c>
      <c r="G1352" s="13" t="s">
        <v>128</v>
      </c>
      <c r="H1352" t="s">
        <v>81</v>
      </c>
      <c r="I1352" t="s">
        <v>3973</v>
      </c>
      <c r="J1352">
        <v>42045</v>
      </c>
      <c r="K1352">
        <v>44216</v>
      </c>
      <c r="L1352">
        <v>1</v>
      </c>
      <c r="M1352">
        <v>40</v>
      </c>
      <c r="N1352">
        <v>5</v>
      </c>
      <c r="O1352">
        <v>82820</v>
      </c>
      <c r="P1352" t="s">
        <v>76</v>
      </c>
      <c r="Q1352" s="13" t="s">
        <v>54</v>
      </c>
      <c r="R1352" s="13" t="s">
        <v>83</v>
      </c>
      <c r="S1352" s="13" t="s">
        <v>140</v>
      </c>
      <c r="T1352" t="b">
        <v>1</v>
      </c>
      <c r="U1352" s="13" t="s">
        <v>7</v>
      </c>
      <c r="V1352" s="13" t="s">
        <v>3005</v>
      </c>
      <c r="W1352" t="s">
        <v>5</v>
      </c>
      <c r="X1352" s="13" t="s">
        <v>10</v>
      </c>
      <c r="Y1352" s="13" t="s">
        <v>153</v>
      </c>
      <c r="Z1352">
        <v>1989</v>
      </c>
      <c r="AA1352" s="13" t="s">
        <v>15</v>
      </c>
      <c r="AB1352" s="13" t="s">
        <v>132</v>
      </c>
      <c r="AC1352" s="13" t="s">
        <v>320</v>
      </c>
      <c r="AD1352" s="13" t="s">
        <v>40</v>
      </c>
      <c r="AE1352">
        <v>36</v>
      </c>
      <c r="AF1352" t="s">
        <v>36</v>
      </c>
      <c r="AG1352" t="s">
        <v>12</v>
      </c>
      <c r="AH1352">
        <v>6</v>
      </c>
      <c r="AI1352" t="s">
        <v>13</v>
      </c>
      <c r="AJ1352" s="13" t="s">
        <v>149</v>
      </c>
      <c r="AK1352" s="13" t="s">
        <v>135</v>
      </c>
      <c r="AL1352" t="s">
        <v>136</v>
      </c>
      <c r="AM1352" t="str">
        <f>EmployeeData[[#This Row],[EMPLOYEEID]]</f>
        <v>E263060</v>
      </c>
    </row>
    <row r="1353" spans="1:39" ht="15" x14ac:dyDescent="0.25">
      <c r="A1353" s="13" t="s">
        <v>3006</v>
      </c>
      <c r="B1353" s="13" t="str">
        <f>EmployeeData[[#This Row],[FULLNAME]]</f>
        <v>Michael Segal</v>
      </c>
      <c r="C1353" s="13" t="s">
        <v>125</v>
      </c>
      <c r="D1353" s="13" t="s">
        <v>407</v>
      </c>
      <c r="E1353">
        <v>411</v>
      </c>
      <c r="F1353" s="13" t="s">
        <v>221</v>
      </c>
      <c r="G1353" s="13" t="s">
        <v>128</v>
      </c>
      <c r="H1353" t="s">
        <v>81</v>
      </c>
      <c r="I1353" t="s">
        <v>953</v>
      </c>
      <c r="J1353">
        <v>42045</v>
      </c>
      <c r="K1353">
        <v>44029</v>
      </c>
      <c r="L1353">
        <v>1</v>
      </c>
      <c r="M1353">
        <v>40</v>
      </c>
      <c r="N1353">
        <v>5</v>
      </c>
      <c r="O1353">
        <v>102582</v>
      </c>
      <c r="P1353" t="s">
        <v>76</v>
      </c>
      <c r="Q1353" s="13" t="s">
        <v>54</v>
      </c>
      <c r="R1353" s="13" t="s">
        <v>83</v>
      </c>
      <c r="S1353" s="13" t="s">
        <v>211</v>
      </c>
      <c r="T1353" t="b">
        <v>1</v>
      </c>
      <c r="U1353" s="13" t="s">
        <v>38</v>
      </c>
      <c r="V1353" s="13" t="s">
        <v>3007</v>
      </c>
      <c r="W1353" t="s">
        <v>5</v>
      </c>
      <c r="X1353" s="13" t="s">
        <v>10</v>
      </c>
      <c r="Y1353" s="13" t="s">
        <v>233</v>
      </c>
      <c r="Z1353">
        <v>1964</v>
      </c>
      <c r="AA1353" s="13" t="s">
        <v>51</v>
      </c>
      <c r="AB1353" s="13" t="s">
        <v>132</v>
      </c>
      <c r="AC1353" s="13" t="s">
        <v>278</v>
      </c>
      <c r="AD1353" s="13" t="s">
        <v>9</v>
      </c>
      <c r="AE1353">
        <v>61</v>
      </c>
      <c r="AF1353" t="s">
        <v>37</v>
      </c>
      <c r="AG1353" t="s">
        <v>46</v>
      </c>
      <c r="AH1353">
        <v>5</v>
      </c>
      <c r="AI1353" t="s">
        <v>30</v>
      </c>
      <c r="AJ1353" s="13" t="s">
        <v>134</v>
      </c>
      <c r="AK1353" s="13" t="s">
        <v>135</v>
      </c>
      <c r="AL1353" t="b">
        <v>1</v>
      </c>
      <c r="AM1353" t="str">
        <f>EmployeeData[[#This Row],[EMPLOYEEID]]</f>
        <v>E266863</v>
      </c>
    </row>
    <row r="1354" spans="1:39" ht="15" x14ac:dyDescent="0.25">
      <c r="A1354" s="13" t="s">
        <v>3008</v>
      </c>
      <c r="B1354" s="13" t="str">
        <f>EmployeeData[[#This Row],[FULLNAME]]</f>
        <v>Michaela S</v>
      </c>
      <c r="C1354" s="13" t="s">
        <v>203</v>
      </c>
      <c r="D1354" s="13" t="s">
        <v>407</v>
      </c>
      <c r="E1354">
        <v>444</v>
      </c>
      <c r="F1354" s="13" t="s">
        <v>127</v>
      </c>
      <c r="G1354" s="13" t="s">
        <v>204</v>
      </c>
      <c r="H1354" t="s">
        <v>81</v>
      </c>
      <c r="I1354" t="s">
        <v>3973</v>
      </c>
      <c r="J1354">
        <v>42365</v>
      </c>
      <c r="K1354">
        <v>44215</v>
      </c>
      <c r="L1354">
        <v>1</v>
      </c>
      <c r="M1354">
        <v>40</v>
      </c>
      <c r="N1354">
        <v>5</v>
      </c>
      <c r="O1354">
        <v>87616</v>
      </c>
      <c r="P1354" t="s">
        <v>76</v>
      </c>
      <c r="Q1354" s="13" t="s">
        <v>55</v>
      </c>
      <c r="R1354" s="13" t="s">
        <v>83</v>
      </c>
      <c r="S1354" s="13" t="s">
        <v>140</v>
      </c>
      <c r="T1354" t="b">
        <v>1</v>
      </c>
      <c r="U1354" s="13" t="s">
        <v>7</v>
      </c>
      <c r="V1354" s="13" t="s">
        <v>3009</v>
      </c>
      <c r="W1354" t="s">
        <v>5</v>
      </c>
      <c r="X1354" s="13" t="s">
        <v>10</v>
      </c>
      <c r="Y1354" s="13" t="s">
        <v>131</v>
      </c>
      <c r="Z1354">
        <v>2002</v>
      </c>
      <c r="AA1354" s="13" t="s">
        <v>33</v>
      </c>
      <c r="AB1354" s="13" t="s">
        <v>206</v>
      </c>
      <c r="AC1354" s="13" t="s">
        <v>133</v>
      </c>
      <c r="AD1354" s="13" t="s">
        <v>40</v>
      </c>
      <c r="AE1354">
        <v>23</v>
      </c>
      <c r="AF1354" t="s">
        <v>63</v>
      </c>
      <c r="AG1354" t="s">
        <v>12</v>
      </c>
      <c r="AH1354">
        <v>6</v>
      </c>
      <c r="AI1354" t="s">
        <v>13</v>
      </c>
      <c r="AJ1354" s="13" t="s">
        <v>176</v>
      </c>
      <c r="AK1354" s="13" t="s">
        <v>135</v>
      </c>
      <c r="AL1354" t="s">
        <v>136</v>
      </c>
      <c r="AM1354" t="str">
        <f>EmployeeData[[#This Row],[EMPLOYEEID]]</f>
        <v>E267173</v>
      </c>
    </row>
    <row r="1355" spans="1:39" ht="15" x14ac:dyDescent="0.25">
      <c r="A1355" s="13" t="s">
        <v>3010</v>
      </c>
      <c r="B1355" s="13" t="str">
        <f>EmployeeData[[#This Row],[FULLNAME]]</f>
        <v>Michel Petrie</v>
      </c>
      <c r="C1355" s="13" t="s">
        <v>156</v>
      </c>
      <c r="D1355" s="13" t="s">
        <v>407</v>
      </c>
      <c r="E1355">
        <v>452</v>
      </c>
      <c r="F1355" s="13" t="s">
        <v>157</v>
      </c>
      <c r="G1355" s="13" t="s">
        <v>158</v>
      </c>
      <c r="H1355" t="s">
        <v>81</v>
      </c>
      <c r="I1355" t="s">
        <v>3973</v>
      </c>
      <c r="J1355">
        <v>42365</v>
      </c>
      <c r="K1355">
        <v>44175</v>
      </c>
      <c r="L1355">
        <v>1</v>
      </c>
      <c r="M1355">
        <v>40</v>
      </c>
      <c r="N1355">
        <v>5</v>
      </c>
      <c r="O1355">
        <v>50951</v>
      </c>
      <c r="P1355" t="s">
        <v>76</v>
      </c>
      <c r="Q1355" s="13" t="s">
        <v>56</v>
      </c>
      <c r="R1355" s="13" t="s">
        <v>83</v>
      </c>
      <c r="S1355" s="13" t="s">
        <v>129</v>
      </c>
      <c r="T1355" t="b">
        <v>1</v>
      </c>
      <c r="U1355" s="13" t="s">
        <v>38</v>
      </c>
      <c r="V1355" s="13" t="s">
        <v>3011</v>
      </c>
      <c r="W1355" t="s">
        <v>5</v>
      </c>
      <c r="X1355" s="13" t="s">
        <v>10</v>
      </c>
      <c r="Y1355" s="13" t="s">
        <v>131</v>
      </c>
      <c r="Z1355">
        <v>1970</v>
      </c>
      <c r="AA1355" s="13" t="s">
        <v>15</v>
      </c>
      <c r="AB1355" s="13" t="s">
        <v>161</v>
      </c>
      <c r="AC1355" s="13" t="s">
        <v>199</v>
      </c>
      <c r="AD1355" s="13" t="s">
        <v>43</v>
      </c>
      <c r="AE1355">
        <v>55</v>
      </c>
      <c r="AF1355" t="s">
        <v>37</v>
      </c>
      <c r="AG1355" t="s">
        <v>12</v>
      </c>
      <c r="AH1355">
        <v>5</v>
      </c>
      <c r="AI1355" t="s">
        <v>30</v>
      </c>
      <c r="AJ1355" s="13" t="s">
        <v>149</v>
      </c>
      <c r="AK1355" s="13" t="s">
        <v>135</v>
      </c>
      <c r="AL1355" t="s">
        <v>136</v>
      </c>
      <c r="AM1355" t="str">
        <f>EmployeeData[[#This Row],[EMPLOYEEID]]</f>
        <v>E268289</v>
      </c>
    </row>
    <row r="1356" spans="1:39" ht="15" x14ac:dyDescent="0.25">
      <c r="A1356" s="13" t="s">
        <v>3012</v>
      </c>
      <c r="B1356" s="13" t="str">
        <f>EmployeeData[[#This Row],[FULLNAME]]</f>
        <v>Michelle Park</v>
      </c>
      <c r="C1356" s="13" t="s">
        <v>203</v>
      </c>
      <c r="D1356" s="13" t="s">
        <v>407</v>
      </c>
      <c r="E1356">
        <v>452</v>
      </c>
      <c r="F1356" s="13" t="s">
        <v>157</v>
      </c>
      <c r="G1356" s="13" t="s">
        <v>204</v>
      </c>
      <c r="H1356" t="s">
        <v>81</v>
      </c>
      <c r="I1356" t="s">
        <v>3973</v>
      </c>
      <c r="J1356">
        <v>42365</v>
      </c>
      <c r="K1356">
        <v>44386</v>
      </c>
      <c r="L1356">
        <v>1</v>
      </c>
      <c r="M1356">
        <v>40</v>
      </c>
      <c r="N1356">
        <v>5</v>
      </c>
      <c r="O1356">
        <v>392100</v>
      </c>
      <c r="P1356" t="s">
        <v>76</v>
      </c>
      <c r="Q1356" s="13" t="s">
        <v>55</v>
      </c>
      <c r="R1356" s="13" t="s">
        <v>83</v>
      </c>
      <c r="S1356" s="13" t="s">
        <v>140</v>
      </c>
      <c r="T1356" t="b">
        <v>1</v>
      </c>
      <c r="U1356" s="13" t="s">
        <v>8</v>
      </c>
      <c r="V1356" s="13" t="s">
        <v>3013</v>
      </c>
      <c r="W1356" t="s">
        <v>5</v>
      </c>
      <c r="X1356" s="13" t="s">
        <v>10</v>
      </c>
      <c r="Y1356" s="13" t="s">
        <v>146</v>
      </c>
      <c r="Z1356">
        <v>1968</v>
      </c>
      <c r="AA1356" s="13" t="s">
        <v>33</v>
      </c>
      <c r="AB1356" s="13" t="s">
        <v>206</v>
      </c>
      <c r="AC1356" s="13" t="s">
        <v>199</v>
      </c>
      <c r="AD1356" s="13" t="s">
        <v>43</v>
      </c>
      <c r="AE1356">
        <v>57</v>
      </c>
      <c r="AF1356" t="s">
        <v>37</v>
      </c>
      <c r="AG1356" t="s">
        <v>65</v>
      </c>
      <c r="AH1356">
        <v>6</v>
      </c>
      <c r="AI1356" t="s">
        <v>13</v>
      </c>
      <c r="AJ1356" s="13" t="s">
        <v>167</v>
      </c>
      <c r="AK1356" s="13" t="s">
        <v>135</v>
      </c>
      <c r="AL1356" t="s">
        <v>136</v>
      </c>
      <c r="AM1356" t="str">
        <f>EmployeeData[[#This Row],[EMPLOYEEID]]</f>
        <v>E269256</v>
      </c>
    </row>
    <row r="1357" spans="1:39" ht="15" x14ac:dyDescent="0.25">
      <c r="A1357" s="13" t="s">
        <v>3014</v>
      </c>
      <c r="B1357" s="13" t="str">
        <f>EmployeeData[[#This Row],[FULLNAME]]</f>
        <v>Mickey Muts</v>
      </c>
      <c r="C1357" s="13" t="s">
        <v>203</v>
      </c>
      <c r="D1357" s="13" t="s">
        <v>407</v>
      </c>
      <c r="E1357">
        <v>452</v>
      </c>
      <c r="F1357" s="13" t="s">
        <v>157</v>
      </c>
      <c r="G1357" s="13" t="s">
        <v>204</v>
      </c>
      <c r="H1357" t="s">
        <v>81</v>
      </c>
      <c r="I1357" t="s">
        <v>3973</v>
      </c>
      <c r="J1357">
        <v>42365</v>
      </c>
      <c r="K1357">
        <v>44233</v>
      </c>
      <c r="L1357">
        <v>1</v>
      </c>
      <c r="M1357">
        <v>40</v>
      </c>
      <c r="N1357">
        <v>5</v>
      </c>
      <c r="O1357">
        <v>398791</v>
      </c>
      <c r="P1357" t="s">
        <v>76</v>
      </c>
      <c r="Q1357" s="13" t="s">
        <v>55</v>
      </c>
      <c r="R1357" s="13" t="s">
        <v>83</v>
      </c>
      <c r="S1357" s="13" t="s">
        <v>140</v>
      </c>
      <c r="T1357" t="b">
        <v>1</v>
      </c>
      <c r="U1357" s="13" t="s">
        <v>8</v>
      </c>
      <c r="V1357" s="13" t="s">
        <v>3015</v>
      </c>
      <c r="W1357" t="s">
        <v>5</v>
      </c>
      <c r="X1357" s="13" t="s">
        <v>10</v>
      </c>
      <c r="Y1357" s="13" t="s">
        <v>146</v>
      </c>
      <c r="Z1357">
        <v>1982</v>
      </c>
      <c r="AA1357" s="13" t="s">
        <v>32</v>
      </c>
      <c r="AB1357" s="13" t="s">
        <v>206</v>
      </c>
      <c r="AC1357" s="13" t="s">
        <v>199</v>
      </c>
      <c r="AD1357" s="13" t="s">
        <v>43</v>
      </c>
      <c r="AE1357">
        <v>43</v>
      </c>
      <c r="AF1357" t="s">
        <v>36</v>
      </c>
      <c r="AG1357" t="s">
        <v>65</v>
      </c>
      <c r="AH1357">
        <v>6</v>
      </c>
      <c r="AI1357" t="s">
        <v>13</v>
      </c>
      <c r="AJ1357" s="13" t="s">
        <v>239</v>
      </c>
      <c r="AK1357" s="13" t="s">
        <v>135</v>
      </c>
      <c r="AL1357" t="s">
        <v>136</v>
      </c>
      <c r="AM1357" t="str">
        <f>EmployeeData[[#This Row],[EMPLOYEEID]]</f>
        <v>E269680</v>
      </c>
    </row>
    <row r="1358" spans="1:39" ht="15" x14ac:dyDescent="0.25">
      <c r="A1358" s="13" t="s">
        <v>3016</v>
      </c>
      <c r="B1358" s="13" t="str">
        <f>EmployeeData[[#This Row],[FULLNAME]]</f>
        <v>Mihaela Moser</v>
      </c>
      <c r="C1358" s="13" t="s">
        <v>156</v>
      </c>
      <c r="D1358" s="13" t="s">
        <v>407</v>
      </c>
      <c r="E1358">
        <v>454</v>
      </c>
      <c r="F1358" s="13" t="s">
        <v>169</v>
      </c>
      <c r="G1358" s="13" t="s">
        <v>158</v>
      </c>
      <c r="H1358" t="s">
        <v>81</v>
      </c>
      <c r="I1358" t="s">
        <v>3973</v>
      </c>
      <c r="J1358">
        <v>42365</v>
      </c>
      <c r="K1358">
        <v>43877</v>
      </c>
      <c r="L1358">
        <v>1</v>
      </c>
      <c r="M1358">
        <v>40</v>
      </c>
      <c r="N1358">
        <v>5</v>
      </c>
      <c r="O1358">
        <v>98427</v>
      </c>
      <c r="P1358" t="s">
        <v>76</v>
      </c>
      <c r="Q1358" s="13" t="s">
        <v>56</v>
      </c>
      <c r="R1358" s="13" t="s">
        <v>83</v>
      </c>
      <c r="S1358" s="13" t="s">
        <v>159</v>
      </c>
      <c r="T1358" t="b">
        <v>1</v>
      </c>
      <c r="U1358" s="13" t="s">
        <v>38</v>
      </c>
      <c r="V1358" s="13" t="s">
        <v>3017</v>
      </c>
      <c r="W1358" t="s">
        <v>5</v>
      </c>
      <c r="X1358" s="13" t="s">
        <v>10</v>
      </c>
      <c r="Y1358" s="13" t="s">
        <v>131</v>
      </c>
      <c r="Z1358">
        <v>1982</v>
      </c>
      <c r="AA1358" s="13" t="s">
        <v>15</v>
      </c>
      <c r="AB1358" s="13" t="s">
        <v>161</v>
      </c>
      <c r="AC1358" s="13" t="s">
        <v>293</v>
      </c>
      <c r="AD1358" s="13" t="s">
        <v>41</v>
      </c>
      <c r="AE1358">
        <v>43</v>
      </c>
      <c r="AF1358" t="s">
        <v>36</v>
      </c>
      <c r="AG1358" t="s">
        <v>12</v>
      </c>
      <c r="AH1358">
        <v>5</v>
      </c>
      <c r="AI1358" t="s">
        <v>30</v>
      </c>
      <c r="AJ1358" s="13" t="s">
        <v>154</v>
      </c>
      <c r="AK1358" s="13" t="s">
        <v>135</v>
      </c>
      <c r="AL1358" t="b">
        <v>0</v>
      </c>
      <c r="AM1358" t="str">
        <f>EmployeeData[[#This Row],[EMPLOYEEID]]</f>
        <v>E269686</v>
      </c>
    </row>
    <row r="1359" spans="1:39" ht="15" x14ac:dyDescent="0.25">
      <c r="A1359" s="13" t="s">
        <v>3018</v>
      </c>
      <c r="B1359" s="13" t="str">
        <f>EmployeeData[[#This Row],[FULLNAME]]</f>
        <v>Mill Martyn</v>
      </c>
      <c r="C1359" s="13" t="s">
        <v>125</v>
      </c>
      <c r="D1359" s="13" t="s">
        <v>407</v>
      </c>
      <c r="E1359">
        <v>253</v>
      </c>
      <c r="F1359" s="13" t="s">
        <v>157</v>
      </c>
      <c r="G1359" s="13" t="s">
        <v>128</v>
      </c>
      <c r="H1359" t="s">
        <v>81</v>
      </c>
      <c r="I1359" t="s">
        <v>3973</v>
      </c>
      <c r="J1359">
        <v>42365</v>
      </c>
      <c r="K1359">
        <v>44245</v>
      </c>
      <c r="L1359">
        <v>1</v>
      </c>
      <c r="M1359">
        <v>40</v>
      </c>
      <c r="N1359">
        <v>5</v>
      </c>
      <c r="O1359">
        <v>77460</v>
      </c>
      <c r="P1359" t="s">
        <v>76</v>
      </c>
      <c r="Q1359" s="13" t="s">
        <v>54</v>
      </c>
      <c r="R1359" s="13" t="s">
        <v>83</v>
      </c>
      <c r="S1359" s="13" t="s">
        <v>159</v>
      </c>
      <c r="T1359" t="b">
        <v>1</v>
      </c>
      <c r="U1359" s="13" t="s">
        <v>7</v>
      </c>
      <c r="V1359" s="13" t="s">
        <v>3019</v>
      </c>
      <c r="W1359" t="s">
        <v>5</v>
      </c>
      <c r="X1359" s="13" t="s">
        <v>10</v>
      </c>
      <c r="Y1359" s="13" t="s">
        <v>146</v>
      </c>
      <c r="Z1359">
        <v>1991</v>
      </c>
      <c r="AA1359" s="13" t="s">
        <v>31</v>
      </c>
      <c r="AB1359" s="13" t="s">
        <v>132</v>
      </c>
      <c r="AC1359" s="13" t="s">
        <v>399</v>
      </c>
      <c r="AD1359" s="13" t="s">
        <v>43</v>
      </c>
      <c r="AE1359">
        <v>34</v>
      </c>
      <c r="AF1359" t="s">
        <v>36</v>
      </c>
      <c r="AG1359" t="s">
        <v>12</v>
      </c>
      <c r="AH1359">
        <v>6</v>
      </c>
      <c r="AI1359" t="s">
        <v>13</v>
      </c>
      <c r="AJ1359" s="13" t="s">
        <v>176</v>
      </c>
      <c r="AK1359" s="13" t="s">
        <v>135</v>
      </c>
      <c r="AL1359" t="b">
        <v>1</v>
      </c>
      <c r="AM1359" t="str">
        <f>EmployeeData[[#This Row],[EMPLOYEEID]]</f>
        <v>E270365</v>
      </c>
    </row>
    <row r="1360" spans="1:39" ht="15" x14ac:dyDescent="0.25">
      <c r="A1360" s="13" t="s">
        <v>3020</v>
      </c>
      <c r="B1360" s="13" t="str">
        <f>EmployeeData[[#This Row],[FULLNAME]]</f>
        <v>Monika Kaur</v>
      </c>
      <c r="C1360" s="13" t="s">
        <v>338</v>
      </c>
      <c r="D1360" s="13" t="s">
        <v>407</v>
      </c>
      <c r="E1360">
        <v>444</v>
      </c>
      <c r="F1360" s="13" t="s">
        <v>127</v>
      </c>
      <c r="G1360" s="13" t="s">
        <v>339</v>
      </c>
      <c r="H1360" t="s">
        <v>81</v>
      </c>
      <c r="I1360" t="s">
        <v>3973</v>
      </c>
      <c r="J1360">
        <v>42365</v>
      </c>
      <c r="K1360">
        <v>44299</v>
      </c>
      <c r="L1360">
        <v>1</v>
      </c>
      <c r="M1360">
        <v>40</v>
      </c>
      <c r="N1360">
        <v>5</v>
      </c>
      <c r="O1360">
        <v>125097</v>
      </c>
      <c r="P1360" t="s">
        <v>76</v>
      </c>
      <c r="Q1360" s="13" t="s">
        <v>4</v>
      </c>
      <c r="R1360" s="13" t="s">
        <v>83</v>
      </c>
      <c r="S1360" s="13" t="s">
        <v>159</v>
      </c>
      <c r="T1360" t="b">
        <v>1</v>
      </c>
      <c r="U1360" s="13" t="s">
        <v>8</v>
      </c>
      <c r="V1360" s="13" t="s">
        <v>3021</v>
      </c>
      <c r="W1360" t="s">
        <v>5</v>
      </c>
      <c r="X1360" s="13" t="s">
        <v>10</v>
      </c>
      <c r="Y1360" s="13" t="s">
        <v>146</v>
      </c>
      <c r="Z1360">
        <v>1997</v>
      </c>
      <c r="AA1360" s="13" t="s">
        <v>15</v>
      </c>
      <c r="AB1360" s="13" t="s">
        <v>341</v>
      </c>
      <c r="AC1360" s="13" t="s">
        <v>133</v>
      </c>
      <c r="AD1360" s="13" t="s">
        <v>40</v>
      </c>
      <c r="AE1360">
        <v>28</v>
      </c>
      <c r="AF1360" t="s">
        <v>6</v>
      </c>
      <c r="AG1360" t="s">
        <v>46</v>
      </c>
      <c r="AH1360">
        <v>6</v>
      </c>
      <c r="AI1360" t="s">
        <v>13</v>
      </c>
      <c r="AJ1360" s="13" t="s">
        <v>134</v>
      </c>
      <c r="AK1360" s="13" t="s">
        <v>135</v>
      </c>
      <c r="AL1360" t="s">
        <v>136</v>
      </c>
      <c r="AM1360" t="str">
        <f>EmployeeData[[#This Row],[EMPLOYEEID]]</f>
        <v>E274735</v>
      </c>
    </row>
    <row r="1361" spans="1:39" ht="15" x14ac:dyDescent="0.25">
      <c r="A1361" s="13" t="s">
        <v>3022</v>
      </c>
      <c r="B1361" s="13" t="str">
        <f>EmployeeData[[#This Row],[FULLNAME]]</f>
        <v>Michel Ramu</v>
      </c>
      <c r="C1361" s="13" t="s">
        <v>125</v>
      </c>
      <c r="D1361" s="13" t="s">
        <v>407</v>
      </c>
      <c r="E1361">
        <v>452</v>
      </c>
      <c r="F1361" s="13" t="s">
        <v>157</v>
      </c>
      <c r="G1361" s="13" t="s">
        <v>128</v>
      </c>
      <c r="H1361" t="s">
        <v>81</v>
      </c>
      <c r="I1361" t="s">
        <v>3973</v>
      </c>
      <c r="J1361">
        <v>43675</v>
      </c>
      <c r="K1361">
        <v>44333</v>
      </c>
      <c r="L1361">
        <v>1</v>
      </c>
      <c r="M1361">
        <v>40</v>
      </c>
      <c r="N1361">
        <v>5</v>
      </c>
      <c r="O1361">
        <v>101419</v>
      </c>
      <c r="P1361" t="s">
        <v>76</v>
      </c>
      <c r="Q1361" s="13" t="s">
        <v>54</v>
      </c>
      <c r="R1361" s="13" t="s">
        <v>83</v>
      </c>
      <c r="S1361" s="13" t="s">
        <v>129</v>
      </c>
      <c r="T1361" t="b">
        <v>1</v>
      </c>
      <c r="U1361" s="13" t="s">
        <v>38</v>
      </c>
      <c r="V1361" s="13" t="s">
        <v>3023</v>
      </c>
      <c r="W1361" t="s">
        <v>5</v>
      </c>
      <c r="X1361" s="13" t="s">
        <v>10</v>
      </c>
      <c r="Y1361" s="13" t="s">
        <v>131</v>
      </c>
      <c r="Z1361">
        <v>1999</v>
      </c>
      <c r="AA1361" s="13" t="s">
        <v>15</v>
      </c>
      <c r="AB1361" s="13" t="s">
        <v>132</v>
      </c>
      <c r="AC1361" s="13" t="s">
        <v>199</v>
      </c>
      <c r="AD1361" s="13" t="s">
        <v>43</v>
      </c>
      <c r="AE1361">
        <v>26</v>
      </c>
      <c r="AF1361" t="s">
        <v>6</v>
      </c>
      <c r="AG1361" t="s">
        <v>46</v>
      </c>
      <c r="AH1361">
        <v>2</v>
      </c>
      <c r="AI1361" t="s">
        <v>78</v>
      </c>
      <c r="AJ1361" s="13" t="s">
        <v>154</v>
      </c>
      <c r="AK1361" s="13" t="s">
        <v>135</v>
      </c>
      <c r="AL1361" t="b">
        <v>0</v>
      </c>
      <c r="AM1361" t="str">
        <f>EmployeeData[[#This Row],[EMPLOYEEID]]</f>
        <v>E267994</v>
      </c>
    </row>
    <row r="1362" spans="1:39" ht="15" x14ac:dyDescent="0.25">
      <c r="A1362" s="13" t="s">
        <v>3024</v>
      </c>
      <c r="B1362" s="13" t="str">
        <f>EmployeeData[[#This Row],[FULLNAME]]</f>
        <v>Muriel Jain</v>
      </c>
      <c r="C1362" s="13" t="s">
        <v>156</v>
      </c>
      <c r="D1362" s="13" t="s">
        <v>407</v>
      </c>
      <c r="E1362">
        <v>453</v>
      </c>
      <c r="F1362" s="13" t="s">
        <v>127</v>
      </c>
      <c r="G1362" s="13" t="s">
        <v>158</v>
      </c>
      <c r="H1362" t="s">
        <v>81</v>
      </c>
      <c r="I1362" t="s">
        <v>3973</v>
      </c>
      <c r="J1362">
        <v>42365</v>
      </c>
      <c r="K1362">
        <v>43864</v>
      </c>
      <c r="L1362">
        <v>1</v>
      </c>
      <c r="M1362">
        <v>40</v>
      </c>
      <c r="N1362">
        <v>5</v>
      </c>
      <c r="O1362">
        <v>53534</v>
      </c>
      <c r="P1362" t="s">
        <v>76</v>
      </c>
      <c r="Q1362" s="13" t="s">
        <v>56</v>
      </c>
      <c r="R1362" s="13" t="s">
        <v>83</v>
      </c>
      <c r="S1362" s="13" t="s">
        <v>159</v>
      </c>
      <c r="T1362" t="b">
        <v>1</v>
      </c>
      <c r="U1362" s="13" t="s">
        <v>8</v>
      </c>
      <c r="V1362" s="13" t="s">
        <v>3025</v>
      </c>
      <c r="W1362" t="s">
        <v>5</v>
      </c>
      <c r="X1362" s="13" t="s">
        <v>45</v>
      </c>
      <c r="Y1362" s="13" t="s">
        <v>146</v>
      </c>
      <c r="Z1362">
        <v>1984</v>
      </c>
      <c r="AA1362" s="13" t="s">
        <v>15</v>
      </c>
      <c r="AB1362" s="13" t="s">
        <v>161</v>
      </c>
      <c r="AC1362" s="13" t="s">
        <v>320</v>
      </c>
      <c r="AD1362" s="13" t="s">
        <v>40</v>
      </c>
      <c r="AE1362">
        <v>41</v>
      </c>
      <c r="AF1362" t="s">
        <v>36</v>
      </c>
      <c r="AG1362" t="s">
        <v>12</v>
      </c>
      <c r="AH1362">
        <v>5</v>
      </c>
      <c r="AI1362" t="s">
        <v>30</v>
      </c>
      <c r="AJ1362" s="13" t="s">
        <v>154</v>
      </c>
      <c r="AK1362" s="13" t="s">
        <v>135</v>
      </c>
      <c r="AL1362" t="s">
        <v>136</v>
      </c>
      <c r="AM1362" t="str">
        <f>EmployeeData[[#This Row],[EMPLOYEEID]]</f>
        <v>E275953</v>
      </c>
    </row>
    <row r="1363" spans="1:39" ht="15" x14ac:dyDescent="0.25">
      <c r="A1363" s="13" t="s">
        <v>3026</v>
      </c>
      <c r="B1363" s="13" t="str">
        <f>EmployeeData[[#This Row],[FULLNAME]]</f>
        <v>Muriel Ingram</v>
      </c>
      <c r="C1363" s="13" t="s">
        <v>125</v>
      </c>
      <c r="D1363" s="13" t="s">
        <v>407</v>
      </c>
      <c r="E1363">
        <v>452</v>
      </c>
      <c r="F1363" s="13" t="s">
        <v>157</v>
      </c>
      <c r="G1363" s="13" t="s">
        <v>128</v>
      </c>
      <c r="H1363" t="s">
        <v>81</v>
      </c>
      <c r="I1363" t="s">
        <v>3973</v>
      </c>
      <c r="J1363">
        <v>42365</v>
      </c>
      <c r="K1363">
        <v>43921</v>
      </c>
      <c r="L1363">
        <v>1</v>
      </c>
      <c r="M1363">
        <v>40</v>
      </c>
      <c r="N1363">
        <v>5</v>
      </c>
      <c r="O1363">
        <v>46136</v>
      </c>
      <c r="P1363" t="s">
        <v>76</v>
      </c>
      <c r="Q1363" s="13" t="s">
        <v>54</v>
      </c>
      <c r="R1363" s="13" t="s">
        <v>83</v>
      </c>
      <c r="S1363" s="13" t="s">
        <v>140</v>
      </c>
      <c r="T1363" t="b">
        <v>1</v>
      </c>
      <c r="U1363" s="13" t="s">
        <v>7</v>
      </c>
      <c r="V1363" s="13" t="s">
        <v>3027</v>
      </c>
      <c r="W1363" t="s">
        <v>35</v>
      </c>
      <c r="X1363" s="13" t="s">
        <v>10</v>
      </c>
      <c r="Y1363" s="13" t="s">
        <v>131</v>
      </c>
      <c r="Z1363">
        <v>1991</v>
      </c>
      <c r="AA1363" s="13" t="s">
        <v>15</v>
      </c>
      <c r="AB1363" s="13" t="s">
        <v>132</v>
      </c>
      <c r="AC1363" s="13" t="s">
        <v>199</v>
      </c>
      <c r="AD1363" s="13" t="s">
        <v>43</v>
      </c>
      <c r="AE1363">
        <v>34</v>
      </c>
      <c r="AF1363" t="s">
        <v>36</v>
      </c>
      <c r="AG1363" t="s">
        <v>11</v>
      </c>
      <c r="AH1363">
        <v>5</v>
      </c>
      <c r="AI1363" t="s">
        <v>30</v>
      </c>
      <c r="AJ1363" s="13" t="s">
        <v>167</v>
      </c>
      <c r="AK1363" s="13" t="s">
        <v>135</v>
      </c>
      <c r="AL1363" t="s">
        <v>136</v>
      </c>
      <c r="AM1363" t="str">
        <f>EmployeeData[[#This Row],[EMPLOYEEID]]</f>
        <v>E276110</v>
      </c>
    </row>
    <row r="1364" spans="1:39" ht="15" x14ac:dyDescent="0.25">
      <c r="A1364" s="13" t="s">
        <v>3028</v>
      </c>
      <c r="B1364" s="13" t="str">
        <f>EmployeeData[[#This Row],[FULLNAME]]</f>
        <v>Nancy Gong</v>
      </c>
      <c r="C1364" s="13" t="s">
        <v>125</v>
      </c>
      <c r="D1364" s="13" t="s">
        <v>407</v>
      </c>
      <c r="E1364">
        <v>213</v>
      </c>
      <c r="F1364" s="13" t="s">
        <v>157</v>
      </c>
      <c r="G1364" s="13" t="s">
        <v>128</v>
      </c>
      <c r="H1364" t="s">
        <v>81</v>
      </c>
      <c r="I1364" t="s">
        <v>3973</v>
      </c>
      <c r="J1364">
        <v>42396</v>
      </c>
      <c r="K1364">
        <v>44381</v>
      </c>
      <c r="L1364">
        <v>1</v>
      </c>
      <c r="M1364">
        <v>40</v>
      </c>
      <c r="N1364">
        <v>5</v>
      </c>
      <c r="O1364">
        <v>125659</v>
      </c>
      <c r="P1364" t="s">
        <v>76</v>
      </c>
      <c r="Q1364" s="13" t="s">
        <v>54</v>
      </c>
      <c r="R1364" s="13" t="s">
        <v>83</v>
      </c>
      <c r="S1364" s="13" t="s">
        <v>129</v>
      </c>
      <c r="T1364" t="b">
        <v>1</v>
      </c>
      <c r="U1364" s="13" t="s">
        <v>38</v>
      </c>
      <c r="V1364" s="13" t="s">
        <v>3029</v>
      </c>
      <c r="W1364" t="s">
        <v>5</v>
      </c>
      <c r="X1364" s="13" t="s">
        <v>10</v>
      </c>
      <c r="Y1364" s="13" t="s">
        <v>131</v>
      </c>
      <c r="Z1364">
        <v>1988</v>
      </c>
      <c r="AA1364" s="13" t="s">
        <v>33</v>
      </c>
      <c r="AB1364" s="13" t="s">
        <v>132</v>
      </c>
      <c r="AC1364" s="13" t="s">
        <v>2271</v>
      </c>
      <c r="AD1364" s="13" t="s">
        <v>43</v>
      </c>
      <c r="AE1364">
        <v>37</v>
      </c>
      <c r="AF1364" t="s">
        <v>36</v>
      </c>
      <c r="AG1364" t="s">
        <v>46</v>
      </c>
      <c r="AH1364">
        <v>5</v>
      </c>
      <c r="AI1364" t="s">
        <v>30</v>
      </c>
      <c r="AJ1364" s="13" t="s">
        <v>149</v>
      </c>
      <c r="AK1364" s="13" t="s">
        <v>135</v>
      </c>
      <c r="AL1364" t="b">
        <v>0</v>
      </c>
      <c r="AM1364" t="str">
        <f>EmployeeData[[#This Row],[EMPLOYEEID]]</f>
        <v>E277055</v>
      </c>
    </row>
    <row r="1365" spans="1:39" ht="15" x14ac:dyDescent="0.25">
      <c r="A1365" s="13" t="s">
        <v>3030</v>
      </c>
      <c r="B1365" s="13" t="str">
        <f>EmployeeData[[#This Row],[FULLNAME]]</f>
        <v>Narasimha Eastmond</v>
      </c>
      <c r="C1365" s="13" t="s">
        <v>125</v>
      </c>
      <c r="D1365" s="13" t="s">
        <v>407</v>
      </c>
      <c r="E1365">
        <v>455</v>
      </c>
      <c r="F1365" s="13" t="s">
        <v>326</v>
      </c>
      <c r="G1365" s="13" t="s">
        <v>128</v>
      </c>
      <c r="H1365" t="s">
        <v>81</v>
      </c>
      <c r="I1365" t="s">
        <v>3973</v>
      </c>
      <c r="J1365">
        <v>42396</v>
      </c>
      <c r="K1365">
        <v>44352</v>
      </c>
      <c r="L1365">
        <v>1</v>
      </c>
      <c r="M1365">
        <v>40</v>
      </c>
      <c r="N1365">
        <v>5</v>
      </c>
      <c r="O1365">
        <v>126848</v>
      </c>
      <c r="P1365" t="s">
        <v>76</v>
      </c>
      <c r="Q1365" s="13" t="s">
        <v>54</v>
      </c>
      <c r="R1365" s="13" t="s">
        <v>83</v>
      </c>
      <c r="S1365" s="13" t="s">
        <v>129</v>
      </c>
      <c r="T1365" t="b">
        <v>1</v>
      </c>
      <c r="U1365" s="13" t="s">
        <v>38</v>
      </c>
      <c r="V1365" s="13" t="s">
        <v>3031</v>
      </c>
      <c r="W1365" t="s">
        <v>5</v>
      </c>
      <c r="X1365" s="13" t="s">
        <v>10</v>
      </c>
      <c r="Y1365" s="13" t="s">
        <v>131</v>
      </c>
      <c r="Z1365">
        <v>1983</v>
      </c>
      <c r="AA1365" s="13" t="s">
        <v>33</v>
      </c>
      <c r="AB1365" s="13" t="s">
        <v>132</v>
      </c>
      <c r="AC1365" s="13" t="s">
        <v>328</v>
      </c>
      <c r="AD1365" s="13" t="s">
        <v>39</v>
      </c>
      <c r="AE1365">
        <v>42</v>
      </c>
      <c r="AF1365" t="s">
        <v>36</v>
      </c>
      <c r="AG1365" t="s">
        <v>46</v>
      </c>
      <c r="AH1365">
        <v>5</v>
      </c>
      <c r="AI1365" t="s">
        <v>30</v>
      </c>
      <c r="AJ1365" s="13" t="s">
        <v>154</v>
      </c>
      <c r="AK1365" s="13" t="s">
        <v>135</v>
      </c>
      <c r="AL1365" t="b">
        <v>0</v>
      </c>
      <c r="AM1365" t="str">
        <f>EmployeeData[[#This Row],[EMPLOYEEID]]</f>
        <v>E278377</v>
      </c>
    </row>
    <row r="1366" spans="1:39" ht="15" x14ac:dyDescent="0.25">
      <c r="A1366" s="13" t="s">
        <v>3032</v>
      </c>
      <c r="B1366" s="13" t="str">
        <f>EmployeeData[[#This Row],[FULLNAME]]</f>
        <v>Nari Chou</v>
      </c>
      <c r="C1366" s="13" t="s">
        <v>125</v>
      </c>
      <c r="D1366" s="13" t="s">
        <v>407</v>
      </c>
      <c r="E1366">
        <v>361</v>
      </c>
      <c r="F1366" s="13" t="s">
        <v>221</v>
      </c>
      <c r="G1366" s="13" t="s">
        <v>128</v>
      </c>
      <c r="H1366" t="s">
        <v>81</v>
      </c>
      <c r="I1366" t="s">
        <v>3973</v>
      </c>
      <c r="J1366">
        <v>42396</v>
      </c>
      <c r="K1366">
        <v>44187</v>
      </c>
      <c r="L1366">
        <v>1</v>
      </c>
      <c r="M1366">
        <v>40</v>
      </c>
      <c r="N1366">
        <v>5</v>
      </c>
      <c r="O1366">
        <v>259292</v>
      </c>
      <c r="P1366" t="s">
        <v>76</v>
      </c>
      <c r="Q1366" s="13" t="s">
        <v>54</v>
      </c>
      <c r="R1366" s="13" t="s">
        <v>83</v>
      </c>
      <c r="S1366" s="13" t="s">
        <v>225</v>
      </c>
      <c r="T1366" t="b">
        <v>1</v>
      </c>
      <c r="U1366" s="13" t="s">
        <v>7</v>
      </c>
      <c r="V1366" s="13" t="s">
        <v>3033</v>
      </c>
      <c r="W1366" t="s">
        <v>5</v>
      </c>
      <c r="X1366" s="13" t="s">
        <v>10</v>
      </c>
      <c r="Y1366" s="13" t="s">
        <v>146</v>
      </c>
      <c r="Z1366">
        <v>1981</v>
      </c>
      <c r="AA1366" s="13" t="s">
        <v>33</v>
      </c>
      <c r="AB1366" s="13" t="s">
        <v>132</v>
      </c>
      <c r="AC1366" s="13" t="s">
        <v>373</v>
      </c>
      <c r="AD1366" s="13" t="s">
        <v>9</v>
      </c>
      <c r="AE1366">
        <v>44</v>
      </c>
      <c r="AF1366" t="s">
        <v>36</v>
      </c>
      <c r="AG1366" t="s">
        <v>47</v>
      </c>
      <c r="AH1366">
        <v>4</v>
      </c>
      <c r="AI1366" t="s">
        <v>30</v>
      </c>
      <c r="AJ1366" s="13" t="s">
        <v>167</v>
      </c>
      <c r="AK1366" s="13" t="s">
        <v>184</v>
      </c>
      <c r="AL1366" t="s">
        <v>136</v>
      </c>
      <c r="AM1366" t="str">
        <f>EmployeeData[[#This Row],[EMPLOYEEID]]</f>
        <v>E280626</v>
      </c>
    </row>
    <row r="1367" spans="1:39" ht="15" x14ac:dyDescent="0.25">
      <c r="A1367" s="13" t="s">
        <v>3034</v>
      </c>
      <c r="B1367" s="13" t="str">
        <f>EmployeeData[[#This Row],[FULLNAME]]</f>
        <v>Natascha Chen</v>
      </c>
      <c r="C1367" s="13" t="s">
        <v>125</v>
      </c>
      <c r="D1367" s="13" t="s">
        <v>407</v>
      </c>
      <c r="E1367">
        <v>443</v>
      </c>
      <c r="F1367" s="13" t="s">
        <v>157</v>
      </c>
      <c r="G1367" s="13" t="s">
        <v>128</v>
      </c>
      <c r="H1367" t="s">
        <v>81</v>
      </c>
      <c r="I1367" t="s">
        <v>3973</v>
      </c>
      <c r="J1367">
        <v>42396</v>
      </c>
      <c r="K1367">
        <v>44286</v>
      </c>
      <c r="L1367">
        <v>1</v>
      </c>
      <c r="M1367">
        <v>40</v>
      </c>
      <c r="N1367">
        <v>5</v>
      </c>
      <c r="O1367">
        <v>198548</v>
      </c>
      <c r="P1367" t="s">
        <v>76</v>
      </c>
      <c r="Q1367" s="13" t="s">
        <v>54</v>
      </c>
      <c r="R1367" s="13" t="s">
        <v>83</v>
      </c>
      <c r="S1367" s="13" t="s">
        <v>140</v>
      </c>
      <c r="T1367" t="b">
        <v>1</v>
      </c>
      <c r="U1367" s="13" t="s">
        <v>7</v>
      </c>
      <c r="V1367" s="13" t="s">
        <v>3035</v>
      </c>
      <c r="W1367" t="s">
        <v>35</v>
      </c>
      <c r="X1367" s="13" t="s">
        <v>10</v>
      </c>
      <c r="Y1367" s="13" t="s">
        <v>131</v>
      </c>
      <c r="Z1367">
        <v>1982</v>
      </c>
      <c r="AA1367" s="13" t="s">
        <v>15</v>
      </c>
      <c r="AB1367" s="13" t="s">
        <v>132</v>
      </c>
      <c r="AC1367" s="13" t="s">
        <v>162</v>
      </c>
      <c r="AD1367" s="13" t="s">
        <v>43</v>
      </c>
      <c r="AE1367">
        <v>43</v>
      </c>
      <c r="AF1367" t="s">
        <v>36</v>
      </c>
      <c r="AG1367" t="s">
        <v>46</v>
      </c>
      <c r="AH1367">
        <v>5</v>
      </c>
      <c r="AI1367" t="s">
        <v>30</v>
      </c>
      <c r="AJ1367" s="13" t="s">
        <v>154</v>
      </c>
      <c r="AK1367" s="13" t="s">
        <v>135</v>
      </c>
      <c r="AL1367" t="s">
        <v>136</v>
      </c>
      <c r="AM1367" t="str">
        <f>EmployeeData[[#This Row],[EMPLOYEEID]]</f>
        <v>E281773</v>
      </c>
    </row>
    <row r="1368" spans="1:39" ht="15" x14ac:dyDescent="0.25">
      <c r="A1368" s="13" t="s">
        <v>3036</v>
      </c>
      <c r="B1368" s="13" t="str">
        <f>EmployeeData[[#This Row],[FULLNAME]]</f>
        <v>Nathan BURNIER</v>
      </c>
      <c r="C1368" s="13" t="s">
        <v>125</v>
      </c>
      <c r="D1368" s="13" t="s">
        <v>407</v>
      </c>
      <c r="E1368">
        <v>421</v>
      </c>
      <c r="F1368" s="13" t="s">
        <v>221</v>
      </c>
      <c r="G1368" s="13" t="s">
        <v>128</v>
      </c>
      <c r="H1368" t="s">
        <v>81</v>
      </c>
      <c r="I1368" t="s">
        <v>3973</v>
      </c>
      <c r="J1368">
        <v>43675</v>
      </c>
      <c r="K1368">
        <v>44244</v>
      </c>
      <c r="L1368">
        <v>1</v>
      </c>
      <c r="M1368">
        <v>40</v>
      </c>
      <c r="N1368">
        <v>5</v>
      </c>
      <c r="O1368">
        <v>54469</v>
      </c>
      <c r="P1368" t="s">
        <v>76</v>
      </c>
      <c r="Q1368" s="13" t="s">
        <v>54</v>
      </c>
      <c r="R1368" s="13" t="s">
        <v>83</v>
      </c>
      <c r="S1368" s="13" t="s">
        <v>159</v>
      </c>
      <c r="T1368" t="b">
        <v>1</v>
      </c>
      <c r="U1368" s="13" t="s">
        <v>7</v>
      </c>
      <c r="V1368" s="13" t="s">
        <v>3037</v>
      </c>
      <c r="W1368" t="s">
        <v>35</v>
      </c>
      <c r="X1368" s="13" t="s">
        <v>45</v>
      </c>
      <c r="Y1368" s="13" t="s">
        <v>153</v>
      </c>
      <c r="Z1368">
        <v>1996</v>
      </c>
      <c r="AA1368" s="13" t="s">
        <v>15</v>
      </c>
      <c r="AB1368" s="13" t="s">
        <v>132</v>
      </c>
      <c r="AC1368" s="13" t="s">
        <v>2300</v>
      </c>
      <c r="AD1368" s="13" t="s">
        <v>9</v>
      </c>
      <c r="AE1368">
        <v>29</v>
      </c>
      <c r="AF1368" t="s">
        <v>6</v>
      </c>
      <c r="AG1368" t="s">
        <v>12</v>
      </c>
      <c r="AH1368">
        <v>2</v>
      </c>
      <c r="AI1368" t="s">
        <v>78</v>
      </c>
      <c r="AJ1368" s="13" t="s">
        <v>167</v>
      </c>
      <c r="AK1368" s="13" t="s">
        <v>135</v>
      </c>
      <c r="AL1368" t="b">
        <v>1</v>
      </c>
      <c r="AM1368" t="str">
        <f>EmployeeData[[#This Row],[EMPLOYEEID]]</f>
        <v>E282394</v>
      </c>
    </row>
    <row r="1369" spans="1:39" ht="15" x14ac:dyDescent="0.25">
      <c r="A1369" s="13" t="s">
        <v>3038</v>
      </c>
      <c r="B1369" s="13" t="str">
        <f>EmployeeData[[#This Row],[FULLNAME]]</f>
        <v>Nebojsa Bacinschi</v>
      </c>
      <c r="C1369" s="13" t="s">
        <v>125</v>
      </c>
      <c r="D1369" s="13" t="s">
        <v>407</v>
      </c>
      <c r="E1369">
        <v>450</v>
      </c>
      <c r="F1369" s="13" t="s">
        <v>221</v>
      </c>
      <c r="G1369" s="13" t="s">
        <v>128</v>
      </c>
      <c r="H1369" t="s">
        <v>81</v>
      </c>
      <c r="I1369" t="s">
        <v>3973</v>
      </c>
      <c r="J1369">
        <v>42517</v>
      </c>
      <c r="K1369">
        <v>44313</v>
      </c>
      <c r="L1369">
        <v>1</v>
      </c>
      <c r="M1369">
        <v>40</v>
      </c>
      <c r="N1369">
        <v>5</v>
      </c>
      <c r="O1369">
        <v>132451</v>
      </c>
      <c r="P1369" t="s">
        <v>76</v>
      </c>
      <c r="Q1369" s="13" t="s">
        <v>54</v>
      </c>
      <c r="R1369" s="13" t="s">
        <v>83</v>
      </c>
      <c r="S1369" s="13" t="s">
        <v>225</v>
      </c>
      <c r="T1369" t="b">
        <v>1</v>
      </c>
      <c r="U1369" s="13" t="s">
        <v>8</v>
      </c>
      <c r="V1369" s="13" t="s">
        <v>3039</v>
      </c>
      <c r="W1369" t="s">
        <v>5</v>
      </c>
      <c r="X1369" s="13" t="s">
        <v>10</v>
      </c>
      <c r="Y1369" s="13" t="s">
        <v>146</v>
      </c>
      <c r="Z1369">
        <v>1994</v>
      </c>
      <c r="AA1369" s="13" t="s">
        <v>33</v>
      </c>
      <c r="AB1369" s="13" t="s">
        <v>132</v>
      </c>
      <c r="AC1369" s="13" t="s">
        <v>301</v>
      </c>
      <c r="AD1369" s="13" t="s">
        <v>9</v>
      </c>
      <c r="AE1369">
        <v>31</v>
      </c>
      <c r="AF1369" t="s">
        <v>6</v>
      </c>
      <c r="AG1369" t="s">
        <v>46</v>
      </c>
      <c r="AH1369">
        <v>5</v>
      </c>
      <c r="AI1369" t="s">
        <v>30</v>
      </c>
      <c r="AJ1369" s="13" t="s">
        <v>149</v>
      </c>
      <c r="AK1369" s="13" t="s">
        <v>135</v>
      </c>
      <c r="AL1369" t="s">
        <v>136</v>
      </c>
      <c r="AM1369" t="str">
        <f>EmployeeData[[#This Row],[EMPLOYEEID]]</f>
        <v>E283347</v>
      </c>
    </row>
    <row r="1370" spans="1:39" ht="15" x14ac:dyDescent="0.25">
      <c r="A1370" s="13" t="s">
        <v>3040</v>
      </c>
      <c r="B1370" s="13" t="str">
        <f>EmployeeData[[#This Row],[FULLNAME]]</f>
        <v>Neil Yun</v>
      </c>
      <c r="C1370" s="13" t="s">
        <v>125</v>
      </c>
      <c r="D1370" s="13" t="s">
        <v>407</v>
      </c>
      <c r="E1370">
        <v>442</v>
      </c>
      <c r="F1370" s="13" t="s">
        <v>143</v>
      </c>
      <c r="G1370" s="13" t="s">
        <v>128</v>
      </c>
      <c r="H1370" t="s">
        <v>81</v>
      </c>
      <c r="I1370" t="s">
        <v>3973</v>
      </c>
      <c r="J1370">
        <v>42517</v>
      </c>
      <c r="K1370">
        <v>44325</v>
      </c>
      <c r="L1370">
        <v>1</v>
      </c>
      <c r="M1370">
        <v>40</v>
      </c>
      <c r="N1370">
        <v>5</v>
      </c>
      <c r="O1370">
        <v>58223</v>
      </c>
      <c r="P1370" t="s">
        <v>76</v>
      </c>
      <c r="Q1370" s="13" t="s">
        <v>54</v>
      </c>
      <c r="R1370" s="13" t="s">
        <v>83</v>
      </c>
      <c r="S1370" s="13" t="s">
        <v>344</v>
      </c>
      <c r="T1370" t="b">
        <v>1</v>
      </c>
      <c r="U1370" s="13" t="s">
        <v>7</v>
      </c>
      <c r="V1370" s="13" t="s">
        <v>3041</v>
      </c>
      <c r="W1370" t="s">
        <v>35</v>
      </c>
      <c r="X1370" s="13" t="s">
        <v>10</v>
      </c>
      <c r="Y1370" s="13" t="s">
        <v>146</v>
      </c>
      <c r="Z1370">
        <v>1988</v>
      </c>
      <c r="AA1370" s="13" t="s">
        <v>15</v>
      </c>
      <c r="AB1370" s="13" t="s">
        <v>132</v>
      </c>
      <c r="AC1370" s="13" t="s">
        <v>179</v>
      </c>
      <c r="AD1370" s="13" t="s">
        <v>44</v>
      </c>
      <c r="AE1370">
        <v>37</v>
      </c>
      <c r="AF1370" t="s">
        <v>36</v>
      </c>
      <c r="AG1370" t="s">
        <v>12</v>
      </c>
      <c r="AH1370">
        <v>5</v>
      </c>
      <c r="AI1370" t="s">
        <v>30</v>
      </c>
      <c r="AJ1370" s="13" t="s">
        <v>149</v>
      </c>
      <c r="AK1370" s="13" t="s">
        <v>150</v>
      </c>
      <c r="AL1370" t="s">
        <v>136</v>
      </c>
      <c r="AM1370" t="str">
        <f>EmployeeData[[#This Row],[EMPLOYEEID]]</f>
        <v>E285010</v>
      </c>
    </row>
    <row r="1371" spans="1:39" ht="15" x14ac:dyDescent="0.25">
      <c r="A1371" s="13" t="s">
        <v>3042</v>
      </c>
      <c r="B1371" s="13" t="str">
        <f>EmployeeData[[#This Row],[FULLNAME]]</f>
        <v>Nicholas Yoldemir</v>
      </c>
      <c r="C1371" s="13" t="s">
        <v>156</v>
      </c>
      <c r="D1371" s="13" t="s">
        <v>407</v>
      </c>
      <c r="E1371">
        <v>462</v>
      </c>
      <c r="F1371" s="13" t="s">
        <v>143</v>
      </c>
      <c r="G1371" s="13" t="s">
        <v>158</v>
      </c>
      <c r="H1371" t="s">
        <v>81</v>
      </c>
      <c r="I1371" t="s">
        <v>3973</v>
      </c>
      <c r="J1371">
        <v>42517</v>
      </c>
      <c r="K1371">
        <v>44137</v>
      </c>
      <c r="L1371">
        <v>1</v>
      </c>
      <c r="M1371">
        <v>40</v>
      </c>
      <c r="N1371">
        <v>5</v>
      </c>
      <c r="O1371">
        <v>85282</v>
      </c>
      <c r="P1371" t="s">
        <v>76</v>
      </c>
      <c r="Q1371" s="13" t="s">
        <v>56</v>
      </c>
      <c r="R1371" s="13" t="s">
        <v>83</v>
      </c>
      <c r="S1371" s="13" t="s">
        <v>159</v>
      </c>
      <c r="T1371" t="b">
        <v>1</v>
      </c>
      <c r="U1371" s="13" t="s">
        <v>38</v>
      </c>
      <c r="V1371" s="13" t="s">
        <v>3043</v>
      </c>
      <c r="W1371" t="s">
        <v>5</v>
      </c>
      <c r="X1371" s="13" t="s">
        <v>10</v>
      </c>
      <c r="Y1371" s="13" t="s">
        <v>146</v>
      </c>
      <c r="Z1371">
        <v>1980</v>
      </c>
      <c r="AA1371" s="13" t="s">
        <v>15</v>
      </c>
      <c r="AB1371" s="13" t="s">
        <v>161</v>
      </c>
      <c r="AC1371" s="13" t="s">
        <v>396</v>
      </c>
      <c r="AD1371" s="13" t="s">
        <v>44</v>
      </c>
      <c r="AE1371">
        <v>45</v>
      </c>
      <c r="AF1371" t="s">
        <v>36</v>
      </c>
      <c r="AG1371" t="s">
        <v>12</v>
      </c>
      <c r="AH1371">
        <v>4</v>
      </c>
      <c r="AI1371" t="s">
        <v>30</v>
      </c>
      <c r="AJ1371" s="13" t="s">
        <v>176</v>
      </c>
      <c r="AK1371" s="13" t="s">
        <v>135</v>
      </c>
      <c r="AL1371" t="s">
        <v>136</v>
      </c>
      <c r="AM1371" t="str">
        <f>EmployeeData[[#This Row],[EMPLOYEEID]]</f>
        <v>E285019</v>
      </c>
    </row>
    <row r="1372" spans="1:39" ht="15" x14ac:dyDescent="0.25">
      <c r="A1372" s="13" t="s">
        <v>3044</v>
      </c>
      <c r="B1372" s="13" t="str">
        <f>EmployeeData[[#This Row],[FULLNAME]]</f>
        <v>Nicholas Yan</v>
      </c>
      <c r="C1372" s="13" t="s">
        <v>203</v>
      </c>
      <c r="D1372" s="13" t="s">
        <v>407</v>
      </c>
      <c r="E1372">
        <v>252</v>
      </c>
      <c r="F1372" s="13" t="s">
        <v>143</v>
      </c>
      <c r="G1372" s="13" t="s">
        <v>204</v>
      </c>
      <c r="H1372" t="s">
        <v>81</v>
      </c>
      <c r="I1372" t="s">
        <v>3973</v>
      </c>
      <c r="J1372">
        <v>42517</v>
      </c>
      <c r="K1372">
        <v>43913</v>
      </c>
      <c r="L1372">
        <v>1</v>
      </c>
      <c r="M1372">
        <v>40</v>
      </c>
      <c r="N1372">
        <v>5</v>
      </c>
      <c r="O1372">
        <v>95709</v>
      </c>
      <c r="P1372" t="s">
        <v>76</v>
      </c>
      <c r="Q1372" s="13" t="s">
        <v>55</v>
      </c>
      <c r="R1372" s="13" t="s">
        <v>83</v>
      </c>
      <c r="S1372" s="13" t="s">
        <v>190</v>
      </c>
      <c r="T1372" t="b">
        <v>1</v>
      </c>
      <c r="U1372" s="13" t="s">
        <v>38</v>
      </c>
      <c r="V1372" s="13" t="s">
        <v>3045</v>
      </c>
      <c r="W1372" t="s">
        <v>35</v>
      </c>
      <c r="X1372" s="13" t="s">
        <v>10</v>
      </c>
      <c r="Y1372" s="13" t="s">
        <v>146</v>
      </c>
      <c r="Z1372">
        <v>1994</v>
      </c>
      <c r="AA1372" s="13" t="s">
        <v>33</v>
      </c>
      <c r="AB1372" s="13" t="s">
        <v>206</v>
      </c>
      <c r="AC1372" s="13" t="s">
        <v>148</v>
      </c>
      <c r="AD1372" s="13" t="s">
        <v>44</v>
      </c>
      <c r="AE1372">
        <v>31</v>
      </c>
      <c r="AF1372" t="s">
        <v>6</v>
      </c>
      <c r="AG1372" t="s">
        <v>12</v>
      </c>
      <c r="AH1372">
        <v>4</v>
      </c>
      <c r="AI1372" t="s">
        <v>30</v>
      </c>
      <c r="AJ1372" s="13" t="s">
        <v>134</v>
      </c>
      <c r="AK1372" s="13" t="s">
        <v>135</v>
      </c>
      <c r="AL1372" t="b">
        <v>1</v>
      </c>
      <c r="AM1372" t="str">
        <f>EmployeeData[[#This Row],[EMPLOYEEID]]</f>
        <v>E286052</v>
      </c>
    </row>
    <row r="1373" spans="1:39" ht="15" x14ac:dyDescent="0.25">
      <c r="A1373" s="13" t="s">
        <v>3046</v>
      </c>
      <c r="B1373" s="13" t="str">
        <f>EmployeeData[[#This Row],[FULLNAME]]</f>
        <v>Nicole Toor</v>
      </c>
      <c r="C1373" s="13" t="s">
        <v>156</v>
      </c>
      <c r="D1373" s="13" t="s">
        <v>407</v>
      </c>
      <c r="E1373">
        <v>452</v>
      </c>
      <c r="F1373" s="13" t="s">
        <v>157</v>
      </c>
      <c r="G1373" s="13" t="s">
        <v>158</v>
      </c>
      <c r="H1373" t="s">
        <v>81</v>
      </c>
      <c r="I1373" t="s">
        <v>3973</v>
      </c>
      <c r="J1373">
        <v>42517</v>
      </c>
      <c r="K1373">
        <v>44083</v>
      </c>
      <c r="L1373">
        <v>1</v>
      </c>
      <c r="M1373">
        <v>40</v>
      </c>
      <c r="N1373">
        <v>5</v>
      </c>
      <c r="O1373">
        <v>116566</v>
      </c>
      <c r="P1373" t="s">
        <v>76</v>
      </c>
      <c r="Q1373" s="13" t="s">
        <v>56</v>
      </c>
      <c r="R1373" s="13" t="s">
        <v>83</v>
      </c>
      <c r="S1373" s="13" t="s">
        <v>159</v>
      </c>
      <c r="T1373" t="b">
        <v>1</v>
      </c>
      <c r="U1373" s="13" t="s">
        <v>7</v>
      </c>
      <c r="V1373" s="13" t="s">
        <v>3047</v>
      </c>
      <c r="W1373" t="s">
        <v>5</v>
      </c>
      <c r="X1373" s="13" t="s">
        <v>45</v>
      </c>
      <c r="Y1373" s="13" t="s">
        <v>146</v>
      </c>
      <c r="Z1373">
        <v>1994</v>
      </c>
      <c r="AA1373" s="13" t="s">
        <v>15</v>
      </c>
      <c r="AB1373" s="13" t="s">
        <v>161</v>
      </c>
      <c r="AC1373" s="13" t="s">
        <v>199</v>
      </c>
      <c r="AD1373" s="13" t="s">
        <v>43</v>
      </c>
      <c r="AE1373">
        <v>31</v>
      </c>
      <c r="AF1373" t="s">
        <v>6</v>
      </c>
      <c r="AG1373" t="s">
        <v>46</v>
      </c>
      <c r="AH1373">
        <v>4</v>
      </c>
      <c r="AI1373" t="s">
        <v>30</v>
      </c>
      <c r="AJ1373" s="13" t="s">
        <v>134</v>
      </c>
      <c r="AK1373" s="13" t="s">
        <v>135</v>
      </c>
      <c r="AL1373" t="b">
        <v>1</v>
      </c>
      <c r="AM1373" t="str">
        <f>EmployeeData[[#This Row],[EMPLOYEEID]]</f>
        <v>E288088</v>
      </c>
    </row>
    <row r="1374" spans="1:39" ht="15" x14ac:dyDescent="0.25">
      <c r="A1374" s="13" t="s">
        <v>3048</v>
      </c>
      <c r="B1374" s="13" t="str">
        <f>EmployeeData[[#This Row],[FULLNAME]]</f>
        <v>Nikki Strangis</v>
      </c>
      <c r="C1374" s="13" t="s">
        <v>203</v>
      </c>
      <c r="D1374" s="13" t="s">
        <v>407</v>
      </c>
      <c r="E1374">
        <v>452</v>
      </c>
      <c r="F1374" s="13" t="s">
        <v>157</v>
      </c>
      <c r="G1374" s="13" t="s">
        <v>204</v>
      </c>
      <c r="H1374" t="s">
        <v>81</v>
      </c>
      <c r="I1374" t="s">
        <v>3973</v>
      </c>
      <c r="J1374">
        <v>42396</v>
      </c>
      <c r="K1374">
        <v>44007</v>
      </c>
      <c r="L1374">
        <v>1</v>
      </c>
      <c r="M1374">
        <v>40</v>
      </c>
      <c r="N1374">
        <v>5</v>
      </c>
      <c r="O1374">
        <v>82929</v>
      </c>
      <c r="P1374" t="s">
        <v>76</v>
      </c>
      <c r="Q1374" s="13" t="s">
        <v>55</v>
      </c>
      <c r="R1374" s="13" t="s">
        <v>83</v>
      </c>
      <c r="S1374" s="13" t="s">
        <v>140</v>
      </c>
      <c r="T1374" t="b">
        <v>1</v>
      </c>
      <c r="U1374" s="13" t="s">
        <v>7</v>
      </c>
      <c r="V1374" s="13" t="s">
        <v>3049</v>
      </c>
      <c r="W1374" t="s">
        <v>35</v>
      </c>
      <c r="X1374" s="13" t="s">
        <v>10</v>
      </c>
      <c r="Y1374" s="13" t="s">
        <v>229</v>
      </c>
      <c r="Z1374">
        <v>1998</v>
      </c>
      <c r="AA1374" s="13" t="s">
        <v>33</v>
      </c>
      <c r="AB1374" s="13" t="s">
        <v>206</v>
      </c>
      <c r="AC1374" s="13" t="s">
        <v>199</v>
      </c>
      <c r="AD1374" s="13" t="s">
        <v>43</v>
      </c>
      <c r="AE1374">
        <v>27</v>
      </c>
      <c r="AF1374" t="s">
        <v>6</v>
      </c>
      <c r="AG1374" t="s">
        <v>12</v>
      </c>
      <c r="AH1374">
        <v>4</v>
      </c>
      <c r="AI1374" t="s">
        <v>30</v>
      </c>
      <c r="AJ1374" s="13" t="s">
        <v>134</v>
      </c>
      <c r="AK1374" s="13" t="s">
        <v>135</v>
      </c>
      <c r="AL1374" t="s">
        <v>136</v>
      </c>
      <c r="AM1374" t="str">
        <f>EmployeeData[[#This Row],[EMPLOYEEID]]</f>
        <v>E289080</v>
      </c>
    </row>
    <row r="1375" spans="1:39" ht="15" x14ac:dyDescent="0.25">
      <c r="A1375" s="13" t="s">
        <v>3050</v>
      </c>
      <c r="B1375" s="13" t="str">
        <f>EmployeeData[[#This Row],[FULLNAME]]</f>
        <v>Nina Shao</v>
      </c>
      <c r="C1375" s="13" t="s">
        <v>203</v>
      </c>
      <c r="D1375" s="13" t="s">
        <v>407</v>
      </c>
      <c r="E1375">
        <v>433</v>
      </c>
      <c r="F1375" s="13" t="s">
        <v>157</v>
      </c>
      <c r="G1375" s="13" t="s">
        <v>204</v>
      </c>
      <c r="H1375" t="s">
        <v>81</v>
      </c>
      <c r="I1375" t="s">
        <v>3973</v>
      </c>
      <c r="J1375">
        <v>42456</v>
      </c>
      <c r="K1375">
        <v>44306</v>
      </c>
      <c r="L1375">
        <v>1</v>
      </c>
      <c r="M1375">
        <v>40</v>
      </c>
      <c r="N1375">
        <v>5</v>
      </c>
      <c r="O1375">
        <v>96230</v>
      </c>
      <c r="P1375" t="s">
        <v>76</v>
      </c>
      <c r="Q1375" s="13" t="s">
        <v>55</v>
      </c>
      <c r="R1375" s="13" t="s">
        <v>83</v>
      </c>
      <c r="S1375" s="13" t="s">
        <v>159</v>
      </c>
      <c r="T1375" t="b">
        <v>1</v>
      </c>
      <c r="U1375" s="13" t="s">
        <v>8</v>
      </c>
      <c r="V1375" s="13" t="s">
        <v>3051</v>
      </c>
      <c r="W1375" t="s">
        <v>35</v>
      </c>
      <c r="X1375" s="13" t="s">
        <v>10</v>
      </c>
      <c r="Y1375" s="13" t="s">
        <v>146</v>
      </c>
      <c r="Z1375">
        <v>1988</v>
      </c>
      <c r="AA1375" s="13" t="s">
        <v>33</v>
      </c>
      <c r="AB1375" s="13" t="s">
        <v>206</v>
      </c>
      <c r="AC1375" s="13" t="s">
        <v>957</v>
      </c>
      <c r="AD1375" s="13" t="s">
        <v>43</v>
      </c>
      <c r="AE1375">
        <v>37</v>
      </c>
      <c r="AF1375" t="s">
        <v>36</v>
      </c>
      <c r="AG1375" t="s">
        <v>12</v>
      </c>
      <c r="AH1375">
        <v>5</v>
      </c>
      <c r="AI1375" t="s">
        <v>30</v>
      </c>
      <c r="AJ1375" s="13" t="s">
        <v>176</v>
      </c>
      <c r="AK1375" s="13" t="s">
        <v>135</v>
      </c>
      <c r="AL1375" t="b">
        <v>1</v>
      </c>
      <c r="AM1375" t="str">
        <f>EmployeeData[[#This Row],[EMPLOYEEID]]</f>
        <v>E289304</v>
      </c>
    </row>
    <row r="1376" spans="1:39" ht="15" x14ac:dyDescent="0.25">
      <c r="A1376" s="13" t="s">
        <v>3052</v>
      </c>
      <c r="B1376" s="13" t="str">
        <f>EmployeeData[[#This Row],[FULLNAME]]</f>
        <v>Moonjun Jung</v>
      </c>
      <c r="C1376" s="13" t="s">
        <v>125</v>
      </c>
      <c r="D1376" s="13" t="s">
        <v>407</v>
      </c>
      <c r="E1376">
        <v>402</v>
      </c>
      <c r="F1376" s="13" t="s">
        <v>143</v>
      </c>
      <c r="G1376" s="13" t="s">
        <v>128</v>
      </c>
      <c r="H1376" t="s">
        <v>81</v>
      </c>
      <c r="I1376" t="s">
        <v>3973</v>
      </c>
      <c r="J1376">
        <v>42456</v>
      </c>
      <c r="K1376">
        <v>44076</v>
      </c>
      <c r="L1376">
        <v>1</v>
      </c>
      <c r="M1376">
        <v>40</v>
      </c>
      <c r="N1376">
        <v>5</v>
      </c>
      <c r="O1376">
        <v>41213</v>
      </c>
      <c r="P1376" t="s">
        <v>76</v>
      </c>
      <c r="Q1376" s="13" t="s">
        <v>54</v>
      </c>
      <c r="R1376" s="13" t="s">
        <v>83</v>
      </c>
      <c r="S1376" s="13" t="s">
        <v>140</v>
      </c>
      <c r="T1376" t="b">
        <v>1</v>
      </c>
      <c r="U1376" s="13" t="s">
        <v>7</v>
      </c>
      <c r="V1376" s="13" t="s">
        <v>3053</v>
      </c>
      <c r="W1376" t="s">
        <v>35</v>
      </c>
      <c r="X1376" s="13" t="s">
        <v>10</v>
      </c>
      <c r="Y1376" s="13" t="s">
        <v>275</v>
      </c>
      <c r="Z1376">
        <v>1995</v>
      </c>
      <c r="AA1376" s="13" t="s">
        <v>15</v>
      </c>
      <c r="AB1376" s="13" t="s">
        <v>132</v>
      </c>
      <c r="AC1376" s="13" t="s">
        <v>230</v>
      </c>
      <c r="AD1376" s="13" t="s">
        <v>44</v>
      </c>
      <c r="AE1376">
        <v>30</v>
      </c>
      <c r="AF1376" t="s">
        <v>6</v>
      </c>
      <c r="AG1376" t="s">
        <v>11</v>
      </c>
      <c r="AH1376">
        <v>4</v>
      </c>
      <c r="AI1376" t="s">
        <v>30</v>
      </c>
      <c r="AJ1376" s="13" t="s">
        <v>176</v>
      </c>
      <c r="AK1376" s="13" t="s">
        <v>135</v>
      </c>
      <c r="AL1376" t="s">
        <v>136</v>
      </c>
      <c r="AM1376" t="str">
        <f>EmployeeData[[#This Row],[EMPLOYEEID]]</f>
        <v>E274956</v>
      </c>
    </row>
    <row r="1377" spans="1:39" ht="15" x14ac:dyDescent="0.25">
      <c r="A1377" s="13" t="s">
        <v>3054</v>
      </c>
      <c r="B1377" s="13" t="str">
        <f>EmployeeData[[#This Row],[FULLNAME]]</f>
        <v>Oliver Radulescu</v>
      </c>
      <c r="C1377" s="13" t="s">
        <v>303</v>
      </c>
      <c r="D1377" s="13" t="s">
        <v>407</v>
      </c>
      <c r="E1377">
        <v>422</v>
      </c>
      <c r="F1377" s="13" t="s">
        <v>143</v>
      </c>
      <c r="G1377" s="13" t="s">
        <v>304</v>
      </c>
      <c r="H1377" t="s">
        <v>81</v>
      </c>
      <c r="I1377" t="s">
        <v>3973</v>
      </c>
      <c r="J1377">
        <v>42456</v>
      </c>
      <c r="K1377">
        <v>43768</v>
      </c>
      <c r="L1377">
        <v>1</v>
      </c>
      <c r="M1377">
        <v>40</v>
      </c>
      <c r="N1377">
        <v>5</v>
      </c>
      <c r="O1377">
        <v>68475</v>
      </c>
      <c r="P1377" t="s">
        <v>76</v>
      </c>
      <c r="Q1377" s="13" t="s">
        <v>57</v>
      </c>
      <c r="R1377" s="13" t="s">
        <v>83</v>
      </c>
      <c r="S1377" s="13" t="s">
        <v>211</v>
      </c>
      <c r="T1377" t="b">
        <v>1</v>
      </c>
      <c r="U1377" s="13" t="s">
        <v>38</v>
      </c>
      <c r="V1377" s="13" t="s">
        <v>3055</v>
      </c>
      <c r="W1377" t="s">
        <v>5</v>
      </c>
      <c r="X1377" s="13" t="s">
        <v>10</v>
      </c>
      <c r="Y1377" s="13" t="s">
        <v>233</v>
      </c>
      <c r="Z1377">
        <v>1991</v>
      </c>
      <c r="AA1377" s="13" t="s">
        <v>32</v>
      </c>
      <c r="AB1377" s="13" t="s">
        <v>306</v>
      </c>
      <c r="AC1377" s="13" t="s">
        <v>1263</v>
      </c>
      <c r="AD1377" s="13" t="s">
        <v>44</v>
      </c>
      <c r="AE1377">
        <v>34</v>
      </c>
      <c r="AF1377" t="s">
        <v>36</v>
      </c>
      <c r="AG1377" t="s">
        <v>12</v>
      </c>
      <c r="AH1377">
        <v>3</v>
      </c>
      <c r="AI1377" t="s">
        <v>30</v>
      </c>
      <c r="AJ1377" s="13" t="s">
        <v>154</v>
      </c>
      <c r="AK1377" s="13" t="s">
        <v>135</v>
      </c>
      <c r="AL1377" t="b">
        <v>1</v>
      </c>
      <c r="AM1377" t="str">
        <f>EmployeeData[[#This Row],[EMPLOYEEID]]</f>
        <v>E291730</v>
      </c>
    </row>
    <row r="1378" spans="1:39" ht="15" x14ac:dyDescent="0.25">
      <c r="A1378" s="13" t="s">
        <v>3056</v>
      </c>
      <c r="B1378" s="13" t="str">
        <f>EmployeeData[[#This Row],[FULLNAME]]</f>
        <v>Oliver Peruzzi</v>
      </c>
      <c r="C1378" s="13" t="s">
        <v>203</v>
      </c>
      <c r="D1378" s="13" t="s">
        <v>407</v>
      </c>
      <c r="E1378">
        <v>401</v>
      </c>
      <c r="F1378" s="13" t="s">
        <v>221</v>
      </c>
      <c r="G1378" s="13" t="s">
        <v>204</v>
      </c>
      <c r="H1378" t="s">
        <v>81</v>
      </c>
      <c r="I1378" t="s">
        <v>3973</v>
      </c>
      <c r="J1378">
        <v>42456</v>
      </c>
      <c r="K1378">
        <v>44022</v>
      </c>
      <c r="L1378">
        <v>1</v>
      </c>
      <c r="M1378">
        <v>40</v>
      </c>
      <c r="N1378">
        <v>5</v>
      </c>
      <c r="O1378">
        <v>306144</v>
      </c>
      <c r="P1378" t="s">
        <v>76</v>
      </c>
      <c r="Q1378" s="13" t="s">
        <v>55</v>
      </c>
      <c r="R1378" s="13" t="s">
        <v>83</v>
      </c>
      <c r="S1378" s="13" t="s">
        <v>140</v>
      </c>
      <c r="T1378" t="b">
        <v>1</v>
      </c>
      <c r="U1378" s="13" t="s">
        <v>7</v>
      </c>
      <c r="V1378" s="13" t="s">
        <v>3057</v>
      </c>
      <c r="W1378" t="s">
        <v>5</v>
      </c>
      <c r="X1378" s="13" t="s">
        <v>10</v>
      </c>
      <c r="Y1378" s="13" t="s">
        <v>131</v>
      </c>
      <c r="Z1378">
        <v>1993</v>
      </c>
      <c r="AA1378" s="13" t="s">
        <v>33</v>
      </c>
      <c r="AB1378" s="13" t="s">
        <v>206</v>
      </c>
      <c r="AC1378" s="13" t="s">
        <v>381</v>
      </c>
      <c r="AD1378" s="13" t="s">
        <v>9</v>
      </c>
      <c r="AE1378">
        <v>32</v>
      </c>
      <c r="AF1378" t="s">
        <v>6</v>
      </c>
      <c r="AG1378" t="s">
        <v>65</v>
      </c>
      <c r="AH1378">
        <v>4</v>
      </c>
      <c r="AI1378" t="s">
        <v>30</v>
      </c>
      <c r="AJ1378" s="13" t="s">
        <v>154</v>
      </c>
      <c r="AK1378" s="13" t="s">
        <v>135</v>
      </c>
      <c r="AL1378" t="s">
        <v>136</v>
      </c>
      <c r="AM1378" t="str">
        <f>EmployeeData[[#This Row],[EMPLOYEEID]]</f>
        <v>E292366</v>
      </c>
    </row>
    <row r="1379" spans="1:39" ht="15" x14ac:dyDescent="0.25">
      <c r="A1379" s="13" t="s">
        <v>3058</v>
      </c>
      <c r="B1379" s="13" t="str">
        <f>EmployeeData[[#This Row],[FULLNAME]]</f>
        <v>Olivier Neo</v>
      </c>
      <c r="C1379" s="13" t="s">
        <v>125</v>
      </c>
      <c r="D1379" s="13" t="s">
        <v>407</v>
      </c>
      <c r="E1379">
        <v>450</v>
      </c>
      <c r="F1379" s="13" t="s">
        <v>221</v>
      </c>
      <c r="G1379" s="13" t="s">
        <v>128</v>
      </c>
      <c r="H1379" t="s">
        <v>81</v>
      </c>
      <c r="I1379" t="s">
        <v>3973</v>
      </c>
      <c r="J1379">
        <v>42456</v>
      </c>
      <c r="K1379">
        <v>44362</v>
      </c>
      <c r="L1379">
        <v>1</v>
      </c>
      <c r="M1379">
        <v>40</v>
      </c>
      <c r="N1379">
        <v>5</v>
      </c>
      <c r="O1379">
        <v>153244</v>
      </c>
      <c r="P1379" t="s">
        <v>76</v>
      </c>
      <c r="Q1379" s="13" t="s">
        <v>54</v>
      </c>
      <c r="R1379" s="13" t="s">
        <v>83</v>
      </c>
      <c r="S1379" s="13" t="s">
        <v>140</v>
      </c>
      <c r="T1379" t="b">
        <v>1</v>
      </c>
      <c r="U1379" s="13" t="s">
        <v>7</v>
      </c>
      <c r="V1379" s="13" t="s">
        <v>3059</v>
      </c>
      <c r="W1379" t="s">
        <v>5</v>
      </c>
      <c r="X1379" s="13" t="s">
        <v>10</v>
      </c>
      <c r="Y1379" s="13" t="s">
        <v>131</v>
      </c>
      <c r="Z1379">
        <v>2001</v>
      </c>
      <c r="AA1379" s="13" t="s">
        <v>52</v>
      </c>
      <c r="AB1379" s="13" t="s">
        <v>132</v>
      </c>
      <c r="AC1379" s="13" t="s">
        <v>301</v>
      </c>
      <c r="AD1379" s="13" t="s">
        <v>9</v>
      </c>
      <c r="AE1379">
        <v>24</v>
      </c>
      <c r="AF1379" t="s">
        <v>63</v>
      </c>
      <c r="AG1379" t="s">
        <v>46</v>
      </c>
      <c r="AH1379">
        <v>5</v>
      </c>
      <c r="AI1379" t="s">
        <v>30</v>
      </c>
      <c r="AJ1379" s="13" t="s">
        <v>176</v>
      </c>
      <c r="AK1379" s="13" t="s">
        <v>135</v>
      </c>
      <c r="AL1379" t="s">
        <v>136</v>
      </c>
      <c r="AM1379" t="str">
        <f>EmployeeData[[#This Row],[EMPLOYEEID]]</f>
        <v>E292860</v>
      </c>
    </row>
    <row r="1380" spans="1:39" ht="15" x14ac:dyDescent="0.25">
      <c r="A1380" s="13" t="s">
        <v>3060</v>
      </c>
      <c r="B1380" s="13" t="str">
        <f>EmployeeData[[#This Row],[FULLNAME]]</f>
        <v>Orla Meng</v>
      </c>
      <c r="C1380" s="13" t="s">
        <v>125</v>
      </c>
      <c r="D1380" s="13" t="s">
        <v>407</v>
      </c>
      <c r="E1380">
        <v>251</v>
      </c>
      <c r="F1380" s="13" t="s">
        <v>221</v>
      </c>
      <c r="G1380" s="13" t="s">
        <v>128</v>
      </c>
      <c r="H1380" t="s">
        <v>81</v>
      </c>
      <c r="I1380" t="s">
        <v>3973</v>
      </c>
      <c r="J1380">
        <v>42396</v>
      </c>
      <c r="K1380">
        <v>44363</v>
      </c>
      <c r="L1380">
        <v>1</v>
      </c>
      <c r="M1380">
        <v>40</v>
      </c>
      <c r="N1380">
        <v>5</v>
      </c>
      <c r="O1380">
        <v>148665</v>
      </c>
      <c r="P1380" t="s">
        <v>76</v>
      </c>
      <c r="Q1380" s="13" t="s">
        <v>54</v>
      </c>
      <c r="R1380" s="13" t="s">
        <v>83</v>
      </c>
      <c r="S1380" s="13" t="s">
        <v>140</v>
      </c>
      <c r="T1380" t="b">
        <v>1</v>
      </c>
      <c r="U1380" s="13" t="s">
        <v>8</v>
      </c>
      <c r="V1380" s="13" t="s">
        <v>3061</v>
      </c>
      <c r="W1380" t="s">
        <v>5</v>
      </c>
      <c r="X1380" s="13" t="s">
        <v>10</v>
      </c>
      <c r="Y1380" s="13" t="s">
        <v>146</v>
      </c>
      <c r="Z1380">
        <v>1979</v>
      </c>
      <c r="AA1380" s="13" t="s">
        <v>52</v>
      </c>
      <c r="AB1380" s="13" t="s">
        <v>132</v>
      </c>
      <c r="AC1380" s="13" t="s">
        <v>298</v>
      </c>
      <c r="AD1380" s="13" t="s">
        <v>9</v>
      </c>
      <c r="AE1380">
        <v>46</v>
      </c>
      <c r="AF1380" t="s">
        <v>37</v>
      </c>
      <c r="AG1380" t="s">
        <v>46</v>
      </c>
      <c r="AH1380">
        <v>5</v>
      </c>
      <c r="AI1380" t="s">
        <v>30</v>
      </c>
      <c r="AJ1380" s="13" t="s">
        <v>134</v>
      </c>
      <c r="AK1380" s="13" t="s">
        <v>150</v>
      </c>
      <c r="AL1380" t="s">
        <v>136</v>
      </c>
      <c r="AM1380" t="str">
        <f>EmployeeData[[#This Row],[EMPLOYEEID]]</f>
        <v>E293489</v>
      </c>
    </row>
    <row r="1381" spans="1:39" ht="15" x14ac:dyDescent="0.25">
      <c r="A1381" s="13" t="s">
        <v>3062</v>
      </c>
      <c r="B1381" s="13" t="str">
        <f>EmployeeData[[#This Row],[FULLNAME]]</f>
        <v>Parry MAYOR</v>
      </c>
      <c r="C1381" s="13" t="s">
        <v>203</v>
      </c>
      <c r="D1381" s="13" t="s">
        <v>407</v>
      </c>
      <c r="E1381">
        <v>262</v>
      </c>
      <c r="F1381" s="13" t="s">
        <v>143</v>
      </c>
      <c r="G1381" s="13" t="s">
        <v>204</v>
      </c>
      <c r="H1381" t="s">
        <v>81</v>
      </c>
      <c r="I1381" t="s">
        <v>3973</v>
      </c>
      <c r="J1381">
        <v>43642</v>
      </c>
      <c r="K1381">
        <v>44217</v>
      </c>
      <c r="L1381">
        <v>1</v>
      </c>
      <c r="M1381">
        <v>40</v>
      </c>
      <c r="N1381">
        <v>5</v>
      </c>
      <c r="O1381">
        <v>94006</v>
      </c>
      <c r="P1381" t="s">
        <v>76</v>
      </c>
      <c r="Q1381" s="13" t="s">
        <v>55</v>
      </c>
      <c r="R1381" s="13" t="s">
        <v>83</v>
      </c>
      <c r="S1381" s="13" t="s">
        <v>159</v>
      </c>
      <c r="T1381" t="b">
        <v>1</v>
      </c>
      <c r="U1381" s="13" t="s">
        <v>8</v>
      </c>
      <c r="V1381" s="13" t="s">
        <v>3063</v>
      </c>
      <c r="W1381" t="s">
        <v>35</v>
      </c>
      <c r="X1381" s="13" t="s">
        <v>10</v>
      </c>
      <c r="Y1381" s="13" t="s">
        <v>146</v>
      </c>
      <c r="Z1381">
        <v>1988</v>
      </c>
      <c r="AA1381" s="13" t="s">
        <v>33</v>
      </c>
      <c r="AB1381" s="13" t="s">
        <v>206</v>
      </c>
      <c r="AC1381" s="13" t="s">
        <v>1939</v>
      </c>
      <c r="AD1381" s="13" t="s">
        <v>44</v>
      </c>
      <c r="AE1381">
        <v>37</v>
      </c>
      <c r="AF1381" t="s">
        <v>36</v>
      </c>
      <c r="AG1381" t="s">
        <v>12</v>
      </c>
      <c r="AH1381">
        <v>2</v>
      </c>
      <c r="AI1381" t="s">
        <v>78</v>
      </c>
      <c r="AJ1381" s="13" t="s">
        <v>154</v>
      </c>
      <c r="AK1381" s="13" t="s">
        <v>135</v>
      </c>
      <c r="AL1381" t="b">
        <v>0</v>
      </c>
      <c r="AM1381" t="str">
        <f>EmployeeData[[#This Row],[EMPLOYEEID]]</f>
        <v>E293618</v>
      </c>
    </row>
    <row r="1382" spans="1:39" ht="15" x14ac:dyDescent="0.25">
      <c r="A1382" s="13" t="s">
        <v>3064</v>
      </c>
      <c r="B1382" s="13" t="str">
        <f>EmployeeData[[#This Row],[FULLNAME]]</f>
        <v>Patrick Leung</v>
      </c>
      <c r="C1382" s="13" t="s">
        <v>125</v>
      </c>
      <c r="D1382" s="13" t="s">
        <v>407</v>
      </c>
      <c r="E1382">
        <v>443</v>
      </c>
      <c r="F1382" s="13" t="s">
        <v>157</v>
      </c>
      <c r="G1382" s="13" t="s">
        <v>128</v>
      </c>
      <c r="H1382" t="s">
        <v>81</v>
      </c>
      <c r="I1382" t="s">
        <v>3973</v>
      </c>
      <c r="J1382">
        <v>42851</v>
      </c>
      <c r="K1382">
        <v>44318</v>
      </c>
      <c r="L1382">
        <v>1</v>
      </c>
      <c r="M1382">
        <v>40</v>
      </c>
      <c r="N1382">
        <v>5</v>
      </c>
      <c r="O1382">
        <v>84347</v>
      </c>
      <c r="P1382" t="s">
        <v>76</v>
      </c>
      <c r="Q1382" s="13" t="s">
        <v>54</v>
      </c>
      <c r="R1382" s="13" t="s">
        <v>83</v>
      </c>
      <c r="S1382" s="13" t="s">
        <v>159</v>
      </c>
      <c r="T1382" t="b">
        <v>1</v>
      </c>
      <c r="U1382" s="13" t="s">
        <v>7</v>
      </c>
      <c r="V1382" s="13" t="s">
        <v>3065</v>
      </c>
      <c r="W1382" t="s">
        <v>5</v>
      </c>
      <c r="X1382" s="13" t="s">
        <v>10</v>
      </c>
      <c r="Y1382" s="13" t="s">
        <v>146</v>
      </c>
      <c r="Z1382">
        <v>1991</v>
      </c>
      <c r="AA1382" s="13" t="s">
        <v>15</v>
      </c>
      <c r="AB1382" s="13" t="s">
        <v>132</v>
      </c>
      <c r="AC1382" s="13" t="s">
        <v>162</v>
      </c>
      <c r="AD1382" s="13" t="s">
        <v>43</v>
      </c>
      <c r="AE1382">
        <v>34</v>
      </c>
      <c r="AF1382" t="s">
        <v>36</v>
      </c>
      <c r="AG1382" t="s">
        <v>12</v>
      </c>
      <c r="AH1382">
        <v>4</v>
      </c>
      <c r="AI1382" t="s">
        <v>30</v>
      </c>
      <c r="AJ1382" s="13" t="s">
        <v>154</v>
      </c>
      <c r="AK1382" s="13" t="s">
        <v>135</v>
      </c>
      <c r="AL1382" t="b">
        <v>1</v>
      </c>
      <c r="AM1382" t="str">
        <f>EmployeeData[[#This Row],[EMPLOYEEID]]</f>
        <v>E295915</v>
      </c>
    </row>
    <row r="1383" spans="1:39" ht="15" x14ac:dyDescent="0.25">
      <c r="A1383" s="13" t="s">
        <v>3066</v>
      </c>
      <c r="B1383" s="13" t="str">
        <f>EmployeeData[[#This Row],[FULLNAME]]</f>
        <v>Patrick Lailhacar</v>
      </c>
      <c r="C1383" s="13" t="s">
        <v>156</v>
      </c>
      <c r="D1383" s="13" t="s">
        <v>407</v>
      </c>
      <c r="E1383">
        <v>402</v>
      </c>
      <c r="F1383" s="13" t="s">
        <v>143</v>
      </c>
      <c r="G1383" s="13" t="s">
        <v>158</v>
      </c>
      <c r="H1383" t="s">
        <v>81</v>
      </c>
      <c r="I1383" t="s">
        <v>3973</v>
      </c>
      <c r="J1383">
        <v>42851</v>
      </c>
      <c r="K1383">
        <v>43921</v>
      </c>
      <c r="L1383">
        <v>1</v>
      </c>
      <c r="M1383">
        <v>40</v>
      </c>
      <c r="N1383">
        <v>5</v>
      </c>
      <c r="O1383">
        <v>85204</v>
      </c>
      <c r="P1383" t="s">
        <v>76</v>
      </c>
      <c r="Q1383" s="13" t="s">
        <v>56</v>
      </c>
      <c r="R1383" s="13" t="s">
        <v>83</v>
      </c>
      <c r="S1383" s="13" t="s">
        <v>159</v>
      </c>
      <c r="T1383" t="b">
        <v>1</v>
      </c>
      <c r="U1383" s="13" t="s">
        <v>7</v>
      </c>
      <c r="V1383" s="13" t="s">
        <v>3067</v>
      </c>
      <c r="W1383" t="s">
        <v>5</v>
      </c>
      <c r="X1383" s="13" t="s">
        <v>10</v>
      </c>
      <c r="Y1383" s="13" t="s">
        <v>146</v>
      </c>
      <c r="Z1383">
        <v>1968</v>
      </c>
      <c r="AA1383" s="13" t="s">
        <v>15</v>
      </c>
      <c r="AB1383" s="13" t="s">
        <v>161</v>
      </c>
      <c r="AC1383" s="13" t="s">
        <v>230</v>
      </c>
      <c r="AD1383" s="13" t="s">
        <v>44</v>
      </c>
      <c r="AE1383">
        <v>57</v>
      </c>
      <c r="AF1383" t="s">
        <v>37</v>
      </c>
      <c r="AG1383" t="s">
        <v>12</v>
      </c>
      <c r="AH1383">
        <v>3</v>
      </c>
      <c r="AI1383" t="s">
        <v>30</v>
      </c>
      <c r="AJ1383" s="13" t="s">
        <v>239</v>
      </c>
      <c r="AK1383" s="13" t="s">
        <v>184</v>
      </c>
      <c r="AL1383" t="b">
        <v>1</v>
      </c>
      <c r="AM1383" t="str">
        <f>EmployeeData[[#This Row],[EMPLOYEEID]]</f>
        <v>E296088</v>
      </c>
    </row>
    <row r="1384" spans="1:39" ht="15" x14ac:dyDescent="0.25">
      <c r="A1384" s="13" t="s">
        <v>3068</v>
      </c>
      <c r="B1384" s="13" t="str">
        <f>EmployeeData[[#This Row],[FULLNAME]]</f>
        <v>Nina Sengupta</v>
      </c>
      <c r="C1384" s="13" t="s">
        <v>125</v>
      </c>
      <c r="D1384" s="13" t="s">
        <v>407</v>
      </c>
      <c r="E1384">
        <v>454</v>
      </c>
      <c r="F1384" s="13" t="s">
        <v>169</v>
      </c>
      <c r="G1384" s="13" t="s">
        <v>128</v>
      </c>
      <c r="H1384" t="s">
        <v>81</v>
      </c>
      <c r="I1384" t="s">
        <v>3973</v>
      </c>
      <c r="J1384">
        <v>42742</v>
      </c>
      <c r="K1384">
        <v>44153</v>
      </c>
      <c r="L1384">
        <v>1</v>
      </c>
      <c r="M1384">
        <v>40</v>
      </c>
      <c r="N1384">
        <v>5</v>
      </c>
      <c r="O1384">
        <v>92885</v>
      </c>
      <c r="P1384" t="s">
        <v>76</v>
      </c>
      <c r="Q1384" s="13" t="s">
        <v>54</v>
      </c>
      <c r="R1384" s="13" t="s">
        <v>83</v>
      </c>
      <c r="S1384" s="13" t="s">
        <v>211</v>
      </c>
      <c r="T1384" t="b">
        <v>1</v>
      </c>
      <c r="U1384" s="13" t="s">
        <v>8</v>
      </c>
      <c r="V1384" s="13" t="s">
        <v>3069</v>
      </c>
      <c r="W1384" t="s">
        <v>5</v>
      </c>
      <c r="X1384" s="13" t="s">
        <v>10</v>
      </c>
      <c r="Y1384" s="13" t="s">
        <v>146</v>
      </c>
      <c r="Z1384">
        <v>1991</v>
      </c>
      <c r="AA1384" s="13" t="s">
        <v>15</v>
      </c>
      <c r="AB1384" s="13" t="s">
        <v>132</v>
      </c>
      <c r="AC1384" s="13" t="s">
        <v>293</v>
      </c>
      <c r="AD1384" s="13" t="s">
        <v>41</v>
      </c>
      <c r="AE1384">
        <v>34</v>
      </c>
      <c r="AF1384" t="s">
        <v>36</v>
      </c>
      <c r="AG1384" t="s">
        <v>12</v>
      </c>
      <c r="AH1384">
        <v>3</v>
      </c>
      <c r="AI1384" t="s">
        <v>30</v>
      </c>
      <c r="AJ1384" s="13" t="s">
        <v>149</v>
      </c>
      <c r="AK1384" s="13" t="s">
        <v>135</v>
      </c>
      <c r="AL1384" t="s">
        <v>136</v>
      </c>
      <c r="AM1384" t="str">
        <f>EmployeeData[[#This Row],[EMPLOYEEID]]</f>
        <v>E289513</v>
      </c>
    </row>
    <row r="1385" spans="1:39" ht="15" x14ac:dyDescent="0.25">
      <c r="A1385" s="13" t="s">
        <v>3070</v>
      </c>
      <c r="B1385" s="13" t="str">
        <f>EmployeeData[[#This Row],[FULLNAME]]</f>
        <v>Peter Eichmann</v>
      </c>
      <c r="C1385" s="13" t="s">
        <v>303</v>
      </c>
      <c r="D1385" s="13" t="s">
        <v>407</v>
      </c>
      <c r="E1385">
        <v>432</v>
      </c>
      <c r="F1385" s="13" t="s">
        <v>143</v>
      </c>
      <c r="G1385" s="13" t="s">
        <v>304</v>
      </c>
      <c r="H1385" t="s">
        <v>81</v>
      </c>
      <c r="I1385" t="s">
        <v>953</v>
      </c>
      <c r="J1385">
        <v>41918</v>
      </c>
      <c r="K1385">
        <v>41978</v>
      </c>
      <c r="L1385">
        <v>1</v>
      </c>
      <c r="M1385">
        <v>40</v>
      </c>
      <c r="N1385">
        <v>5</v>
      </c>
      <c r="O1385">
        <v>31112</v>
      </c>
      <c r="P1385" t="s">
        <v>76</v>
      </c>
      <c r="Q1385" s="13" t="s">
        <v>57</v>
      </c>
      <c r="R1385" s="13" t="s">
        <v>83</v>
      </c>
      <c r="S1385" s="13" t="s">
        <v>159</v>
      </c>
      <c r="T1385" t="b">
        <v>1</v>
      </c>
      <c r="U1385" s="13" t="s">
        <v>8</v>
      </c>
      <c r="V1385" s="13" t="s">
        <v>3071</v>
      </c>
      <c r="W1385" t="s">
        <v>5</v>
      </c>
      <c r="X1385" s="13" t="s">
        <v>10</v>
      </c>
      <c r="Y1385" s="13" t="s">
        <v>146</v>
      </c>
      <c r="Z1385">
        <v>1991</v>
      </c>
      <c r="AA1385" s="13" t="s">
        <v>32</v>
      </c>
      <c r="AB1385" s="13" t="s">
        <v>306</v>
      </c>
      <c r="AC1385" s="13" t="s">
        <v>1013</v>
      </c>
      <c r="AD1385" s="13" t="s">
        <v>44</v>
      </c>
      <c r="AE1385">
        <v>34</v>
      </c>
      <c r="AF1385" t="s">
        <v>36</v>
      </c>
      <c r="AG1385" t="s">
        <v>11</v>
      </c>
      <c r="AH1385">
        <v>0</v>
      </c>
      <c r="AI1385" t="s">
        <v>78</v>
      </c>
      <c r="AJ1385" s="13" t="s">
        <v>149</v>
      </c>
      <c r="AK1385" s="13" t="s">
        <v>150</v>
      </c>
      <c r="AL1385" t="s">
        <v>136</v>
      </c>
      <c r="AM1385" t="str">
        <f>EmployeeData[[#This Row],[EMPLOYEEID]]</f>
        <v>E299670</v>
      </c>
    </row>
    <row r="1386" spans="1:39" ht="15" x14ac:dyDescent="0.25">
      <c r="A1386" s="13" t="s">
        <v>3072</v>
      </c>
      <c r="B1386" s="13" t="str">
        <f>EmployeeData[[#This Row],[FULLNAME]]</f>
        <v>Peter Dunn</v>
      </c>
      <c r="C1386" s="13" t="s">
        <v>203</v>
      </c>
      <c r="D1386" s="13" t="s">
        <v>407</v>
      </c>
      <c r="E1386">
        <v>411</v>
      </c>
      <c r="F1386" s="13" t="s">
        <v>221</v>
      </c>
      <c r="G1386" s="13" t="s">
        <v>204</v>
      </c>
      <c r="H1386" t="s">
        <v>81</v>
      </c>
      <c r="I1386" t="s">
        <v>3975</v>
      </c>
      <c r="J1386">
        <v>41919</v>
      </c>
      <c r="K1386">
        <v>41979</v>
      </c>
      <c r="L1386">
        <v>1</v>
      </c>
      <c r="M1386">
        <v>40</v>
      </c>
      <c r="N1386">
        <v>5</v>
      </c>
      <c r="O1386">
        <v>109737</v>
      </c>
      <c r="P1386" t="s">
        <v>76</v>
      </c>
      <c r="Q1386" s="13" t="s">
        <v>55</v>
      </c>
      <c r="R1386" s="13" t="s">
        <v>83</v>
      </c>
      <c r="S1386" s="13" t="s">
        <v>159</v>
      </c>
      <c r="T1386" t="b">
        <v>1</v>
      </c>
      <c r="U1386" s="13" t="s">
        <v>7</v>
      </c>
      <c r="V1386" s="13" t="s">
        <v>3073</v>
      </c>
      <c r="W1386" t="s">
        <v>5</v>
      </c>
      <c r="X1386" s="13" t="s">
        <v>10</v>
      </c>
      <c r="Y1386" s="13" t="s">
        <v>146</v>
      </c>
      <c r="Z1386">
        <v>1989</v>
      </c>
      <c r="AA1386" s="13" t="s">
        <v>34</v>
      </c>
      <c r="AB1386" s="13" t="s">
        <v>206</v>
      </c>
      <c r="AC1386" s="13" t="s">
        <v>278</v>
      </c>
      <c r="AD1386" s="13" t="s">
        <v>9</v>
      </c>
      <c r="AE1386">
        <v>36</v>
      </c>
      <c r="AF1386" t="s">
        <v>36</v>
      </c>
      <c r="AG1386" t="s">
        <v>46</v>
      </c>
      <c r="AH1386">
        <v>0</v>
      </c>
      <c r="AI1386" t="s">
        <v>78</v>
      </c>
      <c r="AJ1386" s="13" t="s">
        <v>239</v>
      </c>
      <c r="AK1386" s="13" t="s">
        <v>184</v>
      </c>
      <c r="AL1386" t="b">
        <v>1</v>
      </c>
      <c r="AM1386" t="str">
        <f>EmployeeData[[#This Row],[EMPLOYEEID]]</f>
        <v>E299671</v>
      </c>
    </row>
    <row r="1387" spans="1:39" ht="15" x14ac:dyDescent="0.25">
      <c r="A1387" s="13" t="s">
        <v>3074</v>
      </c>
      <c r="B1387" s="13" t="str">
        <f>EmployeeData[[#This Row],[FULLNAME]]</f>
        <v>Peter Dittakavi</v>
      </c>
      <c r="C1387" s="13" t="s">
        <v>203</v>
      </c>
      <c r="D1387" s="13" t="s">
        <v>407</v>
      </c>
      <c r="E1387">
        <v>452</v>
      </c>
      <c r="F1387" s="13" t="s">
        <v>157</v>
      </c>
      <c r="G1387" s="13" t="s">
        <v>204</v>
      </c>
      <c r="H1387" t="s">
        <v>81</v>
      </c>
      <c r="I1387" t="s">
        <v>953</v>
      </c>
      <c r="J1387">
        <v>41920</v>
      </c>
      <c r="K1387">
        <v>41980</v>
      </c>
      <c r="L1387">
        <v>1</v>
      </c>
      <c r="M1387">
        <v>40</v>
      </c>
      <c r="N1387">
        <v>5</v>
      </c>
      <c r="O1387">
        <v>86534</v>
      </c>
      <c r="P1387" t="s">
        <v>76</v>
      </c>
      <c r="Q1387" s="13" t="s">
        <v>55</v>
      </c>
      <c r="R1387" s="13" t="s">
        <v>83</v>
      </c>
      <c r="S1387" s="13" t="s">
        <v>129</v>
      </c>
      <c r="T1387" t="b">
        <v>1</v>
      </c>
      <c r="U1387" s="13" t="s">
        <v>38</v>
      </c>
      <c r="V1387" s="13" t="s">
        <v>3075</v>
      </c>
      <c r="W1387" t="s">
        <v>5</v>
      </c>
      <c r="X1387" s="13" t="s">
        <v>10</v>
      </c>
      <c r="Y1387" s="13" t="s">
        <v>131</v>
      </c>
      <c r="Z1387">
        <v>1993</v>
      </c>
      <c r="AA1387" s="13" t="s">
        <v>33</v>
      </c>
      <c r="AB1387" s="13" t="s">
        <v>206</v>
      </c>
      <c r="AC1387" s="13" t="s">
        <v>199</v>
      </c>
      <c r="AD1387" s="13" t="s">
        <v>43</v>
      </c>
      <c r="AE1387">
        <v>32</v>
      </c>
      <c r="AF1387" t="s">
        <v>6</v>
      </c>
      <c r="AG1387" t="s">
        <v>12</v>
      </c>
      <c r="AH1387">
        <v>0</v>
      </c>
      <c r="AI1387" t="s">
        <v>78</v>
      </c>
      <c r="AJ1387" s="13" t="s">
        <v>176</v>
      </c>
      <c r="AK1387" s="13" t="s">
        <v>135</v>
      </c>
      <c r="AL1387" t="b">
        <v>0</v>
      </c>
      <c r="AM1387" t="str">
        <f>EmployeeData[[#This Row],[EMPLOYEEID]]</f>
        <v>E299672</v>
      </c>
    </row>
    <row r="1388" spans="1:39" ht="15" x14ac:dyDescent="0.25">
      <c r="A1388" s="13" t="s">
        <v>3076</v>
      </c>
      <c r="B1388" s="13" t="str">
        <f>EmployeeData[[#This Row],[FULLNAME]]</f>
        <v>Peter Deng</v>
      </c>
      <c r="C1388" s="13" t="s">
        <v>125</v>
      </c>
      <c r="D1388" s="13" t="s">
        <v>407</v>
      </c>
      <c r="E1388">
        <v>443</v>
      </c>
      <c r="F1388" s="13" t="s">
        <v>157</v>
      </c>
      <c r="G1388" s="13" t="s">
        <v>128</v>
      </c>
      <c r="H1388" t="s">
        <v>81</v>
      </c>
      <c r="I1388" t="s">
        <v>953</v>
      </c>
      <c r="J1388">
        <v>41921</v>
      </c>
      <c r="K1388">
        <v>41981</v>
      </c>
      <c r="L1388">
        <v>1</v>
      </c>
      <c r="M1388">
        <v>40</v>
      </c>
      <c r="N1388">
        <v>5</v>
      </c>
      <c r="O1388">
        <v>113096</v>
      </c>
      <c r="P1388" t="s">
        <v>76</v>
      </c>
      <c r="Q1388" s="13" t="s">
        <v>54</v>
      </c>
      <c r="R1388" s="13" t="s">
        <v>83</v>
      </c>
      <c r="S1388" s="13" t="s">
        <v>159</v>
      </c>
      <c r="T1388" t="b">
        <v>1</v>
      </c>
      <c r="U1388" s="13" t="s">
        <v>7</v>
      </c>
      <c r="V1388" s="13" t="s">
        <v>3077</v>
      </c>
      <c r="W1388" t="s">
        <v>5</v>
      </c>
      <c r="X1388" s="13" t="s">
        <v>10</v>
      </c>
      <c r="Y1388" s="13" t="s">
        <v>233</v>
      </c>
      <c r="Z1388">
        <v>1986</v>
      </c>
      <c r="AA1388" s="13" t="s">
        <v>51</v>
      </c>
      <c r="AB1388" s="13" t="s">
        <v>132</v>
      </c>
      <c r="AC1388" s="13" t="s">
        <v>162</v>
      </c>
      <c r="AD1388" s="13" t="s">
        <v>43</v>
      </c>
      <c r="AE1388">
        <v>39</v>
      </c>
      <c r="AF1388" t="s">
        <v>36</v>
      </c>
      <c r="AG1388" t="s">
        <v>46</v>
      </c>
      <c r="AH1388">
        <v>0</v>
      </c>
      <c r="AI1388" t="s">
        <v>78</v>
      </c>
      <c r="AJ1388" s="13" t="s">
        <v>154</v>
      </c>
      <c r="AK1388" s="13" t="s">
        <v>135</v>
      </c>
      <c r="AL1388" t="b">
        <v>1</v>
      </c>
      <c r="AM1388" t="str">
        <f>EmployeeData[[#This Row],[EMPLOYEEID]]</f>
        <v>E299673</v>
      </c>
    </row>
    <row r="1389" spans="1:39" ht="15" x14ac:dyDescent="0.25">
      <c r="A1389" s="13" t="s">
        <v>3078</v>
      </c>
      <c r="B1389" s="13" t="str">
        <f>EmployeeData[[#This Row],[FULLNAME]]</f>
        <v>Peter Delhaes</v>
      </c>
      <c r="C1389" s="13" t="s">
        <v>125</v>
      </c>
      <c r="D1389" s="13" t="s">
        <v>407</v>
      </c>
      <c r="E1389">
        <v>444</v>
      </c>
      <c r="F1389" s="13" t="s">
        <v>127</v>
      </c>
      <c r="G1389" s="13" t="s">
        <v>144</v>
      </c>
      <c r="H1389" t="s">
        <v>81</v>
      </c>
      <c r="I1389" t="s">
        <v>953</v>
      </c>
      <c r="J1389">
        <v>41922</v>
      </c>
      <c r="K1389">
        <v>41982</v>
      </c>
      <c r="L1389">
        <v>1</v>
      </c>
      <c r="M1389">
        <v>40</v>
      </c>
      <c r="N1389">
        <v>5</v>
      </c>
      <c r="O1389">
        <v>26541</v>
      </c>
      <c r="P1389" t="s">
        <v>76</v>
      </c>
      <c r="Q1389" s="13" t="s">
        <v>54</v>
      </c>
      <c r="R1389" s="13" t="s">
        <v>83</v>
      </c>
      <c r="S1389" s="13" t="s">
        <v>211</v>
      </c>
      <c r="T1389" t="b">
        <v>1</v>
      </c>
      <c r="U1389" s="13" t="s">
        <v>38</v>
      </c>
      <c r="V1389" s="13" t="s">
        <v>3079</v>
      </c>
      <c r="W1389" t="s">
        <v>5</v>
      </c>
      <c r="X1389" s="13" t="s">
        <v>10</v>
      </c>
      <c r="Y1389" s="13" t="s">
        <v>146</v>
      </c>
      <c r="Z1389">
        <v>1998</v>
      </c>
      <c r="AA1389" s="13" t="s">
        <v>32</v>
      </c>
      <c r="AB1389" s="13" t="s">
        <v>147</v>
      </c>
      <c r="AC1389" s="13" t="s">
        <v>133</v>
      </c>
      <c r="AD1389" s="13" t="s">
        <v>40</v>
      </c>
      <c r="AE1389">
        <v>27</v>
      </c>
      <c r="AF1389" t="s">
        <v>6</v>
      </c>
      <c r="AG1389" t="s">
        <v>11</v>
      </c>
      <c r="AH1389">
        <v>0</v>
      </c>
      <c r="AI1389" t="s">
        <v>78</v>
      </c>
      <c r="AJ1389" s="13" t="s">
        <v>176</v>
      </c>
      <c r="AK1389" s="13" t="s">
        <v>135</v>
      </c>
      <c r="AL1389" t="b">
        <v>1</v>
      </c>
      <c r="AM1389" t="str">
        <f>EmployeeData[[#This Row],[EMPLOYEEID]]</f>
        <v>E299674</v>
      </c>
    </row>
    <row r="1390" spans="1:39" ht="15" x14ac:dyDescent="0.25">
      <c r="A1390" s="13" t="s">
        <v>3080</v>
      </c>
      <c r="B1390" s="13" t="str">
        <f>EmployeeData[[#This Row],[FULLNAME]]</f>
        <v>Peter Daniau</v>
      </c>
      <c r="C1390" s="13" t="s">
        <v>193</v>
      </c>
      <c r="D1390" s="13" t="s">
        <v>407</v>
      </c>
      <c r="E1390">
        <v>361</v>
      </c>
      <c r="F1390" s="13" t="s">
        <v>221</v>
      </c>
      <c r="G1390" s="13" t="s">
        <v>214</v>
      </c>
      <c r="H1390" t="s">
        <v>81</v>
      </c>
      <c r="I1390" t="s">
        <v>3975</v>
      </c>
      <c r="J1390">
        <v>41923</v>
      </c>
      <c r="K1390">
        <v>41983</v>
      </c>
      <c r="L1390">
        <v>1</v>
      </c>
      <c r="M1390">
        <v>40</v>
      </c>
      <c r="N1390">
        <v>5</v>
      </c>
      <c r="O1390">
        <v>53790</v>
      </c>
      <c r="P1390" t="s">
        <v>76</v>
      </c>
      <c r="Q1390" s="13" t="s">
        <v>58</v>
      </c>
      <c r="R1390" s="13" t="s">
        <v>83</v>
      </c>
      <c r="S1390" s="13" t="s">
        <v>159</v>
      </c>
      <c r="T1390" t="b">
        <v>1</v>
      </c>
      <c r="U1390" s="13" t="s">
        <v>7</v>
      </c>
      <c r="V1390" s="13" t="s">
        <v>3081</v>
      </c>
      <c r="W1390" t="s">
        <v>5</v>
      </c>
      <c r="X1390" s="13" t="s">
        <v>45</v>
      </c>
      <c r="Y1390" s="13" t="s">
        <v>146</v>
      </c>
      <c r="Z1390">
        <v>1980</v>
      </c>
      <c r="AA1390" s="13" t="s">
        <v>51</v>
      </c>
      <c r="AB1390" s="13" t="s">
        <v>217</v>
      </c>
      <c r="AC1390" s="13" t="s">
        <v>373</v>
      </c>
      <c r="AD1390" s="13" t="s">
        <v>9</v>
      </c>
      <c r="AE1390">
        <v>45</v>
      </c>
      <c r="AF1390" t="s">
        <v>36</v>
      </c>
      <c r="AG1390" t="s">
        <v>12</v>
      </c>
      <c r="AH1390">
        <v>0</v>
      </c>
      <c r="AI1390" t="s">
        <v>78</v>
      </c>
      <c r="AJ1390" s="13" t="s">
        <v>134</v>
      </c>
      <c r="AK1390" s="13" t="s">
        <v>135</v>
      </c>
      <c r="AL1390" t="b">
        <v>1</v>
      </c>
      <c r="AM1390" t="str">
        <f>EmployeeData[[#This Row],[EMPLOYEEID]]</f>
        <v>E299675</v>
      </c>
    </row>
    <row r="1391" spans="1:39" ht="15" x14ac:dyDescent="0.25">
      <c r="A1391" s="13" t="s">
        <v>3082</v>
      </c>
      <c r="B1391" s="13" t="str">
        <f>EmployeeData[[#This Row],[FULLNAME]]</f>
        <v>Peter Coldrey</v>
      </c>
      <c r="C1391" s="13" t="s">
        <v>156</v>
      </c>
      <c r="D1391" s="13" t="s">
        <v>407</v>
      </c>
      <c r="E1391">
        <v>443</v>
      </c>
      <c r="F1391" s="13" t="s">
        <v>157</v>
      </c>
      <c r="G1391" s="13" t="s">
        <v>158</v>
      </c>
      <c r="H1391" t="s">
        <v>81</v>
      </c>
      <c r="I1391" t="s">
        <v>953</v>
      </c>
      <c r="J1391">
        <v>41924</v>
      </c>
      <c r="K1391">
        <v>41984</v>
      </c>
      <c r="L1391">
        <v>1</v>
      </c>
      <c r="M1391">
        <v>40</v>
      </c>
      <c r="N1391">
        <v>5</v>
      </c>
      <c r="O1391">
        <v>69848</v>
      </c>
      <c r="P1391" t="s">
        <v>76</v>
      </c>
      <c r="Q1391" s="13" t="s">
        <v>56</v>
      </c>
      <c r="R1391" s="13" t="s">
        <v>83</v>
      </c>
      <c r="S1391" s="13" t="s">
        <v>129</v>
      </c>
      <c r="T1391" t="b">
        <v>1</v>
      </c>
      <c r="U1391" s="13" t="s">
        <v>38</v>
      </c>
      <c r="V1391" s="13" t="s">
        <v>3083</v>
      </c>
      <c r="W1391" t="s">
        <v>5</v>
      </c>
      <c r="X1391" s="13" t="s">
        <v>45</v>
      </c>
      <c r="Y1391" s="13" t="s">
        <v>146</v>
      </c>
      <c r="Z1391">
        <v>1994</v>
      </c>
      <c r="AA1391" s="13" t="s">
        <v>32</v>
      </c>
      <c r="AB1391" s="13" t="s">
        <v>161</v>
      </c>
      <c r="AC1391" s="13" t="s">
        <v>162</v>
      </c>
      <c r="AD1391" s="13" t="s">
        <v>43</v>
      </c>
      <c r="AE1391">
        <v>31</v>
      </c>
      <c r="AF1391" t="s">
        <v>6</v>
      </c>
      <c r="AG1391" t="s">
        <v>12</v>
      </c>
      <c r="AH1391">
        <v>0</v>
      </c>
      <c r="AI1391" t="s">
        <v>78</v>
      </c>
      <c r="AJ1391" s="13" t="s">
        <v>176</v>
      </c>
      <c r="AK1391" s="13" t="s">
        <v>135</v>
      </c>
      <c r="AL1391" t="s">
        <v>136</v>
      </c>
      <c r="AM1391" t="str">
        <f>EmployeeData[[#This Row],[EMPLOYEEID]]</f>
        <v>E299676</v>
      </c>
    </row>
    <row r="1392" spans="1:39" ht="15" x14ac:dyDescent="0.25">
      <c r="A1392" s="13" t="s">
        <v>3084</v>
      </c>
      <c r="B1392" s="13" t="str">
        <f>EmployeeData[[#This Row],[FULLNAME]]</f>
        <v>Peter Choy</v>
      </c>
      <c r="C1392" s="13" t="s">
        <v>203</v>
      </c>
      <c r="D1392" s="13" t="s">
        <v>407</v>
      </c>
      <c r="E1392">
        <v>452</v>
      </c>
      <c r="F1392" s="13" t="s">
        <v>157</v>
      </c>
      <c r="G1392" s="13" t="s">
        <v>204</v>
      </c>
      <c r="H1392" t="s">
        <v>81</v>
      </c>
      <c r="I1392" t="s">
        <v>3975</v>
      </c>
      <c r="J1392">
        <v>41925</v>
      </c>
      <c r="K1392">
        <v>41985</v>
      </c>
      <c r="L1392">
        <v>1</v>
      </c>
      <c r="M1392">
        <v>40</v>
      </c>
      <c r="N1392">
        <v>5</v>
      </c>
      <c r="O1392">
        <v>80736</v>
      </c>
      <c r="P1392" t="s">
        <v>76</v>
      </c>
      <c r="Q1392" s="13" t="s">
        <v>55</v>
      </c>
      <c r="R1392" s="13" t="s">
        <v>83</v>
      </c>
      <c r="S1392" s="13" t="s">
        <v>237</v>
      </c>
      <c r="T1392" t="b">
        <v>1</v>
      </c>
      <c r="U1392" s="13" t="s">
        <v>38</v>
      </c>
      <c r="V1392" s="13" t="s">
        <v>3085</v>
      </c>
      <c r="W1392" t="s">
        <v>5</v>
      </c>
      <c r="X1392" s="13" t="s">
        <v>10</v>
      </c>
      <c r="Y1392" s="13" t="s">
        <v>146</v>
      </c>
      <c r="Z1392">
        <v>1986</v>
      </c>
      <c r="AA1392" s="13" t="s">
        <v>34</v>
      </c>
      <c r="AB1392" s="13" t="s">
        <v>206</v>
      </c>
      <c r="AC1392" s="13" t="s">
        <v>199</v>
      </c>
      <c r="AD1392" s="13" t="s">
        <v>43</v>
      </c>
      <c r="AE1392">
        <v>39</v>
      </c>
      <c r="AF1392" t="s">
        <v>36</v>
      </c>
      <c r="AG1392" t="s">
        <v>12</v>
      </c>
      <c r="AH1392">
        <v>0</v>
      </c>
      <c r="AI1392" t="s">
        <v>78</v>
      </c>
      <c r="AJ1392" s="13" t="s">
        <v>154</v>
      </c>
      <c r="AK1392" s="13" t="s">
        <v>135</v>
      </c>
      <c r="AL1392" t="b">
        <v>0</v>
      </c>
      <c r="AM1392" t="str">
        <f>EmployeeData[[#This Row],[EMPLOYEEID]]</f>
        <v>E299677</v>
      </c>
    </row>
    <row r="1393" spans="1:39" ht="15" x14ac:dyDescent="0.25">
      <c r="A1393" s="13" t="s">
        <v>3086</v>
      </c>
      <c r="B1393" s="13" t="str">
        <f>EmployeeData[[#This Row],[FULLNAME]]</f>
        <v>Peter Choi</v>
      </c>
      <c r="C1393" s="13" t="s">
        <v>203</v>
      </c>
      <c r="D1393" s="13" t="s">
        <v>407</v>
      </c>
      <c r="E1393">
        <v>442</v>
      </c>
      <c r="F1393" s="13" t="s">
        <v>143</v>
      </c>
      <c r="G1393" s="13" t="s">
        <v>204</v>
      </c>
      <c r="H1393" t="s">
        <v>81</v>
      </c>
      <c r="I1393" t="s">
        <v>953</v>
      </c>
      <c r="J1393">
        <v>41926</v>
      </c>
      <c r="K1393">
        <v>41986</v>
      </c>
      <c r="L1393">
        <v>1</v>
      </c>
      <c r="M1393">
        <v>40</v>
      </c>
      <c r="N1393">
        <v>5</v>
      </c>
      <c r="O1393">
        <v>95079</v>
      </c>
      <c r="P1393" t="s">
        <v>76</v>
      </c>
      <c r="Q1393" s="13" t="s">
        <v>55</v>
      </c>
      <c r="R1393" s="13" t="s">
        <v>83</v>
      </c>
      <c r="S1393" s="13" t="s">
        <v>129</v>
      </c>
      <c r="T1393" t="b">
        <v>1</v>
      </c>
      <c r="U1393" s="13" t="s">
        <v>38</v>
      </c>
      <c r="V1393" s="13" t="s">
        <v>3087</v>
      </c>
      <c r="W1393" t="s">
        <v>5</v>
      </c>
      <c r="X1393" s="13" t="s">
        <v>10</v>
      </c>
      <c r="Y1393" s="13" t="s">
        <v>131</v>
      </c>
      <c r="Z1393">
        <v>1989</v>
      </c>
      <c r="AA1393" s="13" t="s">
        <v>32</v>
      </c>
      <c r="AB1393" s="13" t="s">
        <v>206</v>
      </c>
      <c r="AC1393" s="13" t="s">
        <v>179</v>
      </c>
      <c r="AD1393" s="13" t="s">
        <v>44</v>
      </c>
      <c r="AE1393">
        <v>36</v>
      </c>
      <c r="AF1393" t="s">
        <v>36</v>
      </c>
      <c r="AG1393" t="s">
        <v>12</v>
      </c>
      <c r="AH1393">
        <v>0</v>
      </c>
      <c r="AI1393" t="s">
        <v>78</v>
      </c>
      <c r="AJ1393" s="13" t="s">
        <v>149</v>
      </c>
      <c r="AK1393" s="13" t="s">
        <v>135</v>
      </c>
      <c r="AL1393" t="b">
        <v>0</v>
      </c>
      <c r="AM1393" t="str">
        <f>EmployeeData[[#This Row],[EMPLOYEEID]]</f>
        <v>E299678</v>
      </c>
    </row>
    <row r="1394" spans="1:39" ht="15" x14ac:dyDescent="0.25">
      <c r="A1394" s="13" t="s">
        <v>3088</v>
      </c>
      <c r="B1394" s="13" t="str">
        <f>EmployeeData[[#This Row],[FULLNAME]]</f>
        <v>Peter Chen</v>
      </c>
      <c r="C1394" s="13" t="s">
        <v>203</v>
      </c>
      <c r="D1394" s="13" t="s">
        <v>407</v>
      </c>
      <c r="E1394">
        <v>455</v>
      </c>
      <c r="F1394" s="13" t="s">
        <v>326</v>
      </c>
      <c r="G1394" s="13" t="s">
        <v>204</v>
      </c>
      <c r="H1394" t="s">
        <v>81</v>
      </c>
      <c r="I1394" t="s">
        <v>3975</v>
      </c>
      <c r="J1394">
        <v>41927</v>
      </c>
      <c r="K1394">
        <v>41987</v>
      </c>
      <c r="L1394">
        <v>1</v>
      </c>
      <c r="M1394">
        <v>40</v>
      </c>
      <c r="N1394">
        <v>5</v>
      </c>
      <c r="O1394">
        <v>73408</v>
      </c>
      <c r="P1394" t="s">
        <v>76</v>
      </c>
      <c r="Q1394" s="13" t="s">
        <v>55</v>
      </c>
      <c r="R1394" s="13" t="s">
        <v>83</v>
      </c>
      <c r="S1394" s="13" t="s">
        <v>140</v>
      </c>
      <c r="T1394" t="b">
        <v>1</v>
      </c>
      <c r="U1394" s="13" t="s">
        <v>7</v>
      </c>
      <c r="V1394" s="13" t="s">
        <v>3089</v>
      </c>
      <c r="W1394" t="s">
        <v>5</v>
      </c>
      <c r="X1394" s="13" t="s">
        <v>10</v>
      </c>
      <c r="Y1394" s="13" t="s">
        <v>131</v>
      </c>
      <c r="Z1394">
        <v>1978</v>
      </c>
      <c r="AA1394" s="13" t="s">
        <v>34</v>
      </c>
      <c r="AB1394" s="13" t="s">
        <v>206</v>
      </c>
      <c r="AC1394" s="13" t="s">
        <v>328</v>
      </c>
      <c r="AD1394" s="13" t="s">
        <v>39</v>
      </c>
      <c r="AE1394">
        <v>47</v>
      </c>
      <c r="AF1394" t="s">
        <v>37</v>
      </c>
      <c r="AG1394" t="s">
        <v>12</v>
      </c>
      <c r="AH1394">
        <v>0</v>
      </c>
      <c r="AI1394" t="s">
        <v>78</v>
      </c>
      <c r="AJ1394" s="13" t="s">
        <v>134</v>
      </c>
      <c r="AK1394" s="13" t="s">
        <v>135</v>
      </c>
      <c r="AL1394" t="s">
        <v>136</v>
      </c>
      <c r="AM1394" t="str">
        <f>EmployeeData[[#This Row],[EMPLOYEEID]]</f>
        <v>E299679</v>
      </c>
    </row>
    <row r="1395" spans="1:39" ht="15" x14ac:dyDescent="0.25">
      <c r="A1395" s="13" t="s">
        <v>3090</v>
      </c>
      <c r="B1395" s="13" t="str">
        <f>EmployeeData[[#This Row],[FULLNAME]]</f>
        <v>Philip Chang</v>
      </c>
      <c r="C1395" s="13" t="s">
        <v>125</v>
      </c>
      <c r="D1395" s="13" t="s">
        <v>407</v>
      </c>
      <c r="E1395">
        <v>450</v>
      </c>
      <c r="F1395" s="13" t="s">
        <v>221</v>
      </c>
      <c r="G1395" s="13" t="s">
        <v>144</v>
      </c>
      <c r="H1395" t="s">
        <v>81</v>
      </c>
      <c r="I1395" t="s">
        <v>953</v>
      </c>
      <c r="J1395">
        <v>41928</v>
      </c>
      <c r="K1395">
        <v>41988</v>
      </c>
      <c r="L1395">
        <v>1</v>
      </c>
      <c r="M1395">
        <v>40</v>
      </c>
      <c r="N1395">
        <v>5</v>
      </c>
      <c r="O1395">
        <v>40250</v>
      </c>
      <c r="P1395" t="s">
        <v>76</v>
      </c>
      <c r="Q1395" s="13" t="s">
        <v>54</v>
      </c>
      <c r="R1395" s="13" t="s">
        <v>83</v>
      </c>
      <c r="S1395" s="13" t="s">
        <v>159</v>
      </c>
      <c r="T1395" t="b">
        <v>1</v>
      </c>
      <c r="U1395" s="13" t="s">
        <v>7</v>
      </c>
      <c r="V1395" s="13" t="s">
        <v>3091</v>
      </c>
      <c r="W1395" t="s">
        <v>5</v>
      </c>
      <c r="X1395" s="13" t="s">
        <v>10</v>
      </c>
      <c r="Y1395" s="13" t="s">
        <v>146</v>
      </c>
      <c r="Z1395">
        <v>1985</v>
      </c>
      <c r="AA1395" s="13" t="s">
        <v>34</v>
      </c>
      <c r="AB1395" s="13" t="s">
        <v>147</v>
      </c>
      <c r="AC1395" s="13" t="s">
        <v>301</v>
      </c>
      <c r="AD1395" s="13" t="s">
        <v>9</v>
      </c>
      <c r="AE1395">
        <v>40</v>
      </c>
      <c r="AF1395" t="s">
        <v>36</v>
      </c>
      <c r="AG1395" t="s">
        <v>11</v>
      </c>
      <c r="AH1395">
        <v>0</v>
      </c>
      <c r="AI1395" t="s">
        <v>78</v>
      </c>
      <c r="AJ1395" s="13" t="s">
        <v>149</v>
      </c>
      <c r="AK1395" s="13" t="s">
        <v>135</v>
      </c>
      <c r="AL1395" t="b">
        <v>1</v>
      </c>
      <c r="AM1395" t="str">
        <f>EmployeeData[[#This Row],[EMPLOYEEID]]</f>
        <v>E299680</v>
      </c>
    </row>
    <row r="1396" spans="1:39" ht="15" x14ac:dyDescent="0.25">
      <c r="A1396" s="13" t="s">
        <v>3092</v>
      </c>
      <c r="B1396" s="13" t="str">
        <f>EmployeeData[[#This Row],[FULLNAME]]</f>
        <v>Philip Castro</v>
      </c>
      <c r="C1396" s="13" t="s">
        <v>203</v>
      </c>
      <c r="D1396" s="13" t="s">
        <v>407</v>
      </c>
      <c r="E1396">
        <v>452</v>
      </c>
      <c r="F1396" s="13" t="s">
        <v>157</v>
      </c>
      <c r="G1396" s="13" t="s">
        <v>204</v>
      </c>
      <c r="H1396" t="s">
        <v>81</v>
      </c>
      <c r="I1396" t="s">
        <v>3975</v>
      </c>
      <c r="J1396">
        <v>41929</v>
      </c>
      <c r="K1396">
        <v>41989</v>
      </c>
      <c r="L1396">
        <v>1</v>
      </c>
      <c r="M1396">
        <v>40</v>
      </c>
      <c r="N1396">
        <v>5</v>
      </c>
      <c r="O1396">
        <v>31949</v>
      </c>
      <c r="P1396" t="s">
        <v>76</v>
      </c>
      <c r="Q1396" s="13" t="s">
        <v>55</v>
      </c>
      <c r="R1396" s="13" t="s">
        <v>83</v>
      </c>
      <c r="S1396" s="13" t="s">
        <v>211</v>
      </c>
      <c r="T1396" t="b">
        <v>1</v>
      </c>
      <c r="U1396" s="13" t="s">
        <v>8</v>
      </c>
      <c r="V1396" s="13" t="s">
        <v>3093</v>
      </c>
      <c r="W1396" t="s">
        <v>5</v>
      </c>
      <c r="X1396" s="13" t="s">
        <v>10</v>
      </c>
      <c r="Y1396" s="13" t="s">
        <v>146</v>
      </c>
      <c r="Z1396">
        <v>1976</v>
      </c>
      <c r="AA1396" s="13" t="s">
        <v>34</v>
      </c>
      <c r="AB1396" s="13" t="s">
        <v>206</v>
      </c>
      <c r="AC1396" s="13" t="s">
        <v>199</v>
      </c>
      <c r="AD1396" s="13" t="s">
        <v>43</v>
      </c>
      <c r="AE1396">
        <v>49</v>
      </c>
      <c r="AF1396" t="s">
        <v>37</v>
      </c>
      <c r="AG1396" t="s">
        <v>11</v>
      </c>
      <c r="AH1396">
        <v>0</v>
      </c>
      <c r="AI1396" t="s">
        <v>78</v>
      </c>
      <c r="AJ1396" s="13" t="s">
        <v>154</v>
      </c>
      <c r="AK1396" s="13" t="s">
        <v>135</v>
      </c>
      <c r="AL1396" t="b">
        <v>1</v>
      </c>
      <c r="AM1396" t="str">
        <f>EmployeeData[[#This Row],[EMPLOYEEID]]</f>
        <v>E299681</v>
      </c>
    </row>
    <row r="1397" spans="1:39" ht="15" x14ac:dyDescent="0.25">
      <c r="A1397" s="13" t="s">
        <v>3094</v>
      </c>
      <c r="B1397" s="13" t="str">
        <f>EmployeeData[[#This Row],[FULLNAME]]</f>
        <v>Philip Callaghan</v>
      </c>
      <c r="C1397" s="13" t="s">
        <v>156</v>
      </c>
      <c r="D1397" s="13" t="s">
        <v>407</v>
      </c>
      <c r="E1397">
        <v>292</v>
      </c>
      <c r="F1397" s="13" t="s">
        <v>143</v>
      </c>
      <c r="G1397" s="13" t="s">
        <v>158</v>
      </c>
      <c r="H1397" t="s">
        <v>81</v>
      </c>
      <c r="I1397" t="s">
        <v>953</v>
      </c>
      <c r="J1397">
        <v>41930</v>
      </c>
      <c r="K1397">
        <v>41990</v>
      </c>
      <c r="L1397">
        <v>1</v>
      </c>
      <c r="M1397">
        <v>40</v>
      </c>
      <c r="N1397">
        <v>5</v>
      </c>
      <c r="O1397">
        <v>93901</v>
      </c>
      <c r="P1397" t="s">
        <v>76</v>
      </c>
      <c r="Q1397" s="13" t="s">
        <v>56</v>
      </c>
      <c r="R1397" s="13" t="s">
        <v>83</v>
      </c>
      <c r="S1397" s="13" t="s">
        <v>129</v>
      </c>
      <c r="T1397" t="b">
        <v>1</v>
      </c>
      <c r="U1397" s="13" t="s">
        <v>38</v>
      </c>
      <c r="V1397" s="13" t="s">
        <v>3095</v>
      </c>
      <c r="W1397" t="s">
        <v>5</v>
      </c>
      <c r="X1397" s="13" t="s">
        <v>10</v>
      </c>
      <c r="Y1397" s="13" t="s">
        <v>131</v>
      </c>
      <c r="Z1397">
        <v>1990</v>
      </c>
      <c r="AA1397" s="13" t="s">
        <v>15</v>
      </c>
      <c r="AB1397" s="13" t="s">
        <v>161</v>
      </c>
      <c r="AC1397" s="13" t="s">
        <v>553</v>
      </c>
      <c r="AD1397" s="13" t="s">
        <v>44</v>
      </c>
      <c r="AE1397">
        <v>35</v>
      </c>
      <c r="AF1397" t="s">
        <v>36</v>
      </c>
      <c r="AG1397" t="s">
        <v>12</v>
      </c>
      <c r="AH1397">
        <v>0</v>
      </c>
      <c r="AI1397" t="s">
        <v>78</v>
      </c>
      <c r="AJ1397" s="13" t="s">
        <v>167</v>
      </c>
      <c r="AK1397" s="13" t="s">
        <v>135</v>
      </c>
      <c r="AL1397" t="b">
        <v>0</v>
      </c>
      <c r="AM1397" t="str">
        <f>EmployeeData[[#This Row],[EMPLOYEEID]]</f>
        <v>E299682</v>
      </c>
    </row>
    <row r="1398" spans="1:39" ht="15" x14ac:dyDescent="0.25">
      <c r="A1398" s="13" t="s">
        <v>3096</v>
      </c>
      <c r="B1398" s="13" t="str">
        <f>EmployeeData[[#This Row],[FULLNAME]]</f>
        <v>Philip Budhai</v>
      </c>
      <c r="C1398" s="13" t="s">
        <v>203</v>
      </c>
      <c r="D1398" s="13" t="s">
        <v>407</v>
      </c>
      <c r="E1398">
        <v>444</v>
      </c>
      <c r="F1398" s="13" t="s">
        <v>127</v>
      </c>
      <c r="G1398" s="13" t="s">
        <v>204</v>
      </c>
      <c r="H1398" t="s">
        <v>81</v>
      </c>
      <c r="I1398" t="s">
        <v>3975</v>
      </c>
      <c r="J1398">
        <v>41931</v>
      </c>
      <c r="K1398">
        <v>41991</v>
      </c>
      <c r="L1398">
        <v>1</v>
      </c>
      <c r="M1398">
        <v>40</v>
      </c>
      <c r="N1398">
        <v>5</v>
      </c>
      <c r="O1398">
        <v>112139</v>
      </c>
      <c r="P1398" t="s">
        <v>76</v>
      </c>
      <c r="Q1398" s="13" t="s">
        <v>55</v>
      </c>
      <c r="R1398" s="13" t="s">
        <v>83</v>
      </c>
      <c r="S1398" s="13" t="s">
        <v>129</v>
      </c>
      <c r="T1398" t="b">
        <v>1</v>
      </c>
      <c r="U1398" s="13" t="s">
        <v>38</v>
      </c>
      <c r="V1398" s="13" t="s">
        <v>3097</v>
      </c>
      <c r="W1398" t="s">
        <v>5</v>
      </c>
      <c r="X1398" s="13" t="s">
        <v>45</v>
      </c>
      <c r="Y1398" s="13" t="s">
        <v>275</v>
      </c>
      <c r="Z1398">
        <v>1992</v>
      </c>
      <c r="AA1398" s="13" t="s">
        <v>34</v>
      </c>
      <c r="AB1398" s="13" t="s">
        <v>206</v>
      </c>
      <c r="AC1398" s="13" t="s">
        <v>133</v>
      </c>
      <c r="AD1398" s="13" t="s">
        <v>40</v>
      </c>
      <c r="AE1398">
        <v>33</v>
      </c>
      <c r="AF1398" t="s">
        <v>36</v>
      </c>
      <c r="AG1398" t="s">
        <v>46</v>
      </c>
      <c r="AH1398">
        <v>0</v>
      </c>
      <c r="AI1398" t="s">
        <v>78</v>
      </c>
      <c r="AJ1398" s="13" t="s">
        <v>134</v>
      </c>
      <c r="AK1398" s="13" t="s">
        <v>135</v>
      </c>
      <c r="AL1398" t="s">
        <v>136</v>
      </c>
      <c r="AM1398" t="str">
        <f>EmployeeData[[#This Row],[EMPLOYEEID]]</f>
        <v>E299683</v>
      </c>
    </row>
    <row r="1399" spans="1:39" ht="15" x14ac:dyDescent="0.25">
      <c r="A1399" s="13" t="s">
        <v>3098</v>
      </c>
      <c r="B1399" s="13" t="str">
        <f>EmployeeData[[#This Row],[FULLNAME]]</f>
        <v>Philip Botticchio</v>
      </c>
      <c r="C1399" s="13" t="s">
        <v>193</v>
      </c>
      <c r="D1399" s="13" t="s">
        <v>407</v>
      </c>
      <c r="E1399">
        <v>453</v>
      </c>
      <c r="F1399" s="13" t="s">
        <v>127</v>
      </c>
      <c r="G1399" s="13" t="s">
        <v>426</v>
      </c>
      <c r="H1399" t="s">
        <v>81</v>
      </c>
      <c r="I1399" t="s">
        <v>3975</v>
      </c>
      <c r="J1399">
        <v>41932</v>
      </c>
      <c r="K1399">
        <v>41992</v>
      </c>
      <c r="L1399">
        <v>1</v>
      </c>
      <c r="M1399">
        <v>40</v>
      </c>
      <c r="N1399">
        <v>5</v>
      </c>
      <c r="O1399">
        <v>81865</v>
      </c>
      <c r="P1399" t="s">
        <v>76</v>
      </c>
      <c r="Q1399" s="13" t="s">
        <v>58</v>
      </c>
      <c r="R1399" s="13" t="s">
        <v>83</v>
      </c>
      <c r="S1399" s="13" t="s">
        <v>410</v>
      </c>
      <c r="T1399" t="b">
        <v>1</v>
      </c>
      <c r="U1399" s="13" t="s">
        <v>7</v>
      </c>
      <c r="V1399" s="13" t="s">
        <v>3099</v>
      </c>
      <c r="W1399" t="s">
        <v>5</v>
      </c>
      <c r="X1399" s="13" t="s">
        <v>45</v>
      </c>
      <c r="Y1399" s="13" t="s">
        <v>146</v>
      </c>
      <c r="Z1399">
        <v>1997</v>
      </c>
      <c r="AA1399" s="13" t="s">
        <v>51</v>
      </c>
      <c r="AB1399" s="13" t="s">
        <v>428</v>
      </c>
      <c r="AC1399" s="13" t="s">
        <v>320</v>
      </c>
      <c r="AD1399" s="13" t="s">
        <v>40</v>
      </c>
      <c r="AE1399">
        <v>28</v>
      </c>
      <c r="AF1399" t="s">
        <v>6</v>
      </c>
      <c r="AG1399" t="s">
        <v>12</v>
      </c>
      <c r="AH1399">
        <v>0</v>
      </c>
      <c r="AI1399" t="s">
        <v>78</v>
      </c>
      <c r="AJ1399" s="13" t="s">
        <v>154</v>
      </c>
      <c r="AK1399" s="13" t="s">
        <v>184</v>
      </c>
      <c r="AL1399" t="b">
        <v>1</v>
      </c>
      <c r="AM1399" t="str">
        <f>EmployeeData[[#This Row],[EMPLOYEEID]]</f>
        <v>E299684</v>
      </c>
    </row>
    <row r="1400" spans="1:39" ht="15" x14ac:dyDescent="0.25">
      <c r="A1400" s="13" t="s">
        <v>3100</v>
      </c>
      <c r="B1400" s="13" t="str">
        <f>EmployeeData[[#This Row],[FULLNAME]]</f>
        <v>Philip Biehn</v>
      </c>
      <c r="C1400" s="13" t="s">
        <v>203</v>
      </c>
      <c r="D1400" s="13" t="s">
        <v>407</v>
      </c>
      <c r="E1400">
        <v>443</v>
      </c>
      <c r="F1400" s="13" t="s">
        <v>157</v>
      </c>
      <c r="G1400" s="13" t="s">
        <v>204</v>
      </c>
      <c r="H1400" t="s">
        <v>81</v>
      </c>
      <c r="I1400" t="s">
        <v>953</v>
      </c>
      <c r="J1400">
        <v>41933</v>
      </c>
      <c r="K1400">
        <v>41993</v>
      </c>
      <c r="L1400">
        <v>1</v>
      </c>
      <c r="M1400">
        <v>40</v>
      </c>
      <c r="N1400">
        <v>5</v>
      </c>
      <c r="O1400">
        <v>80831</v>
      </c>
      <c r="P1400" t="s">
        <v>76</v>
      </c>
      <c r="Q1400" s="13" t="s">
        <v>55</v>
      </c>
      <c r="R1400" s="13" t="s">
        <v>83</v>
      </c>
      <c r="S1400" s="13" t="s">
        <v>225</v>
      </c>
      <c r="T1400" t="b">
        <v>1</v>
      </c>
      <c r="U1400" s="13" t="s">
        <v>7</v>
      </c>
      <c r="V1400" s="13" t="s">
        <v>3101</v>
      </c>
      <c r="W1400" t="s">
        <v>5</v>
      </c>
      <c r="X1400" s="13" t="s">
        <v>10</v>
      </c>
      <c r="Y1400" s="13" t="s">
        <v>146</v>
      </c>
      <c r="Z1400">
        <v>1982</v>
      </c>
      <c r="AA1400" s="13" t="s">
        <v>32</v>
      </c>
      <c r="AB1400" s="13" t="s">
        <v>206</v>
      </c>
      <c r="AC1400" s="13" t="s">
        <v>162</v>
      </c>
      <c r="AD1400" s="13" t="s">
        <v>43</v>
      </c>
      <c r="AE1400">
        <v>43</v>
      </c>
      <c r="AF1400" t="s">
        <v>36</v>
      </c>
      <c r="AG1400" t="s">
        <v>12</v>
      </c>
      <c r="AH1400">
        <v>0</v>
      </c>
      <c r="AI1400" t="s">
        <v>78</v>
      </c>
      <c r="AJ1400" s="13" t="s">
        <v>154</v>
      </c>
      <c r="AK1400" s="13" t="s">
        <v>184</v>
      </c>
      <c r="AL1400" t="s">
        <v>136</v>
      </c>
      <c r="AM1400" t="str">
        <f>EmployeeData[[#This Row],[EMPLOYEEID]]</f>
        <v>E299685</v>
      </c>
    </row>
    <row r="1401" spans="1:39" ht="15" x14ac:dyDescent="0.25">
      <c r="A1401" s="13" t="s">
        <v>3102</v>
      </c>
      <c r="B1401" s="13" t="str">
        <f>EmployeeData[[#This Row],[FULLNAME]]</f>
        <v>Philip Bazira</v>
      </c>
      <c r="C1401" s="13" t="s">
        <v>156</v>
      </c>
      <c r="D1401" s="13" t="s">
        <v>407</v>
      </c>
      <c r="E1401">
        <v>452</v>
      </c>
      <c r="F1401" s="13" t="s">
        <v>157</v>
      </c>
      <c r="G1401" s="13" t="s">
        <v>158</v>
      </c>
      <c r="H1401" t="s">
        <v>81</v>
      </c>
      <c r="I1401" t="s">
        <v>953</v>
      </c>
      <c r="J1401">
        <v>41934</v>
      </c>
      <c r="K1401">
        <v>41994</v>
      </c>
      <c r="L1401">
        <v>1</v>
      </c>
      <c r="M1401">
        <v>40</v>
      </c>
      <c r="N1401">
        <v>5</v>
      </c>
      <c r="O1401">
        <v>66351</v>
      </c>
      <c r="P1401" t="s">
        <v>76</v>
      </c>
      <c r="Q1401" s="13" t="s">
        <v>56</v>
      </c>
      <c r="R1401" s="13" t="s">
        <v>83</v>
      </c>
      <c r="S1401" s="13" t="s">
        <v>140</v>
      </c>
      <c r="T1401" t="b">
        <v>1</v>
      </c>
      <c r="U1401" s="13" t="s">
        <v>8</v>
      </c>
      <c r="V1401" s="13" t="s">
        <v>3103</v>
      </c>
      <c r="W1401" t="s">
        <v>5</v>
      </c>
      <c r="X1401" s="13" t="s">
        <v>45</v>
      </c>
      <c r="Y1401" s="13" t="s">
        <v>153</v>
      </c>
      <c r="Z1401">
        <v>1995</v>
      </c>
      <c r="AA1401" s="13" t="s">
        <v>32</v>
      </c>
      <c r="AB1401" s="13" t="s">
        <v>161</v>
      </c>
      <c r="AC1401" s="13" t="s">
        <v>199</v>
      </c>
      <c r="AD1401" s="13" t="s">
        <v>43</v>
      </c>
      <c r="AE1401">
        <v>30</v>
      </c>
      <c r="AF1401" t="s">
        <v>6</v>
      </c>
      <c r="AG1401" t="s">
        <v>12</v>
      </c>
      <c r="AH1401">
        <v>0</v>
      </c>
      <c r="AI1401" t="s">
        <v>78</v>
      </c>
      <c r="AJ1401" s="13" t="s">
        <v>154</v>
      </c>
      <c r="AK1401" s="13" t="s">
        <v>135</v>
      </c>
      <c r="AL1401" t="s">
        <v>136</v>
      </c>
      <c r="AM1401" t="str">
        <f>EmployeeData[[#This Row],[EMPLOYEEID]]</f>
        <v>E299686</v>
      </c>
    </row>
    <row r="1402" spans="1:39" ht="15" x14ac:dyDescent="0.25">
      <c r="A1402" s="13" t="s">
        <v>3104</v>
      </c>
      <c r="B1402" s="13" t="str">
        <f>EmployeeData[[#This Row],[FULLNAME]]</f>
        <v>Philip Baetz</v>
      </c>
      <c r="C1402" s="13" t="s">
        <v>125</v>
      </c>
      <c r="D1402" s="13" t="s">
        <v>407</v>
      </c>
      <c r="E1402">
        <v>443</v>
      </c>
      <c r="F1402" s="13" t="s">
        <v>157</v>
      </c>
      <c r="G1402" s="13" t="s">
        <v>144</v>
      </c>
      <c r="H1402" t="s">
        <v>81</v>
      </c>
      <c r="I1402" t="s">
        <v>953</v>
      </c>
      <c r="J1402">
        <v>41935</v>
      </c>
      <c r="K1402">
        <v>41995</v>
      </c>
      <c r="L1402">
        <v>1</v>
      </c>
      <c r="M1402">
        <v>40</v>
      </c>
      <c r="N1402">
        <v>5</v>
      </c>
      <c r="O1402">
        <v>31452</v>
      </c>
      <c r="P1402" t="s">
        <v>76</v>
      </c>
      <c r="Q1402" s="13" t="s">
        <v>54</v>
      </c>
      <c r="R1402" s="13" t="s">
        <v>83</v>
      </c>
      <c r="S1402" s="13" t="s">
        <v>140</v>
      </c>
      <c r="T1402" t="b">
        <v>1</v>
      </c>
      <c r="U1402" s="13" t="s">
        <v>7</v>
      </c>
      <c r="V1402" s="13" t="s">
        <v>3105</v>
      </c>
      <c r="W1402" t="s">
        <v>5</v>
      </c>
      <c r="X1402" s="13" t="s">
        <v>10</v>
      </c>
      <c r="Y1402" s="13" t="s">
        <v>131</v>
      </c>
      <c r="Z1402">
        <v>1986</v>
      </c>
      <c r="AA1402" s="13" t="s">
        <v>51</v>
      </c>
      <c r="AB1402" s="13" t="s">
        <v>147</v>
      </c>
      <c r="AC1402" s="13" t="s">
        <v>162</v>
      </c>
      <c r="AD1402" s="13" t="s">
        <v>43</v>
      </c>
      <c r="AE1402">
        <v>39</v>
      </c>
      <c r="AF1402" t="s">
        <v>36</v>
      </c>
      <c r="AG1402" t="s">
        <v>11</v>
      </c>
      <c r="AH1402">
        <v>0</v>
      </c>
      <c r="AI1402" t="s">
        <v>78</v>
      </c>
      <c r="AJ1402" s="13" t="s">
        <v>149</v>
      </c>
      <c r="AK1402" s="13" t="s">
        <v>135</v>
      </c>
      <c r="AL1402" t="s">
        <v>136</v>
      </c>
      <c r="AM1402" t="str">
        <f>EmployeeData[[#This Row],[EMPLOYEEID]]</f>
        <v>E299687</v>
      </c>
    </row>
    <row r="1403" spans="1:39" ht="15" x14ac:dyDescent="0.25">
      <c r="A1403" s="13" t="s">
        <v>3106</v>
      </c>
      <c r="B1403" s="13" t="str">
        <f>EmployeeData[[#This Row],[FULLNAME]]</f>
        <v>Philip Au</v>
      </c>
      <c r="C1403" s="13" t="s">
        <v>125</v>
      </c>
      <c r="D1403" s="13" t="s">
        <v>407</v>
      </c>
      <c r="E1403">
        <v>445</v>
      </c>
      <c r="F1403" s="13" t="s">
        <v>169</v>
      </c>
      <c r="G1403" s="13" t="s">
        <v>128</v>
      </c>
      <c r="H1403" t="s">
        <v>81</v>
      </c>
      <c r="I1403" t="s">
        <v>3975</v>
      </c>
      <c r="J1403">
        <v>41936</v>
      </c>
      <c r="K1403">
        <v>41996</v>
      </c>
      <c r="L1403">
        <v>1</v>
      </c>
      <c r="M1403">
        <v>40</v>
      </c>
      <c r="N1403">
        <v>5</v>
      </c>
      <c r="O1403">
        <v>154274</v>
      </c>
      <c r="P1403" t="s">
        <v>76</v>
      </c>
      <c r="Q1403" s="13" t="s">
        <v>54</v>
      </c>
      <c r="R1403" s="13" t="s">
        <v>83</v>
      </c>
      <c r="S1403" s="13" t="s">
        <v>159</v>
      </c>
      <c r="T1403" t="b">
        <v>1</v>
      </c>
      <c r="U1403" s="13" t="s">
        <v>38</v>
      </c>
      <c r="V1403" s="13" t="s">
        <v>3107</v>
      </c>
      <c r="W1403" t="s">
        <v>5</v>
      </c>
      <c r="X1403" s="13" t="s">
        <v>10</v>
      </c>
      <c r="Y1403" s="13" t="s">
        <v>229</v>
      </c>
      <c r="Z1403">
        <v>1984</v>
      </c>
      <c r="AA1403" s="13" t="s">
        <v>52</v>
      </c>
      <c r="AB1403" s="13" t="s">
        <v>132</v>
      </c>
      <c r="AC1403" s="13" t="s">
        <v>171</v>
      </c>
      <c r="AD1403" s="13" t="s">
        <v>41</v>
      </c>
      <c r="AE1403">
        <v>41</v>
      </c>
      <c r="AF1403" t="s">
        <v>36</v>
      </c>
      <c r="AG1403" t="s">
        <v>46</v>
      </c>
      <c r="AH1403">
        <v>0</v>
      </c>
      <c r="AI1403" t="s">
        <v>78</v>
      </c>
      <c r="AJ1403" s="13" t="s">
        <v>134</v>
      </c>
      <c r="AK1403" s="13" t="s">
        <v>135</v>
      </c>
      <c r="AL1403" t="b">
        <v>0</v>
      </c>
      <c r="AM1403" t="str">
        <f>EmployeeData[[#This Row],[EMPLOYEEID]]</f>
        <v>E299688</v>
      </c>
    </row>
    <row r="1404" spans="1:39" ht="15" x14ac:dyDescent="0.25">
      <c r="A1404" s="13" t="s">
        <v>3108</v>
      </c>
      <c r="B1404" s="13" t="str">
        <f>EmployeeData[[#This Row],[FULLNAME]]</f>
        <v>Philip Angara</v>
      </c>
      <c r="C1404" s="13" t="s">
        <v>1081</v>
      </c>
      <c r="D1404" s="13" t="s">
        <v>407</v>
      </c>
      <c r="E1404">
        <v>452</v>
      </c>
      <c r="F1404" s="13" t="s">
        <v>157</v>
      </c>
      <c r="G1404" s="13" t="s">
        <v>1248</v>
      </c>
      <c r="H1404" t="s">
        <v>81</v>
      </c>
      <c r="I1404" t="s">
        <v>3975</v>
      </c>
      <c r="J1404">
        <v>41937</v>
      </c>
      <c r="K1404">
        <v>41997</v>
      </c>
      <c r="L1404">
        <v>1</v>
      </c>
      <c r="M1404">
        <v>40</v>
      </c>
      <c r="N1404">
        <v>5</v>
      </c>
      <c r="O1404">
        <v>87525</v>
      </c>
      <c r="P1404" t="s">
        <v>76</v>
      </c>
      <c r="Q1404" s="13" t="s">
        <v>60</v>
      </c>
      <c r="R1404" s="13" t="s">
        <v>83</v>
      </c>
      <c r="S1404" s="13" t="s">
        <v>159</v>
      </c>
      <c r="T1404" t="b">
        <v>1</v>
      </c>
      <c r="U1404" s="13" t="s">
        <v>7</v>
      </c>
      <c r="V1404" s="13" t="s">
        <v>3109</v>
      </c>
      <c r="W1404" t="s">
        <v>35</v>
      </c>
      <c r="X1404" s="13" t="s">
        <v>10</v>
      </c>
      <c r="Y1404" s="13" t="s">
        <v>146</v>
      </c>
      <c r="Z1404">
        <v>1991</v>
      </c>
      <c r="AA1404" s="13" t="s">
        <v>32</v>
      </c>
      <c r="AB1404" s="13" t="s">
        <v>1249</v>
      </c>
      <c r="AC1404" s="13" t="s">
        <v>199</v>
      </c>
      <c r="AD1404" s="13" t="s">
        <v>43</v>
      </c>
      <c r="AE1404">
        <v>34</v>
      </c>
      <c r="AF1404" t="s">
        <v>36</v>
      </c>
      <c r="AG1404" t="s">
        <v>12</v>
      </c>
      <c r="AH1404">
        <v>0</v>
      </c>
      <c r="AI1404" t="s">
        <v>78</v>
      </c>
      <c r="AJ1404" s="13" t="s">
        <v>154</v>
      </c>
      <c r="AK1404" s="13" t="s">
        <v>135</v>
      </c>
      <c r="AL1404" t="b">
        <v>1</v>
      </c>
      <c r="AM1404" t="str">
        <f>EmployeeData[[#This Row],[EMPLOYEEID]]</f>
        <v>E299689</v>
      </c>
    </row>
    <row r="1405" spans="1:39" ht="15" x14ac:dyDescent="0.25">
      <c r="A1405" s="13" t="s">
        <v>3110</v>
      </c>
      <c r="B1405" s="13" t="str">
        <f>EmployeeData[[#This Row],[FULLNAME]]</f>
        <v>Philip Almonte</v>
      </c>
      <c r="C1405" s="13" t="s">
        <v>203</v>
      </c>
      <c r="D1405" s="13" t="s">
        <v>407</v>
      </c>
      <c r="E1405">
        <v>444</v>
      </c>
      <c r="F1405" s="13" t="s">
        <v>127</v>
      </c>
      <c r="G1405" s="13" t="s">
        <v>204</v>
      </c>
      <c r="H1405" t="s">
        <v>81</v>
      </c>
      <c r="I1405" t="s">
        <v>3975</v>
      </c>
      <c r="J1405">
        <v>41938</v>
      </c>
      <c r="K1405">
        <v>41998</v>
      </c>
      <c r="L1405">
        <v>1</v>
      </c>
      <c r="M1405">
        <v>40</v>
      </c>
      <c r="N1405">
        <v>5</v>
      </c>
      <c r="O1405">
        <v>26982</v>
      </c>
      <c r="P1405" t="s">
        <v>76</v>
      </c>
      <c r="Q1405" s="13" t="s">
        <v>55</v>
      </c>
      <c r="R1405" s="13" t="s">
        <v>83</v>
      </c>
      <c r="S1405" s="13" t="s">
        <v>344</v>
      </c>
      <c r="T1405" t="b">
        <v>1</v>
      </c>
      <c r="U1405" s="13" t="s">
        <v>7</v>
      </c>
      <c r="V1405" s="13" t="s">
        <v>3111</v>
      </c>
      <c r="W1405" t="s">
        <v>5</v>
      </c>
      <c r="X1405" s="13" t="s">
        <v>10</v>
      </c>
      <c r="Y1405" s="13" t="s">
        <v>146</v>
      </c>
      <c r="Z1405">
        <v>1991</v>
      </c>
      <c r="AA1405" s="13" t="s">
        <v>34</v>
      </c>
      <c r="AB1405" s="13" t="s">
        <v>206</v>
      </c>
      <c r="AC1405" s="13" t="s">
        <v>133</v>
      </c>
      <c r="AD1405" s="13" t="s">
        <v>40</v>
      </c>
      <c r="AE1405">
        <v>34</v>
      </c>
      <c r="AF1405" t="s">
        <v>36</v>
      </c>
      <c r="AG1405" t="s">
        <v>11</v>
      </c>
      <c r="AH1405">
        <v>0</v>
      </c>
      <c r="AI1405" t="s">
        <v>78</v>
      </c>
      <c r="AJ1405" s="13" t="s">
        <v>176</v>
      </c>
      <c r="AK1405" s="13" t="s">
        <v>150</v>
      </c>
      <c r="AL1405" t="s">
        <v>136</v>
      </c>
      <c r="AM1405" t="str">
        <f>EmployeeData[[#This Row],[EMPLOYEEID]]</f>
        <v>E299690</v>
      </c>
    </row>
    <row r="1406" spans="1:39" ht="15" x14ac:dyDescent="0.25">
      <c r="A1406" s="13" t="s">
        <v>3112</v>
      </c>
      <c r="B1406" s="13" t="str">
        <f>EmployeeData[[#This Row],[FULLNAME]]</f>
        <v>Philip Abnar</v>
      </c>
      <c r="C1406" s="13" t="s">
        <v>125</v>
      </c>
      <c r="D1406" s="13" t="s">
        <v>407</v>
      </c>
      <c r="E1406">
        <v>411</v>
      </c>
      <c r="F1406" s="13" t="s">
        <v>221</v>
      </c>
      <c r="G1406" s="13" t="s">
        <v>128</v>
      </c>
      <c r="H1406" t="s">
        <v>81</v>
      </c>
      <c r="I1406" t="s">
        <v>953</v>
      </c>
      <c r="J1406">
        <v>41939</v>
      </c>
      <c r="K1406">
        <v>41999</v>
      </c>
      <c r="L1406">
        <v>1</v>
      </c>
      <c r="M1406">
        <v>40</v>
      </c>
      <c r="N1406">
        <v>5</v>
      </c>
      <c r="O1406">
        <v>103561</v>
      </c>
      <c r="P1406" t="s">
        <v>76</v>
      </c>
      <c r="Q1406" s="13" t="s">
        <v>54</v>
      </c>
      <c r="R1406" s="13" t="s">
        <v>83</v>
      </c>
      <c r="S1406" s="13" t="s">
        <v>159</v>
      </c>
      <c r="T1406" t="b">
        <v>1</v>
      </c>
      <c r="U1406" s="13" t="s">
        <v>7</v>
      </c>
      <c r="V1406" s="13" t="s">
        <v>3113</v>
      </c>
      <c r="W1406" t="s">
        <v>5</v>
      </c>
      <c r="X1406" s="13" t="s">
        <v>45</v>
      </c>
      <c r="Y1406" s="13" t="s">
        <v>153</v>
      </c>
      <c r="Z1406">
        <v>1992</v>
      </c>
      <c r="AA1406" s="13" t="s">
        <v>34</v>
      </c>
      <c r="AB1406" s="13" t="s">
        <v>132</v>
      </c>
      <c r="AC1406" s="13" t="s">
        <v>278</v>
      </c>
      <c r="AD1406" s="13" t="s">
        <v>9</v>
      </c>
      <c r="AE1406">
        <v>33</v>
      </c>
      <c r="AF1406" t="s">
        <v>36</v>
      </c>
      <c r="AG1406" t="s">
        <v>46</v>
      </c>
      <c r="AH1406">
        <v>0</v>
      </c>
      <c r="AI1406" t="s">
        <v>78</v>
      </c>
      <c r="AJ1406" s="13" t="s">
        <v>134</v>
      </c>
      <c r="AK1406" s="13" t="s">
        <v>135</v>
      </c>
      <c r="AL1406" t="b">
        <v>1</v>
      </c>
      <c r="AM1406" t="str">
        <f>EmployeeData[[#This Row],[EMPLOYEEID]]</f>
        <v>E299691</v>
      </c>
    </row>
    <row r="1407" spans="1:39" ht="15" x14ac:dyDescent="0.25">
      <c r="A1407" s="13" t="s">
        <v>3114</v>
      </c>
      <c r="B1407" s="13" t="str">
        <f>EmployeeData[[#This Row],[FULLNAME]]</f>
        <v>Philipp Zheng</v>
      </c>
      <c r="C1407" s="13" t="s">
        <v>203</v>
      </c>
      <c r="D1407" s="13" t="s">
        <v>407</v>
      </c>
      <c r="E1407">
        <v>433</v>
      </c>
      <c r="F1407" s="13" t="s">
        <v>157</v>
      </c>
      <c r="G1407" s="13" t="s">
        <v>204</v>
      </c>
      <c r="H1407" t="s">
        <v>81</v>
      </c>
      <c r="I1407" t="s">
        <v>953</v>
      </c>
      <c r="J1407">
        <v>41940</v>
      </c>
      <c r="K1407">
        <v>42000</v>
      </c>
      <c r="L1407">
        <v>1</v>
      </c>
      <c r="M1407">
        <v>40</v>
      </c>
      <c r="N1407">
        <v>5</v>
      </c>
      <c r="O1407">
        <v>101727</v>
      </c>
      <c r="P1407" t="s">
        <v>76</v>
      </c>
      <c r="Q1407" s="13" t="s">
        <v>55</v>
      </c>
      <c r="R1407" s="13" t="s">
        <v>83</v>
      </c>
      <c r="S1407" s="13" t="s">
        <v>159</v>
      </c>
      <c r="T1407" t="b">
        <v>1</v>
      </c>
      <c r="U1407" s="13" t="s">
        <v>7</v>
      </c>
      <c r="V1407" s="13" t="s">
        <v>3115</v>
      </c>
      <c r="W1407" t="s">
        <v>5</v>
      </c>
      <c r="X1407" s="13" t="s">
        <v>10</v>
      </c>
      <c r="Y1407" s="13" t="s">
        <v>146</v>
      </c>
      <c r="Z1407">
        <v>1987</v>
      </c>
      <c r="AA1407" s="13" t="s">
        <v>33</v>
      </c>
      <c r="AB1407" s="13" t="s">
        <v>206</v>
      </c>
      <c r="AC1407" s="13" t="s">
        <v>957</v>
      </c>
      <c r="AD1407" s="13" t="s">
        <v>43</v>
      </c>
      <c r="AE1407">
        <v>38</v>
      </c>
      <c r="AF1407" t="s">
        <v>36</v>
      </c>
      <c r="AG1407" t="s">
        <v>46</v>
      </c>
      <c r="AH1407">
        <v>0</v>
      </c>
      <c r="AI1407" t="s">
        <v>78</v>
      </c>
      <c r="AJ1407" s="13" t="s">
        <v>149</v>
      </c>
      <c r="AK1407" s="13" t="s">
        <v>184</v>
      </c>
      <c r="AL1407" t="b">
        <v>1</v>
      </c>
      <c r="AM1407" t="str">
        <f>EmployeeData[[#This Row],[EMPLOYEEID]]</f>
        <v>E299692</v>
      </c>
    </row>
    <row r="1408" spans="1:39" ht="15" x14ac:dyDescent="0.25">
      <c r="A1408" s="13" t="s">
        <v>3116</v>
      </c>
      <c r="B1408" s="13" t="str">
        <f>EmployeeData[[#This Row],[FULLNAME]]</f>
        <v>Philipp Zhao</v>
      </c>
      <c r="C1408" s="13" t="s">
        <v>203</v>
      </c>
      <c r="D1408" s="13" t="s">
        <v>407</v>
      </c>
      <c r="E1408">
        <v>446</v>
      </c>
      <c r="F1408" s="13" t="s">
        <v>326</v>
      </c>
      <c r="G1408" s="13" t="s">
        <v>204</v>
      </c>
      <c r="H1408" t="s">
        <v>81</v>
      </c>
      <c r="I1408" t="s">
        <v>3975</v>
      </c>
      <c r="J1408">
        <v>41941</v>
      </c>
      <c r="K1408">
        <v>42001</v>
      </c>
      <c r="L1408">
        <v>1</v>
      </c>
      <c r="M1408">
        <v>40</v>
      </c>
      <c r="N1408">
        <v>5</v>
      </c>
      <c r="O1408">
        <v>112846</v>
      </c>
      <c r="P1408" t="s">
        <v>76</v>
      </c>
      <c r="Q1408" s="13" t="s">
        <v>55</v>
      </c>
      <c r="R1408" s="13" t="s">
        <v>83</v>
      </c>
      <c r="S1408" s="13" t="s">
        <v>159</v>
      </c>
      <c r="T1408" t="b">
        <v>1</v>
      </c>
      <c r="U1408" s="13" t="s">
        <v>38</v>
      </c>
      <c r="V1408" s="13" t="s">
        <v>3117</v>
      </c>
      <c r="W1408" t="s">
        <v>5</v>
      </c>
      <c r="X1408" s="13" t="s">
        <v>10</v>
      </c>
      <c r="Y1408" s="13" t="s">
        <v>146</v>
      </c>
      <c r="Z1408">
        <v>1992</v>
      </c>
      <c r="AA1408" s="13" t="s">
        <v>34</v>
      </c>
      <c r="AB1408" s="13" t="s">
        <v>206</v>
      </c>
      <c r="AC1408" s="13" t="s">
        <v>384</v>
      </c>
      <c r="AD1408" s="13" t="s">
        <v>39</v>
      </c>
      <c r="AE1408">
        <v>33</v>
      </c>
      <c r="AF1408" t="s">
        <v>36</v>
      </c>
      <c r="AG1408" t="s">
        <v>46</v>
      </c>
      <c r="AH1408">
        <v>0</v>
      </c>
      <c r="AI1408" t="s">
        <v>78</v>
      </c>
      <c r="AJ1408" s="13" t="s">
        <v>134</v>
      </c>
      <c r="AK1408" s="13" t="s">
        <v>135</v>
      </c>
      <c r="AL1408" t="b">
        <v>0</v>
      </c>
      <c r="AM1408" t="str">
        <f>EmployeeData[[#This Row],[EMPLOYEEID]]</f>
        <v>E299693</v>
      </c>
    </row>
    <row r="1409" spans="1:39" ht="15" x14ac:dyDescent="0.25">
      <c r="A1409" s="13" t="s">
        <v>3118</v>
      </c>
      <c r="B1409" s="13" t="str">
        <f>EmployeeData[[#This Row],[FULLNAME]]</f>
        <v>Philipp Zbeetnoff</v>
      </c>
      <c r="C1409" s="13" t="s">
        <v>125</v>
      </c>
      <c r="D1409" s="13" t="s">
        <v>407</v>
      </c>
      <c r="E1409">
        <v>445</v>
      </c>
      <c r="F1409" s="13" t="s">
        <v>169</v>
      </c>
      <c r="G1409" s="13" t="s">
        <v>128</v>
      </c>
      <c r="H1409" t="s">
        <v>81</v>
      </c>
      <c r="I1409" t="s">
        <v>953</v>
      </c>
      <c r="J1409">
        <v>41942</v>
      </c>
      <c r="K1409">
        <v>42002</v>
      </c>
      <c r="L1409">
        <v>1</v>
      </c>
      <c r="M1409">
        <v>40</v>
      </c>
      <c r="N1409">
        <v>5</v>
      </c>
      <c r="O1409">
        <v>60233</v>
      </c>
      <c r="P1409" t="s">
        <v>76</v>
      </c>
      <c r="Q1409" s="13" t="s">
        <v>54</v>
      </c>
      <c r="R1409" s="13" t="s">
        <v>83</v>
      </c>
      <c r="S1409" s="13" t="s">
        <v>159</v>
      </c>
      <c r="T1409" t="b">
        <v>1</v>
      </c>
      <c r="U1409" s="13" t="s">
        <v>8</v>
      </c>
      <c r="V1409" s="13" t="s">
        <v>3119</v>
      </c>
      <c r="W1409" t="s">
        <v>5</v>
      </c>
      <c r="X1409" s="13" t="s">
        <v>10</v>
      </c>
      <c r="Y1409" s="13" t="s">
        <v>146</v>
      </c>
      <c r="Z1409">
        <v>1996</v>
      </c>
      <c r="AA1409" s="13" t="s">
        <v>34</v>
      </c>
      <c r="AB1409" s="13" t="s">
        <v>132</v>
      </c>
      <c r="AC1409" s="13" t="s">
        <v>171</v>
      </c>
      <c r="AD1409" s="13" t="s">
        <v>41</v>
      </c>
      <c r="AE1409">
        <v>29</v>
      </c>
      <c r="AF1409" t="s">
        <v>6</v>
      </c>
      <c r="AG1409" t="s">
        <v>12</v>
      </c>
      <c r="AH1409">
        <v>0</v>
      </c>
      <c r="AI1409" t="s">
        <v>78</v>
      </c>
      <c r="AJ1409" s="13" t="s">
        <v>154</v>
      </c>
      <c r="AK1409" s="13" t="s">
        <v>150</v>
      </c>
      <c r="AL1409" t="s">
        <v>136</v>
      </c>
      <c r="AM1409" t="str">
        <f>EmployeeData[[#This Row],[EMPLOYEEID]]</f>
        <v>E299694</v>
      </c>
    </row>
    <row r="1410" spans="1:39" ht="15" x14ac:dyDescent="0.25">
      <c r="A1410" s="13" t="s">
        <v>3120</v>
      </c>
      <c r="B1410" s="13" t="str">
        <f>EmployeeData[[#This Row],[FULLNAME]]</f>
        <v>Phillip Yoon</v>
      </c>
      <c r="C1410" s="13" t="s">
        <v>203</v>
      </c>
      <c r="D1410" s="13" t="s">
        <v>407</v>
      </c>
      <c r="E1410">
        <v>442</v>
      </c>
      <c r="F1410" s="13" t="s">
        <v>143</v>
      </c>
      <c r="G1410" s="13" t="s">
        <v>204</v>
      </c>
      <c r="H1410" t="s">
        <v>81</v>
      </c>
      <c r="I1410" t="s">
        <v>3975</v>
      </c>
      <c r="J1410">
        <v>41943</v>
      </c>
      <c r="K1410">
        <v>42003</v>
      </c>
      <c r="L1410">
        <v>1</v>
      </c>
      <c r="M1410">
        <v>40</v>
      </c>
      <c r="N1410">
        <v>5</v>
      </c>
      <c r="O1410">
        <v>111830</v>
      </c>
      <c r="P1410" t="s">
        <v>76</v>
      </c>
      <c r="Q1410" s="13" t="s">
        <v>55</v>
      </c>
      <c r="R1410" s="13" t="s">
        <v>83</v>
      </c>
      <c r="S1410" s="13" t="s">
        <v>159</v>
      </c>
      <c r="T1410" t="b">
        <v>1</v>
      </c>
      <c r="U1410" s="13" t="s">
        <v>7</v>
      </c>
      <c r="V1410" s="13" t="s">
        <v>3121</v>
      </c>
      <c r="W1410" t="s">
        <v>5</v>
      </c>
      <c r="X1410" s="13" t="s">
        <v>45</v>
      </c>
      <c r="Y1410" s="13" t="s">
        <v>153</v>
      </c>
      <c r="Z1410">
        <v>1981</v>
      </c>
      <c r="AA1410" s="13" t="s">
        <v>34</v>
      </c>
      <c r="AB1410" s="13" t="s">
        <v>206</v>
      </c>
      <c r="AC1410" s="13" t="s">
        <v>179</v>
      </c>
      <c r="AD1410" s="13" t="s">
        <v>44</v>
      </c>
      <c r="AE1410">
        <v>44</v>
      </c>
      <c r="AF1410" t="s">
        <v>36</v>
      </c>
      <c r="AG1410" t="s">
        <v>46</v>
      </c>
      <c r="AH1410">
        <v>0</v>
      </c>
      <c r="AI1410" t="s">
        <v>78</v>
      </c>
      <c r="AJ1410" s="13" t="s">
        <v>176</v>
      </c>
      <c r="AK1410" s="13" t="s">
        <v>184</v>
      </c>
      <c r="AL1410" t="b">
        <v>1</v>
      </c>
      <c r="AM1410" t="str">
        <f>EmployeeData[[#This Row],[EMPLOYEEID]]</f>
        <v>E299695</v>
      </c>
    </row>
    <row r="1411" spans="1:39" ht="15" x14ac:dyDescent="0.25">
      <c r="A1411" s="13" t="s">
        <v>3122</v>
      </c>
      <c r="B1411" s="13" t="str">
        <f>EmployeeData[[#This Row],[FULLNAME]]</f>
        <v>Phillip Ye</v>
      </c>
      <c r="C1411" s="13" t="s">
        <v>1081</v>
      </c>
      <c r="D1411" s="13" t="s">
        <v>407</v>
      </c>
      <c r="E1411">
        <v>452</v>
      </c>
      <c r="F1411" s="13" t="s">
        <v>157</v>
      </c>
      <c r="G1411" s="13" t="s">
        <v>1248</v>
      </c>
      <c r="H1411" t="s">
        <v>81</v>
      </c>
      <c r="I1411" t="s">
        <v>3975</v>
      </c>
      <c r="J1411">
        <v>41944</v>
      </c>
      <c r="K1411">
        <v>42004</v>
      </c>
      <c r="L1411">
        <v>1</v>
      </c>
      <c r="M1411">
        <v>40</v>
      </c>
      <c r="N1411">
        <v>5</v>
      </c>
      <c r="O1411">
        <v>44418</v>
      </c>
      <c r="P1411" t="s">
        <v>76</v>
      </c>
      <c r="Q1411" s="13" t="s">
        <v>60</v>
      </c>
      <c r="R1411" s="13" t="s">
        <v>83</v>
      </c>
      <c r="S1411" s="13" t="s">
        <v>225</v>
      </c>
      <c r="T1411" t="b">
        <v>1</v>
      </c>
      <c r="U1411" s="13" t="s">
        <v>8</v>
      </c>
      <c r="V1411" s="13" t="s">
        <v>3123</v>
      </c>
      <c r="W1411" t="s">
        <v>35</v>
      </c>
      <c r="X1411" s="13" t="s">
        <v>10</v>
      </c>
      <c r="Y1411" s="13" t="s">
        <v>146</v>
      </c>
      <c r="Z1411">
        <v>1977</v>
      </c>
      <c r="AA1411" s="13" t="s">
        <v>33</v>
      </c>
      <c r="AB1411" s="13" t="s">
        <v>1249</v>
      </c>
      <c r="AC1411" s="13" t="s">
        <v>199</v>
      </c>
      <c r="AD1411" s="13" t="s">
        <v>43</v>
      </c>
      <c r="AE1411">
        <v>48</v>
      </c>
      <c r="AF1411" t="s">
        <v>37</v>
      </c>
      <c r="AG1411" t="s">
        <v>11</v>
      </c>
      <c r="AH1411">
        <v>0</v>
      </c>
      <c r="AI1411" t="s">
        <v>78</v>
      </c>
      <c r="AJ1411" s="13" t="s">
        <v>154</v>
      </c>
      <c r="AK1411" s="13" t="s">
        <v>135</v>
      </c>
      <c r="AL1411" t="s">
        <v>136</v>
      </c>
      <c r="AM1411" t="str">
        <f>EmployeeData[[#This Row],[EMPLOYEEID]]</f>
        <v>E299696</v>
      </c>
    </row>
    <row r="1412" spans="1:39" ht="15" x14ac:dyDescent="0.25">
      <c r="A1412" s="13" t="s">
        <v>3124</v>
      </c>
      <c r="B1412" s="13" t="str">
        <f>EmployeeData[[#This Row],[FULLNAME]]</f>
        <v>Phillip Yang</v>
      </c>
      <c r="C1412" s="13" t="s">
        <v>125</v>
      </c>
      <c r="D1412" s="13" t="s">
        <v>407</v>
      </c>
      <c r="E1412">
        <v>251</v>
      </c>
      <c r="F1412" s="13" t="s">
        <v>221</v>
      </c>
      <c r="G1412" s="13" t="s">
        <v>128</v>
      </c>
      <c r="H1412" t="s">
        <v>81</v>
      </c>
      <c r="I1412" t="s">
        <v>953</v>
      </c>
      <c r="J1412">
        <v>41945</v>
      </c>
      <c r="K1412">
        <v>42005</v>
      </c>
      <c r="L1412">
        <v>1</v>
      </c>
      <c r="M1412">
        <v>40</v>
      </c>
      <c r="N1412">
        <v>5</v>
      </c>
      <c r="O1412">
        <v>52899</v>
      </c>
      <c r="P1412" t="s">
        <v>76</v>
      </c>
      <c r="Q1412" s="13" t="s">
        <v>54</v>
      </c>
      <c r="R1412" s="13" t="s">
        <v>83</v>
      </c>
      <c r="S1412" s="13" t="s">
        <v>140</v>
      </c>
      <c r="T1412" t="b">
        <v>1</v>
      </c>
      <c r="U1412" s="13" t="s">
        <v>8</v>
      </c>
      <c r="V1412" s="13" t="s">
        <v>3125</v>
      </c>
      <c r="W1412" t="s">
        <v>5</v>
      </c>
      <c r="X1412" s="13" t="s">
        <v>10</v>
      </c>
      <c r="Y1412" s="13" t="s">
        <v>153</v>
      </c>
      <c r="Z1412">
        <v>1987</v>
      </c>
      <c r="AA1412" s="13" t="s">
        <v>32</v>
      </c>
      <c r="AB1412" s="13" t="s">
        <v>132</v>
      </c>
      <c r="AC1412" s="13" t="s">
        <v>298</v>
      </c>
      <c r="AD1412" s="13" t="s">
        <v>9</v>
      </c>
      <c r="AE1412">
        <v>38</v>
      </c>
      <c r="AF1412" t="s">
        <v>36</v>
      </c>
      <c r="AG1412" t="s">
        <v>12</v>
      </c>
      <c r="AH1412">
        <v>1</v>
      </c>
      <c r="AI1412" t="s">
        <v>78</v>
      </c>
      <c r="AJ1412" s="13" t="s">
        <v>154</v>
      </c>
      <c r="AK1412" s="13" t="s">
        <v>135</v>
      </c>
      <c r="AL1412" t="s">
        <v>136</v>
      </c>
      <c r="AM1412" t="str">
        <f>EmployeeData[[#This Row],[EMPLOYEEID]]</f>
        <v>E299697</v>
      </c>
    </row>
    <row r="1413" spans="1:39" ht="15" x14ac:dyDescent="0.25">
      <c r="A1413" s="13" t="s">
        <v>3126</v>
      </c>
      <c r="B1413" s="13" t="str">
        <f>EmployeeData[[#This Row],[FULLNAME]]</f>
        <v>Pierpaolo Xu</v>
      </c>
      <c r="C1413" s="13" t="s">
        <v>125</v>
      </c>
      <c r="D1413" s="13" t="s">
        <v>407</v>
      </c>
      <c r="E1413">
        <v>452</v>
      </c>
      <c r="F1413" s="13" t="s">
        <v>157</v>
      </c>
      <c r="G1413" s="13" t="s">
        <v>128</v>
      </c>
      <c r="H1413" t="s">
        <v>81</v>
      </c>
      <c r="I1413" t="s">
        <v>953</v>
      </c>
      <c r="J1413">
        <v>41946</v>
      </c>
      <c r="K1413">
        <v>42006</v>
      </c>
      <c r="L1413">
        <v>1</v>
      </c>
      <c r="M1413">
        <v>40</v>
      </c>
      <c r="N1413">
        <v>5</v>
      </c>
      <c r="O1413">
        <v>70384</v>
      </c>
      <c r="P1413" t="s">
        <v>76</v>
      </c>
      <c r="Q1413" s="13" t="s">
        <v>54</v>
      </c>
      <c r="R1413" s="13" t="s">
        <v>83</v>
      </c>
      <c r="S1413" s="13" t="s">
        <v>140</v>
      </c>
      <c r="T1413" t="b">
        <v>1</v>
      </c>
      <c r="U1413" s="13" t="s">
        <v>8</v>
      </c>
      <c r="V1413" s="13" t="s">
        <v>3127</v>
      </c>
      <c r="W1413" t="s">
        <v>5</v>
      </c>
      <c r="X1413" s="13" t="s">
        <v>45</v>
      </c>
      <c r="Y1413" s="13" t="s">
        <v>153</v>
      </c>
      <c r="Z1413">
        <v>1988</v>
      </c>
      <c r="AA1413" s="13" t="s">
        <v>51</v>
      </c>
      <c r="AB1413" s="13" t="s">
        <v>132</v>
      </c>
      <c r="AC1413" s="13" t="s">
        <v>199</v>
      </c>
      <c r="AD1413" s="13" t="s">
        <v>43</v>
      </c>
      <c r="AE1413">
        <v>37</v>
      </c>
      <c r="AF1413" t="s">
        <v>36</v>
      </c>
      <c r="AG1413" t="s">
        <v>12</v>
      </c>
      <c r="AH1413">
        <v>1</v>
      </c>
      <c r="AI1413" t="s">
        <v>78</v>
      </c>
      <c r="AJ1413" s="13" t="s">
        <v>154</v>
      </c>
      <c r="AK1413" s="13" t="s">
        <v>135</v>
      </c>
      <c r="AL1413" t="s">
        <v>136</v>
      </c>
      <c r="AM1413" t="str">
        <f>EmployeeData[[#This Row],[EMPLOYEEID]]</f>
        <v>E299698</v>
      </c>
    </row>
    <row r="1414" spans="1:39" ht="15" x14ac:dyDescent="0.25">
      <c r="A1414" s="13" t="s">
        <v>3128</v>
      </c>
      <c r="B1414" s="13" t="str">
        <f>EmployeeData[[#This Row],[FULLNAME]]</f>
        <v>Pierpaolo Wu</v>
      </c>
      <c r="C1414" s="13" t="s">
        <v>449</v>
      </c>
      <c r="D1414" s="13" t="s">
        <v>407</v>
      </c>
      <c r="E1414">
        <v>251</v>
      </c>
      <c r="F1414" s="13" t="s">
        <v>221</v>
      </c>
      <c r="G1414" s="13" t="s">
        <v>477</v>
      </c>
      <c r="H1414" t="s">
        <v>81</v>
      </c>
      <c r="I1414" t="s">
        <v>953</v>
      </c>
      <c r="J1414">
        <v>41947</v>
      </c>
      <c r="K1414">
        <v>42007</v>
      </c>
      <c r="L1414">
        <v>1</v>
      </c>
      <c r="M1414">
        <v>40</v>
      </c>
      <c r="N1414">
        <v>5</v>
      </c>
      <c r="O1414">
        <v>84719</v>
      </c>
      <c r="P1414" t="s">
        <v>76</v>
      </c>
      <c r="Q1414" s="13" t="s">
        <v>59</v>
      </c>
      <c r="R1414" s="13" t="s">
        <v>83</v>
      </c>
      <c r="S1414" s="13" t="s">
        <v>159</v>
      </c>
      <c r="T1414" t="b">
        <v>1</v>
      </c>
      <c r="U1414" s="13" t="s">
        <v>7</v>
      </c>
      <c r="V1414" s="13" t="s">
        <v>3129</v>
      </c>
      <c r="W1414" t="s">
        <v>5</v>
      </c>
      <c r="X1414" s="13" t="s">
        <v>10</v>
      </c>
      <c r="Y1414" s="13" t="s">
        <v>146</v>
      </c>
      <c r="Z1414">
        <v>1988</v>
      </c>
      <c r="AA1414" s="13" t="s">
        <v>51</v>
      </c>
      <c r="AB1414" s="13" t="s">
        <v>478</v>
      </c>
      <c r="AC1414" s="13" t="s">
        <v>298</v>
      </c>
      <c r="AD1414" s="13" t="s">
        <v>9</v>
      </c>
      <c r="AE1414">
        <v>37</v>
      </c>
      <c r="AF1414" t="s">
        <v>36</v>
      </c>
      <c r="AG1414" t="s">
        <v>12</v>
      </c>
      <c r="AH1414">
        <v>1</v>
      </c>
      <c r="AI1414" t="s">
        <v>78</v>
      </c>
      <c r="AJ1414" s="13" t="s">
        <v>149</v>
      </c>
      <c r="AK1414" s="13" t="s">
        <v>135</v>
      </c>
      <c r="AL1414" t="b">
        <v>1</v>
      </c>
      <c r="AM1414" t="str">
        <f>EmployeeData[[#This Row],[EMPLOYEEID]]</f>
        <v>E299699</v>
      </c>
    </row>
    <row r="1415" spans="1:39" ht="15" x14ac:dyDescent="0.25">
      <c r="A1415" s="13" t="s">
        <v>3130</v>
      </c>
      <c r="B1415" s="13" t="str">
        <f>EmployeeData[[#This Row],[FULLNAME]]</f>
        <v>Pierpaolo Wong</v>
      </c>
      <c r="C1415" s="13" t="s">
        <v>449</v>
      </c>
      <c r="D1415" s="13" t="s">
        <v>407</v>
      </c>
      <c r="E1415">
        <v>445</v>
      </c>
      <c r="F1415" s="13" t="s">
        <v>169</v>
      </c>
      <c r="G1415" s="13" t="s">
        <v>736</v>
      </c>
      <c r="H1415" t="s">
        <v>81</v>
      </c>
      <c r="I1415" t="s">
        <v>3975</v>
      </c>
      <c r="J1415">
        <v>41948</v>
      </c>
      <c r="K1415">
        <v>42008</v>
      </c>
      <c r="L1415">
        <v>1</v>
      </c>
      <c r="M1415">
        <v>40</v>
      </c>
      <c r="N1415">
        <v>5</v>
      </c>
      <c r="O1415">
        <v>26782</v>
      </c>
      <c r="P1415" t="s">
        <v>76</v>
      </c>
      <c r="Q1415" s="13" t="s">
        <v>59</v>
      </c>
      <c r="R1415" s="13" t="s">
        <v>83</v>
      </c>
      <c r="S1415" s="13" t="s">
        <v>344</v>
      </c>
      <c r="T1415" t="b">
        <v>1</v>
      </c>
      <c r="U1415" s="13" t="s">
        <v>7</v>
      </c>
      <c r="V1415" s="13" t="s">
        <v>3131</v>
      </c>
      <c r="W1415" t="s">
        <v>5</v>
      </c>
      <c r="X1415" s="13" t="s">
        <v>10</v>
      </c>
      <c r="Y1415" s="13" t="s">
        <v>146</v>
      </c>
      <c r="Z1415">
        <v>1990</v>
      </c>
      <c r="AA1415" s="13" t="s">
        <v>51</v>
      </c>
      <c r="AB1415" s="13" t="s">
        <v>738</v>
      </c>
      <c r="AC1415" s="13" t="s">
        <v>171</v>
      </c>
      <c r="AD1415" s="13" t="s">
        <v>41</v>
      </c>
      <c r="AE1415">
        <v>35</v>
      </c>
      <c r="AF1415" t="s">
        <v>36</v>
      </c>
      <c r="AG1415" t="s">
        <v>11</v>
      </c>
      <c r="AH1415">
        <v>1</v>
      </c>
      <c r="AI1415" t="s">
        <v>78</v>
      </c>
      <c r="AJ1415" s="13" t="s">
        <v>154</v>
      </c>
      <c r="AK1415" s="13" t="s">
        <v>150</v>
      </c>
      <c r="AL1415" t="s">
        <v>136</v>
      </c>
      <c r="AM1415" t="str">
        <f>EmployeeData[[#This Row],[EMPLOYEEID]]</f>
        <v>E299700</v>
      </c>
    </row>
    <row r="1416" spans="1:39" ht="15" x14ac:dyDescent="0.25">
      <c r="A1416" s="13" t="s">
        <v>3132</v>
      </c>
      <c r="B1416" s="13" t="str">
        <f>EmployeeData[[#This Row],[FULLNAME]]</f>
        <v>Pilsoon Wong</v>
      </c>
      <c r="C1416" s="13" t="s">
        <v>203</v>
      </c>
      <c r="D1416" s="13" t="s">
        <v>407</v>
      </c>
      <c r="E1416">
        <v>452</v>
      </c>
      <c r="F1416" s="13" t="s">
        <v>157</v>
      </c>
      <c r="G1416" s="13" t="s">
        <v>204</v>
      </c>
      <c r="H1416" t="s">
        <v>81</v>
      </c>
      <c r="I1416" t="s">
        <v>3975</v>
      </c>
      <c r="J1416">
        <v>41949</v>
      </c>
      <c r="K1416">
        <v>42009</v>
      </c>
      <c r="L1416">
        <v>1</v>
      </c>
      <c r="M1416">
        <v>40</v>
      </c>
      <c r="N1416">
        <v>5</v>
      </c>
      <c r="O1416">
        <v>90661</v>
      </c>
      <c r="P1416" t="s">
        <v>76</v>
      </c>
      <c r="Q1416" s="13" t="s">
        <v>55</v>
      </c>
      <c r="R1416" s="13" t="s">
        <v>83</v>
      </c>
      <c r="S1416" s="13" t="s">
        <v>344</v>
      </c>
      <c r="T1416" t="b">
        <v>1</v>
      </c>
      <c r="U1416" s="13" t="s">
        <v>7</v>
      </c>
      <c r="V1416" s="13" t="s">
        <v>3133</v>
      </c>
      <c r="W1416" t="s">
        <v>5</v>
      </c>
      <c r="X1416" s="13" t="s">
        <v>10</v>
      </c>
      <c r="Y1416" s="13" t="s">
        <v>146</v>
      </c>
      <c r="Z1416">
        <v>1988</v>
      </c>
      <c r="AA1416" s="13" t="s">
        <v>34</v>
      </c>
      <c r="AB1416" s="13" t="s">
        <v>206</v>
      </c>
      <c r="AC1416" s="13" t="s">
        <v>199</v>
      </c>
      <c r="AD1416" s="13" t="s">
        <v>43</v>
      </c>
      <c r="AE1416">
        <v>37</v>
      </c>
      <c r="AF1416" t="s">
        <v>36</v>
      </c>
      <c r="AG1416" t="s">
        <v>12</v>
      </c>
      <c r="AH1416">
        <v>1</v>
      </c>
      <c r="AI1416" t="s">
        <v>78</v>
      </c>
      <c r="AJ1416" s="13" t="s">
        <v>154</v>
      </c>
      <c r="AK1416" s="13" t="s">
        <v>150</v>
      </c>
      <c r="AL1416" t="s">
        <v>136</v>
      </c>
      <c r="AM1416" t="str">
        <f>EmployeeData[[#This Row],[EMPLOYEEID]]</f>
        <v>E299701</v>
      </c>
    </row>
    <row r="1417" spans="1:39" ht="15" x14ac:dyDescent="0.25">
      <c r="A1417" s="13" t="s">
        <v>3134</v>
      </c>
      <c r="B1417" s="13" t="str">
        <f>EmployeeData[[#This Row],[FULLNAME]]</f>
        <v>Pilsoon Werner</v>
      </c>
      <c r="C1417" s="13" t="s">
        <v>193</v>
      </c>
      <c r="D1417" s="13" t="s">
        <v>407</v>
      </c>
      <c r="E1417">
        <v>361</v>
      </c>
      <c r="F1417" s="13" t="s">
        <v>221</v>
      </c>
      <c r="G1417" s="13" t="s">
        <v>194</v>
      </c>
      <c r="H1417" t="s">
        <v>81</v>
      </c>
      <c r="I1417" t="s">
        <v>953</v>
      </c>
      <c r="J1417">
        <v>41950</v>
      </c>
      <c r="K1417">
        <v>42010</v>
      </c>
      <c r="L1417">
        <v>1</v>
      </c>
      <c r="M1417">
        <v>40</v>
      </c>
      <c r="N1417">
        <v>5</v>
      </c>
      <c r="O1417">
        <v>59738</v>
      </c>
      <c r="P1417" t="s">
        <v>76</v>
      </c>
      <c r="Q1417" s="13" t="s">
        <v>58</v>
      </c>
      <c r="R1417" s="13" t="s">
        <v>83</v>
      </c>
      <c r="S1417" s="13" t="s">
        <v>159</v>
      </c>
      <c r="T1417" t="b">
        <v>1</v>
      </c>
      <c r="U1417" s="13" t="s">
        <v>7</v>
      </c>
      <c r="V1417" s="13" t="s">
        <v>3135</v>
      </c>
      <c r="W1417" t="s">
        <v>5</v>
      </c>
      <c r="X1417" s="13" t="s">
        <v>10</v>
      </c>
      <c r="Y1417" s="13" t="s">
        <v>153</v>
      </c>
      <c r="Z1417">
        <v>1987</v>
      </c>
      <c r="AA1417" s="13" t="s">
        <v>51</v>
      </c>
      <c r="AB1417" s="13" t="s">
        <v>196</v>
      </c>
      <c r="AC1417" s="13" t="s">
        <v>373</v>
      </c>
      <c r="AD1417" s="13" t="s">
        <v>9</v>
      </c>
      <c r="AE1417">
        <v>38</v>
      </c>
      <c r="AF1417" t="s">
        <v>36</v>
      </c>
      <c r="AG1417" t="s">
        <v>12</v>
      </c>
      <c r="AH1417">
        <v>1</v>
      </c>
      <c r="AI1417" t="s">
        <v>78</v>
      </c>
      <c r="AJ1417" s="13" t="s">
        <v>149</v>
      </c>
      <c r="AK1417" s="13" t="s">
        <v>135</v>
      </c>
      <c r="AL1417" t="b">
        <v>1</v>
      </c>
      <c r="AM1417" t="str">
        <f>EmployeeData[[#This Row],[EMPLOYEEID]]</f>
        <v>E299702</v>
      </c>
    </row>
    <row r="1418" spans="1:39" ht="15" x14ac:dyDescent="0.25">
      <c r="A1418" s="13" t="s">
        <v>3136</v>
      </c>
      <c r="B1418" s="13" t="str">
        <f>EmployeeData[[#This Row],[FULLNAME]]</f>
        <v>Pilsoon Wang</v>
      </c>
      <c r="C1418" s="13" t="s">
        <v>125</v>
      </c>
      <c r="D1418" s="13" t="s">
        <v>407</v>
      </c>
      <c r="E1418">
        <v>455</v>
      </c>
      <c r="F1418" s="13" t="s">
        <v>326</v>
      </c>
      <c r="G1418" s="13" t="s">
        <v>128</v>
      </c>
      <c r="H1418" t="s">
        <v>81</v>
      </c>
      <c r="I1418" t="s">
        <v>953</v>
      </c>
      <c r="J1418">
        <v>41951</v>
      </c>
      <c r="K1418">
        <v>42011</v>
      </c>
      <c r="L1418">
        <v>1</v>
      </c>
      <c r="M1418">
        <v>40</v>
      </c>
      <c r="N1418">
        <v>5</v>
      </c>
      <c r="O1418">
        <v>79253</v>
      </c>
      <c r="P1418" t="s">
        <v>76</v>
      </c>
      <c r="Q1418" s="13" t="s">
        <v>54</v>
      </c>
      <c r="R1418" s="13" t="s">
        <v>83</v>
      </c>
      <c r="S1418" s="13" t="s">
        <v>344</v>
      </c>
      <c r="T1418" t="b">
        <v>1</v>
      </c>
      <c r="U1418" s="13" t="s">
        <v>7</v>
      </c>
      <c r="V1418" s="13" t="s">
        <v>3137</v>
      </c>
      <c r="W1418" t="s">
        <v>5</v>
      </c>
      <c r="X1418" s="13" t="s">
        <v>10</v>
      </c>
      <c r="Y1418" s="13" t="s">
        <v>146</v>
      </c>
      <c r="Z1418">
        <v>1988</v>
      </c>
      <c r="AA1418" s="13" t="s">
        <v>51</v>
      </c>
      <c r="AB1418" s="13" t="s">
        <v>132</v>
      </c>
      <c r="AC1418" s="13" t="s">
        <v>328</v>
      </c>
      <c r="AD1418" s="13" t="s">
        <v>39</v>
      </c>
      <c r="AE1418">
        <v>37</v>
      </c>
      <c r="AF1418" t="s">
        <v>36</v>
      </c>
      <c r="AG1418" t="s">
        <v>12</v>
      </c>
      <c r="AH1418">
        <v>1</v>
      </c>
      <c r="AI1418" t="s">
        <v>78</v>
      </c>
      <c r="AJ1418" s="13" t="s">
        <v>239</v>
      </c>
      <c r="AK1418" s="13" t="s">
        <v>150</v>
      </c>
      <c r="AL1418" t="s">
        <v>136</v>
      </c>
      <c r="AM1418" t="str">
        <f>EmployeeData[[#This Row],[EMPLOYEEID]]</f>
        <v>E299703</v>
      </c>
    </row>
    <row r="1419" spans="1:39" ht="15" x14ac:dyDescent="0.25">
      <c r="A1419" s="13" t="s">
        <v>3138</v>
      </c>
      <c r="B1419" s="13" t="str">
        <f>EmployeeData[[#This Row],[FULLNAME]]</f>
        <v>Ping Wang</v>
      </c>
      <c r="C1419" s="13" t="s">
        <v>156</v>
      </c>
      <c r="D1419" s="13" t="s">
        <v>407</v>
      </c>
      <c r="E1419">
        <v>444</v>
      </c>
      <c r="F1419" s="13" t="s">
        <v>127</v>
      </c>
      <c r="G1419" s="13" t="s">
        <v>158</v>
      </c>
      <c r="H1419" t="s">
        <v>81</v>
      </c>
      <c r="I1419" t="s">
        <v>953</v>
      </c>
      <c r="J1419">
        <v>41952</v>
      </c>
      <c r="K1419">
        <v>42012</v>
      </c>
      <c r="L1419">
        <v>1</v>
      </c>
      <c r="M1419">
        <v>40</v>
      </c>
      <c r="N1419">
        <v>5</v>
      </c>
      <c r="O1419">
        <v>74174</v>
      </c>
      <c r="P1419" t="s">
        <v>76</v>
      </c>
      <c r="Q1419" s="13" t="s">
        <v>56</v>
      </c>
      <c r="R1419" s="13" t="s">
        <v>83</v>
      </c>
      <c r="S1419" s="13" t="s">
        <v>159</v>
      </c>
      <c r="T1419" t="b">
        <v>1</v>
      </c>
      <c r="U1419" s="13" t="s">
        <v>38</v>
      </c>
      <c r="V1419" s="13" t="s">
        <v>3139</v>
      </c>
      <c r="W1419" t="s">
        <v>5</v>
      </c>
      <c r="X1419" s="13" t="s">
        <v>10</v>
      </c>
      <c r="Y1419" s="13" t="s">
        <v>146</v>
      </c>
      <c r="Z1419">
        <v>1983</v>
      </c>
      <c r="AA1419" s="13" t="s">
        <v>51</v>
      </c>
      <c r="AB1419" s="13" t="s">
        <v>161</v>
      </c>
      <c r="AC1419" s="13" t="s">
        <v>133</v>
      </c>
      <c r="AD1419" s="13" t="s">
        <v>40</v>
      </c>
      <c r="AE1419">
        <v>42</v>
      </c>
      <c r="AF1419" t="s">
        <v>36</v>
      </c>
      <c r="AG1419" t="s">
        <v>12</v>
      </c>
      <c r="AH1419">
        <v>1</v>
      </c>
      <c r="AI1419" t="s">
        <v>78</v>
      </c>
      <c r="AJ1419" s="13" t="s">
        <v>134</v>
      </c>
      <c r="AK1419" s="13" t="s">
        <v>135</v>
      </c>
      <c r="AL1419" t="s">
        <v>136</v>
      </c>
      <c r="AM1419" t="str">
        <f>EmployeeData[[#This Row],[EMPLOYEEID]]</f>
        <v>E299704</v>
      </c>
    </row>
    <row r="1420" spans="1:39" ht="15" x14ac:dyDescent="0.25">
      <c r="A1420" s="13" t="s">
        <v>3140</v>
      </c>
      <c r="B1420" s="13" t="str">
        <f>EmployeeData[[#This Row],[FULLNAME]]</f>
        <v>Ping Wakefield</v>
      </c>
      <c r="C1420" s="13" t="s">
        <v>1081</v>
      </c>
      <c r="D1420" s="13" t="s">
        <v>407</v>
      </c>
      <c r="E1420">
        <v>454</v>
      </c>
      <c r="F1420" s="13" t="s">
        <v>169</v>
      </c>
      <c r="G1420" s="13" t="s">
        <v>1248</v>
      </c>
      <c r="H1420" t="s">
        <v>81</v>
      </c>
      <c r="I1420" t="s">
        <v>3975</v>
      </c>
      <c r="J1420">
        <v>41953</v>
      </c>
      <c r="K1420">
        <v>42013</v>
      </c>
      <c r="L1420">
        <v>1</v>
      </c>
      <c r="M1420">
        <v>40</v>
      </c>
      <c r="N1420">
        <v>5</v>
      </c>
      <c r="O1420">
        <v>53449</v>
      </c>
      <c r="P1420" t="s">
        <v>76</v>
      </c>
      <c r="Q1420" s="13" t="s">
        <v>60</v>
      </c>
      <c r="R1420" s="13" t="s">
        <v>83</v>
      </c>
      <c r="S1420" s="13" t="s">
        <v>159</v>
      </c>
      <c r="T1420" t="b">
        <v>1</v>
      </c>
      <c r="U1420" s="13" t="s">
        <v>7</v>
      </c>
      <c r="V1420" s="13" t="s">
        <v>3141</v>
      </c>
      <c r="W1420" t="s">
        <v>35</v>
      </c>
      <c r="X1420" s="13" t="s">
        <v>10</v>
      </c>
      <c r="Y1420" s="13" t="s">
        <v>131</v>
      </c>
      <c r="Z1420">
        <v>1998</v>
      </c>
      <c r="AA1420" s="13" t="s">
        <v>51</v>
      </c>
      <c r="AB1420" s="13" t="s">
        <v>1249</v>
      </c>
      <c r="AC1420" s="13" t="s">
        <v>293</v>
      </c>
      <c r="AD1420" s="13" t="s">
        <v>41</v>
      </c>
      <c r="AE1420">
        <v>27</v>
      </c>
      <c r="AF1420" t="s">
        <v>6</v>
      </c>
      <c r="AG1420" t="s">
        <v>12</v>
      </c>
      <c r="AH1420">
        <v>1</v>
      </c>
      <c r="AI1420" t="s">
        <v>78</v>
      </c>
      <c r="AJ1420" s="13" t="s">
        <v>154</v>
      </c>
      <c r="AK1420" s="13" t="s">
        <v>135</v>
      </c>
      <c r="AL1420" t="b">
        <v>1</v>
      </c>
      <c r="AM1420" t="str">
        <f>EmployeeData[[#This Row],[EMPLOYEEID]]</f>
        <v>E299705</v>
      </c>
    </row>
    <row r="1421" spans="1:39" ht="15" x14ac:dyDescent="0.25">
      <c r="A1421" s="13" t="s">
        <v>3142</v>
      </c>
      <c r="B1421" s="13" t="str">
        <f>EmployeeData[[#This Row],[FULLNAME]]</f>
        <v>Ping Vemuri</v>
      </c>
      <c r="C1421" s="13" t="s">
        <v>125</v>
      </c>
      <c r="D1421" s="13" t="s">
        <v>407</v>
      </c>
      <c r="E1421">
        <v>450</v>
      </c>
      <c r="F1421" s="13" t="s">
        <v>221</v>
      </c>
      <c r="G1421" s="13" t="s">
        <v>128</v>
      </c>
      <c r="H1421" t="s">
        <v>81</v>
      </c>
      <c r="I1421" t="s">
        <v>953</v>
      </c>
      <c r="J1421">
        <v>41954</v>
      </c>
      <c r="K1421">
        <v>42014</v>
      </c>
      <c r="L1421">
        <v>1</v>
      </c>
      <c r="M1421">
        <v>40</v>
      </c>
      <c r="N1421">
        <v>5</v>
      </c>
      <c r="O1421">
        <v>262608</v>
      </c>
      <c r="P1421" t="s">
        <v>76</v>
      </c>
      <c r="Q1421" s="13" t="s">
        <v>54</v>
      </c>
      <c r="R1421" s="13" t="s">
        <v>83</v>
      </c>
      <c r="S1421" s="13" t="s">
        <v>190</v>
      </c>
      <c r="T1421" t="b">
        <v>1</v>
      </c>
      <c r="U1421" s="13" t="s">
        <v>38</v>
      </c>
      <c r="V1421" s="13" t="s">
        <v>3143</v>
      </c>
      <c r="W1421" t="s">
        <v>5</v>
      </c>
      <c r="X1421" s="13" t="s">
        <v>10</v>
      </c>
      <c r="Y1421" s="13" t="s">
        <v>146</v>
      </c>
      <c r="Z1421">
        <v>1985</v>
      </c>
      <c r="AA1421" s="13" t="s">
        <v>51</v>
      </c>
      <c r="AB1421" s="13" t="s">
        <v>132</v>
      </c>
      <c r="AC1421" s="13" t="s">
        <v>301</v>
      </c>
      <c r="AD1421" s="13" t="s">
        <v>9</v>
      </c>
      <c r="AE1421">
        <v>40</v>
      </c>
      <c r="AF1421" t="s">
        <v>36</v>
      </c>
      <c r="AG1421" t="s">
        <v>47</v>
      </c>
      <c r="AH1421">
        <v>1</v>
      </c>
      <c r="AI1421" t="s">
        <v>78</v>
      </c>
      <c r="AJ1421" s="13" t="s">
        <v>176</v>
      </c>
      <c r="AK1421" s="13" t="s">
        <v>135</v>
      </c>
      <c r="AL1421" t="b">
        <v>1</v>
      </c>
      <c r="AM1421" t="str">
        <f>EmployeeData[[#This Row],[EMPLOYEEID]]</f>
        <v>E299706</v>
      </c>
    </row>
    <row r="1422" spans="1:39" ht="15" x14ac:dyDescent="0.25">
      <c r="A1422" s="13" t="s">
        <v>3144</v>
      </c>
      <c r="B1422" s="13" t="str">
        <f>EmployeeData[[#This Row],[FULLNAME]]</f>
        <v>Pooya Tsumura</v>
      </c>
      <c r="C1422" s="13" t="s">
        <v>156</v>
      </c>
      <c r="D1422" s="13" t="s">
        <v>407</v>
      </c>
      <c r="E1422">
        <v>351</v>
      </c>
      <c r="F1422" s="13" t="s">
        <v>221</v>
      </c>
      <c r="G1422" s="13" t="s">
        <v>158</v>
      </c>
      <c r="H1422" t="s">
        <v>81</v>
      </c>
      <c r="I1422" t="s">
        <v>3975</v>
      </c>
      <c r="J1422">
        <v>41955</v>
      </c>
      <c r="K1422">
        <v>42015</v>
      </c>
      <c r="L1422">
        <v>1</v>
      </c>
      <c r="M1422">
        <v>40</v>
      </c>
      <c r="N1422">
        <v>5</v>
      </c>
      <c r="O1422">
        <v>113433</v>
      </c>
      <c r="P1422" t="s">
        <v>76</v>
      </c>
      <c r="Q1422" s="13" t="s">
        <v>56</v>
      </c>
      <c r="R1422" s="13" t="s">
        <v>83</v>
      </c>
      <c r="S1422" s="13" t="s">
        <v>159</v>
      </c>
      <c r="T1422" t="b">
        <v>1</v>
      </c>
      <c r="U1422" s="13" t="s">
        <v>8</v>
      </c>
      <c r="V1422" s="13" t="s">
        <v>3145</v>
      </c>
      <c r="W1422" t="s">
        <v>5</v>
      </c>
      <c r="X1422" s="13" t="s">
        <v>10</v>
      </c>
      <c r="Y1422" s="13" t="s">
        <v>146</v>
      </c>
      <c r="Z1422">
        <v>1983</v>
      </c>
      <c r="AA1422" s="13" t="s">
        <v>15</v>
      </c>
      <c r="AB1422" s="13" t="s">
        <v>161</v>
      </c>
      <c r="AC1422" s="13" t="s">
        <v>800</v>
      </c>
      <c r="AD1422" s="13" t="s">
        <v>9</v>
      </c>
      <c r="AE1422">
        <v>42</v>
      </c>
      <c r="AF1422" t="s">
        <v>36</v>
      </c>
      <c r="AG1422" t="s">
        <v>46</v>
      </c>
      <c r="AH1422">
        <v>1</v>
      </c>
      <c r="AI1422" t="s">
        <v>78</v>
      </c>
      <c r="AJ1422" s="13" t="s">
        <v>239</v>
      </c>
      <c r="AK1422" s="13" t="s">
        <v>135</v>
      </c>
      <c r="AL1422" t="b">
        <v>0</v>
      </c>
      <c r="AM1422" t="str">
        <f>EmployeeData[[#This Row],[EMPLOYEEID]]</f>
        <v>E299707</v>
      </c>
    </row>
    <row r="1423" spans="1:39" ht="15" x14ac:dyDescent="0.25">
      <c r="A1423" s="13" t="s">
        <v>3146</v>
      </c>
      <c r="B1423" s="13" t="str">
        <f>EmployeeData[[#This Row],[FULLNAME]]</f>
        <v>Pooya Tran</v>
      </c>
      <c r="C1423" s="13" t="s">
        <v>125</v>
      </c>
      <c r="D1423" s="13" t="s">
        <v>407</v>
      </c>
      <c r="E1423">
        <v>450</v>
      </c>
      <c r="F1423" s="13" t="s">
        <v>221</v>
      </c>
      <c r="G1423" s="13" t="s">
        <v>144</v>
      </c>
      <c r="H1423" t="s">
        <v>81</v>
      </c>
      <c r="I1423" t="s">
        <v>3975</v>
      </c>
      <c r="J1423">
        <v>41956</v>
      </c>
      <c r="K1423">
        <v>42016</v>
      </c>
      <c r="L1423">
        <v>1</v>
      </c>
      <c r="M1423">
        <v>40</v>
      </c>
      <c r="N1423">
        <v>5</v>
      </c>
      <c r="O1423">
        <v>30722</v>
      </c>
      <c r="P1423" t="s">
        <v>76</v>
      </c>
      <c r="Q1423" s="13" t="s">
        <v>54</v>
      </c>
      <c r="R1423" s="13" t="s">
        <v>83</v>
      </c>
      <c r="S1423" s="13" t="s">
        <v>159</v>
      </c>
      <c r="T1423" t="b">
        <v>1</v>
      </c>
      <c r="U1423" s="13" t="s">
        <v>7</v>
      </c>
      <c r="V1423" s="13" t="s">
        <v>3147</v>
      </c>
      <c r="W1423" t="s">
        <v>5</v>
      </c>
      <c r="X1423" s="13" t="s">
        <v>10</v>
      </c>
      <c r="Y1423" s="13" t="s">
        <v>153</v>
      </c>
      <c r="Z1423">
        <v>1985</v>
      </c>
      <c r="AA1423" s="13" t="s">
        <v>32</v>
      </c>
      <c r="AB1423" s="13" t="s">
        <v>147</v>
      </c>
      <c r="AC1423" s="13" t="s">
        <v>301</v>
      </c>
      <c r="AD1423" s="13" t="s">
        <v>9</v>
      </c>
      <c r="AE1423">
        <v>40</v>
      </c>
      <c r="AF1423" t="s">
        <v>36</v>
      </c>
      <c r="AG1423" t="s">
        <v>11</v>
      </c>
      <c r="AH1423">
        <v>1</v>
      </c>
      <c r="AI1423" t="s">
        <v>78</v>
      </c>
      <c r="AJ1423" s="13" t="s">
        <v>149</v>
      </c>
      <c r="AK1423" s="13" t="s">
        <v>135</v>
      </c>
      <c r="AL1423" t="b">
        <v>1</v>
      </c>
      <c r="AM1423" t="str">
        <f>EmployeeData[[#This Row],[EMPLOYEEID]]</f>
        <v>E299708</v>
      </c>
    </row>
    <row r="1424" spans="1:39" ht="15" x14ac:dyDescent="0.25">
      <c r="A1424" s="13" t="s">
        <v>3148</v>
      </c>
      <c r="B1424" s="13" t="str">
        <f>EmployeeData[[#This Row],[FULLNAME]]</f>
        <v>Pooya Tiu</v>
      </c>
      <c r="C1424" s="13" t="s">
        <v>203</v>
      </c>
      <c r="D1424" s="13" t="s">
        <v>407</v>
      </c>
      <c r="E1424">
        <v>446</v>
      </c>
      <c r="F1424" s="13" t="s">
        <v>326</v>
      </c>
      <c r="G1424" s="13" t="s">
        <v>204</v>
      </c>
      <c r="H1424" t="s">
        <v>81</v>
      </c>
      <c r="I1424" t="s">
        <v>3975</v>
      </c>
      <c r="J1424">
        <v>41957</v>
      </c>
      <c r="K1424">
        <v>42017</v>
      </c>
      <c r="L1424">
        <v>1</v>
      </c>
      <c r="M1424">
        <v>40</v>
      </c>
      <c r="N1424">
        <v>5</v>
      </c>
      <c r="O1424">
        <v>113387</v>
      </c>
      <c r="P1424" t="s">
        <v>76</v>
      </c>
      <c r="Q1424" s="13" t="s">
        <v>55</v>
      </c>
      <c r="R1424" s="13" t="s">
        <v>83</v>
      </c>
      <c r="S1424" s="13" t="s">
        <v>159</v>
      </c>
      <c r="T1424" t="b">
        <v>1</v>
      </c>
      <c r="U1424" s="13" t="s">
        <v>8</v>
      </c>
      <c r="V1424" s="13" t="s">
        <v>3149</v>
      </c>
      <c r="W1424" t="s">
        <v>5</v>
      </c>
      <c r="X1424" s="13" t="s">
        <v>10</v>
      </c>
      <c r="Y1424" s="13" t="s">
        <v>146</v>
      </c>
      <c r="Z1424">
        <v>1983</v>
      </c>
      <c r="AA1424" s="13" t="s">
        <v>34</v>
      </c>
      <c r="AB1424" s="13" t="s">
        <v>206</v>
      </c>
      <c r="AC1424" s="13" t="s">
        <v>384</v>
      </c>
      <c r="AD1424" s="13" t="s">
        <v>39</v>
      </c>
      <c r="AE1424">
        <v>42</v>
      </c>
      <c r="AF1424" t="s">
        <v>36</v>
      </c>
      <c r="AG1424" t="s">
        <v>46</v>
      </c>
      <c r="AH1424">
        <v>1</v>
      </c>
      <c r="AI1424" t="s">
        <v>78</v>
      </c>
      <c r="AJ1424" s="13" t="s">
        <v>149</v>
      </c>
      <c r="AK1424" s="13" t="s">
        <v>135</v>
      </c>
      <c r="AL1424" t="b">
        <v>1</v>
      </c>
      <c r="AM1424" t="str">
        <f>EmployeeData[[#This Row],[EMPLOYEEID]]</f>
        <v>E299709</v>
      </c>
    </row>
    <row r="1425" spans="1:39" ht="15" x14ac:dyDescent="0.25">
      <c r="A1425" s="13" t="s">
        <v>3150</v>
      </c>
      <c r="B1425" s="13" t="str">
        <f>EmployeeData[[#This Row],[FULLNAME]]</f>
        <v>Prarit Teichroeb</v>
      </c>
      <c r="C1425" s="13" t="s">
        <v>1081</v>
      </c>
      <c r="D1425" s="13" t="s">
        <v>407</v>
      </c>
      <c r="E1425">
        <v>454</v>
      </c>
      <c r="F1425" s="13" t="s">
        <v>169</v>
      </c>
      <c r="G1425" s="13" t="s">
        <v>1248</v>
      </c>
      <c r="H1425" t="s">
        <v>81</v>
      </c>
      <c r="I1425" t="s">
        <v>3975</v>
      </c>
      <c r="J1425">
        <v>41958</v>
      </c>
      <c r="K1425">
        <v>42018</v>
      </c>
      <c r="L1425">
        <v>1</v>
      </c>
      <c r="M1425">
        <v>40</v>
      </c>
      <c r="N1425">
        <v>5</v>
      </c>
      <c r="O1425">
        <v>50271</v>
      </c>
      <c r="P1425" t="s">
        <v>76</v>
      </c>
      <c r="Q1425" s="13" t="s">
        <v>60</v>
      </c>
      <c r="R1425" s="13" t="s">
        <v>83</v>
      </c>
      <c r="S1425" s="13" t="s">
        <v>129</v>
      </c>
      <c r="T1425" t="b">
        <v>1</v>
      </c>
      <c r="U1425" s="13" t="s">
        <v>38</v>
      </c>
      <c r="V1425" s="13" t="s">
        <v>3151</v>
      </c>
      <c r="W1425" t="s">
        <v>35</v>
      </c>
      <c r="X1425" s="13" t="s">
        <v>10</v>
      </c>
      <c r="Y1425" s="13" t="s">
        <v>131</v>
      </c>
      <c r="Z1425">
        <v>1983</v>
      </c>
      <c r="AA1425" s="13" t="s">
        <v>34</v>
      </c>
      <c r="AB1425" s="13" t="s">
        <v>1249</v>
      </c>
      <c r="AC1425" s="13" t="s">
        <v>293</v>
      </c>
      <c r="AD1425" s="13" t="s">
        <v>41</v>
      </c>
      <c r="AE1425">
        <v>42</v>
      </c>
      <c r="AF1425" t="s">
        <v>36</v>
      </c>
      <c r="AG1425" t="s">
        <v>12</v>
      </c>
      <c r="AH1425">
        <v>1</v>
      </c>
      <c r="AI1425" t="s">
        <v>78</v>
      </c>
      <c r="AJ1425" s="13" t="s">
        <v>134</v>
      </c>
      <c r="AK1425" s="13" t="s">
        <v>135</v>
      </c>
      <c r="AL1425" t="b">
        <v>0</v>
      </c>
      <c r="AM1425" t="str">
        <f>EmployeeData[[#This Row],[EMPLOYEEID]]</f>
        <v>E299710</v>
      </c>
    </row>
    <row r="1426" spans="1:39" ht="15" x14ac:dyDescent="0.25">
      <c r="A1426" s="13" t="s">
        <v>3152</v>
      </c>
      <c r="B1426" s="13" t="str">
        <f>EmployeeData[[#This Row],[FULLNAME]]</f>
        <v>Prarit Tailor</v>
      </c>
      <c r="C1426" s="13" t="s">
        <v>125</v>
      </c>
      <c r="D1426" s="13" t="s">
        <v>407</v>
      </c>
      <c r="E1426">
        <v>452</v>
      </c>
      <c r="F1426" s="13" t="s">
        <v>157</v>
      </c>
      <c r="G1426" s="13" t="s">
        <v>128</v>
      </c>
      <c r="H1426" t="s">
        <v>81</v>
      </c>
      <c r="I1426" t="s">
        <v>3975</v>
      </c>
      <c r="J1426">
        <v>41959</v>
      </c>
      <c r="K1426">
        <v>42019</v>
      </c>
      <c r="L1426">
        <v>1</v>
      </c>
      <c r="M1426">
        <v>40</v>
      </c>
      <c r="N1426">
        <v>5</v>
      </c>
      <c r="O1426">
        <v>281521</v>
      </c>
      <c r="P1426" t="s">
        <v>76</v>
      </c>
      <c r="Q1426" s="13" t="s">
        <v>54</v>
      </c>
      <c r="R1426" s="13" t="s">
        <v>83</v>
      </c>
      <c r="S1426" s="13" t="s">
        <v>159</v>
      </c>
      <c r="T1426" t="b">
        <v>1</v>
      </c>
      <c r="U1426" s="13" t="s">
        <v>7</v>
      </c>
      <c r="V1426" s="13" t="s">
        <v>3153</v>
      </c>
      <c r="W1426" t="s">
        <v>5</v>
      </c>
      <c r="X1426" s="13" t="s">
        <v>10</v>
      </c>
      <c r="Y1426" s="13" t="s">
        <v>146</v>
      </c>
      <c r="Z1426">
        <v>1981</v>
      </c>
      <c r="AA1426" s="13" t="s">
        <v>51</v>
      </c>
      <c r="AB1426" s="13" t="s">
        <v>132</v>
      </c>
      <c r="AC1426" s="13" t="s">
        <v>199</v>
      </c>
      <c r="AD1426" s="13" t="s">
        <v>43</v>
      </c>
      <c r="AE1426">
        <v>44</v>
      </c>
      <c r="AF1426" t="s">
        <v>36</v>
      </c>
      <c r="AG1426" t="s">
        <v>47</v>
      </c>
      <c r="AH1426">
        <v>1</v>
      </c>
      <c r="AI1426" t="s">
        <v>78</v>
      </c>
      <c r="AJ1426" s="13" t="s">
        <v>134</v>
      </c>
      <c r="AK1426" s="13" t="s">
        <v>135</v>
      </c>
      <c r="AL1426" t="b">
        <v>1</v>
      </c>
      <c r="AM1426" t="str">
        <f>EmployeeData[[#This Row],[EMPLOYEEID]]</f>
        <v>E299711</v>
      </c>
    </row>
    <row r="1427" spans="1:39" ht="15" x14ac:dyDescent="0.25">
      <c r="A1427" s="13" t="s">
        <v>3154</v>
      </c>
      <c r="B1427" s="13" t="str">
        <f>EmployeeData[[#This Row],[FULLNAME]]</f>
        <v>Prarit Strizzi</v>
      </c>
      <c r="C1427" s="13" t="s">
        <v>203</v>
      </c>
      <c r="D1427" s="13" t="s">
        <v>407</v>
      </c>
      <c r="E1427">
        <v>443</v>
      </c>
      <c r="F1427" s="13" t="s">
        <v>157</v>
      </c>
      <c r="G1427" s="13" t="s">
        <v>204</v>
      </c>
      <c r="H1427" t="s">
        <v>81</v>
      </c>
      <c r="I1427" t="s">
        <v>3975</v>
      </c>
      <c r="J1427">
        <v>41960</v>
      </c>
      <c r="K1427">
        <v>42020</v>
      </c>
      <c r="L1427">
        <v>1</v>
      </c>
      <c r="M1427">
        <v>40</v>
      </c>
      <c r="N1427">
        <v>5</v>
      </c>
      <c r="O1427">
        <v>105144</v>
      </c>
      <c r="P1427" t="s">
        <v>76</v>
      </c>
      <c r="Q1427" s="13" t="s">
        <v>55</v>
      </c>
      <c r="R1427" s="13" t="s">
        <v>83</v>
      </c>
      <c r="S1427" s="13" t="s">
        <v>140</v>
      </c>
      <c r="T1427" t="b">
        <v>1</v>
      </c>
      <c r="U1427" s="13" t="s">
        <v>8</v>
      </c>
      <c r="V1427" s="13" t="s">
        <v>3155</v>
      </c>
      <c r="W1427" t="s">
        <v>5</v>
      </c>
      <c r="X1427" s="13" t="s">
        <v>10</v>
      </c>
      <c r="Y1427" s="13" t="s">
        <v>146</v>
      </c>
      <c r="Z1427">
        <v>1979</v>
      </c>
      <c r="AA1427" s="13" t="s">
        <v>33</v>
      </c>
      <c r="AB1427" s="13" t="s">
        <v>206</v>
      </c>
      <c r="AC1427" s="13" t="s">
        <v>162</v>
      </c>
      <c r="AD1427" s="13" t="s">
        <v>43</v>
      </c>
      <c r="AE1427">
        <v>46</v>
      </c>
      <c r="AF1427" t="s">
        <v>37</v>
      </c>
      <c r="AG1427" t="s">
        <v>46</v>
      </c>
      <c r="AH1427">
        <v>1</v>
      </c>
      <c r="AI1427" t="s">
        <v>78</v>
      </c>
      <c r="AJ1427" s="13" t="s">
        <v>134</v>
      </c>
      <c r="AK1427" s="13" t="s">
        <v>135</v>
      </c>
      <c r="AL1427" t="s">
        <v>136</v>
      </c>
      <c r="AM1427" t="str">
        <f>EmployeeData[[#This Row],[EMPLOYEEID]]</f>
        <v>E299712</v>
      </c>
    </row>
    <row r="1428" spans="1:39" ht="15" x14ac:dyDescent="0.25">
      <c r="A1428" s="13" t="s">
        <v>3156</v>
      </c>
      <c r="B1428" s="13" t="str">
        <f>EmployeeData[[#This Row],[FULLNAME]]</f>
        <v>Prashanth Stefanovic</v>
      </c>
      <c r="C1428" s="13" t="s">
        <v>203</v>
      </c>
      <c r="D1428" s="13" t="s">
        <v>407</v>
      </c>
      <c r="E1428">
        <v>452</v>
      </c>
      <c r="F1428" s="13" t="s">
        <v>157</v>
      </c>
      <c r="G1428" s="13" t="s">
        <v>204</v>
      </c>
      <c r="H1428" t="s">
        <v>81</v>
      </c>
      <c r="I1428" t="s">
        <v>3975</v>
      </c>
      <c r="J1428">
        <v>41961</v>
      </c>
      <c r="K1428">
        <v>42021</v>
      </c>
      <c r="L1428">
        <v>1</v>
      </c>
      <c r="M1428">
        <v>40</v>
      </c>
      <c r="N1428">
        <v>5</v>
      </c>
      <c r="O1428">
        <v>76342</v>
      </c>
      <c r="P1428" t="s">
        <v>76</v>
      </c>
      <c r="Q1428" s="13" t="s">
        <v>55</v>
      </c>
      <c r="R1428" s="13" t="s">
        <v>83</v>
      </c>
      <c r="S1428" s="13" t="s">
        <v>159</v>
      </c>
      <c r="T1428" t="b">
        <v>1</v>
      </c>
      <c r="U1428" s="13" t="s">
        <v>7</v>
      </c>
      <c r="V1428" s="13" t="s">
        <v>3157</v>
      </c>
      <c r="W1428" t="s">
        <v>5</v>
      </c>
      <c r="X1428" s="13" t="s">
        <v>10</v>
      </c>
      <c r="Y1428" s="13" t="s">
        <v>146</v>
      </c>
      <c r="Z1428">
        <v>1982</v>
      </c>
      <c r="AA1428" s="13" t="s">
        <v>34</v>
      </c>
      <c r="AB1428" s="13" t="s">
        <v>206</v>
      </c>
      <c r="AC1428" s="13" t="s">
        <v>199</v>
      </c>
      <c r="AD1428" s="13" t="s">
        <v>43</v>
      </c>
      <c r="AE1428">
        <v>43</v>
      </c>
      <c r="AF1428" t="s">
        <v>36</v>
      </c>
      <c r="AG1428" t="s">
        <v>12</v>
      </c>
      <c r="AH1428">
        <v>1</v>
      </c>
      <c r="AI1428" t="s">
        <v>78</v>
      </c>
      <c r="AJ1428" s="13" t="s">
        <v>154</v>
      </c>
      <c r="AK1428" s="13" t="s">
        <v>135</v>
      </c>
      <c r="AL1428" t="b">
        <v>1</v>
      </c>
      <c r="AM1428" t="str">
        <f>EmployeeData[[#This Row],[EMPLOYEEID]]</f>
        <v>E299713</v>
      </c>
    </row>
    <row r="1429" spans="1:39" ht="15" x14ac:dyDescent="0.25">
      <c r="A1429" s="13" t="s">
        <v>3158</v>
      </c>
      <c r="B1429" s="13" t="str">
        <f>EmployeeData[[#This Row],[FULLNAME]]</f>
        <v>Prashanth Song</v>
      </c>
      <c r="C1429" s="13" t="s">
        <v>156</v>
      </c>
      <c r="D1429" s="13" t="s">
        <v>407</v>
      </c>
      <c r="E1429">
        <v>453</v>
      </c>
      <c r="F1429" s="13" t="s">
        <v>127</v>
      </c>
      <c r="G1429" s="13" t="s">
        <v>158</v>
      </c>
      <c r="H1429" t="s">
        <v>81</v>
      </c>
      <c r="I1429" t="s">
        <v>3975</v>
      </c>
      <c r="J1429">
        <v>41962</v>
      </c>
      <c r="K1429">
        <v>42022</v>
      </c>
      <c r="L1429">
        <v>1</v>
      </c>
      <c r="M1429">
        <v>40</v>
      </c>
      <c r="N1429">
        <v>5</v>
      </c>
      <c r="O1429">
        <v>81951</v>
      </c>
      <c r="P1429" t="s">
        <v>76</v>
      </c>
      <c r="Q1429" s="13" t="s">
        <v>56</v>
      </c>
      <c r="R1429" s="13" t="s">
        <v>83</v>
      </c>
      <c r="S1429" s="13" t="s">
        <v>159</v>
      </c>
      <c r="T1429" t="b">
        <v>1</v>
      </c>
      <c r="U1429" s="13" t="s">
        <v>8</v>
      </c>
      <c r="V1429" s="13" t="s">
        <v>3159</v>
      </c>
      <c r="W1429" t="s">
        <v>5</v>
      </c>
      <c r="X1429" s="13" t="s">
        <v>10</v>
      </c>
      <c r="Y1429" s="13" t="s">
        <v>233</v>
      </c>
      <c r="Z1429">
        <v>1996</v>
      </c>
      <c r="AA1429" s="13" t="s">
        <v>32</v>
      </c>
      <c r="AB1429" s="13" t="s">
        <v>161</v>
      </c>
      <c r="AC1429" s="13" t="s">
        <v>320</v>
      </c>
      <c r="AD1429" s="13" t="s">
        <v>40</v>
      </c>
      <c r="AE1429">
        <v>29</v>
      </c>
      <c r="AF1429" t="s">
        <v>6</v>
      </c>
      <c r="AG1429" t="s">
        <v>12</v>
      </c>
      <c r="AH1429">
        <v>1</v>
      </c>
      <c r="AI1429" t="s">
        <v>78</v>
      </c>
      <c r="AJ1429" s="13" t="s">
        <v>149</v>
      </c>
      <c r="AK1429" s="13" t="s">
        <v>135</v>
      </c>
      <c r="AL1429" t="s">
        <v>136</v>
      </c>
      <c r="AM1429" t="str">
        <f>EmployeeData[[#This Row],[EMPLOYEEID]]</f>
        <v>E299714</v>
      </c>
    </row>
    <row r="1430" spans="1:39" ht="15" x14ac:dyDescent="0.25">
      <c r="A1430" s="13" t="s">
        <v>3160</v>
      </c>
      <c r="B1430" s="13" t="str">
        <f>EmployeeData[[#This Row],[FULLNAME]]</f>
        <v>Prashanth Singh</v>
      </c>
      <c r="C1430" s="13" t="s">
        <v>125</v>
      </c>
      <c r="D1430" s="13" t="s">
        <v>407</v>
      </c>
      <c r="E1430">
        <v>452</v>
      </c>
      <c r="F1430" s="13" t="s">
        <v>157</v>
      </c>
      <c r="G1430" s="13" t="s">
        <v>128</v>
      </c>
      <c r="H1430" t="s">
        <v>81</v>
      </c>
      <c r="I1430" t="s">
        <v>3975</v>
      </c>
      <c r="J1430">
        <v>41963</v>
      </c>
      <c r="K1430">
        <v>42023</v>
      </c>
      <c r="L1430">
        <v>1</v>
      </c>
      <c r="M1430">
        <v>40</v>
      </c>
      <c r="N1430">
        <v>5</v>
      </c>
      <c r="O1430">
        <v>113944</v>
      </c>
      <c r="P1430" t="s">
        <v>76</v>
      </c>
      <c r="Q1430" s="13" t="s">
        <v>54</v>
      </c>
      <c r="R1430" s="13" t="s">
        <v>83</v>
      </c>
      <c r="S1430" s="13" t="s">
        <v>129</v>
      </c>
      <c r="T1430" t="b">
        <v>1</v>
      </c>
      <c r="U1430" s="13" t="s">
        <v>38</v>
      </c>
      <c r="V1430" s="13" t="s">
        <v>3161</v>
      </c>
      <c r="W1430" t="s">
        <v>5</v>
      </c>
      <c r="X1430" s="13" t="s">
        <v>10</v>
      </c>
      <c r="Y1430" s="13" t="s">
        <v>131</v>
      </c>
      <c r="Z1430">
        <v>1994</v>
      </c>
      <c r="AA1430" s="13" t="s">
        <v>51</v>
      </c>
      <c r="AB1430" s="13" t="s">
        <v>132</v>
      </c>
      <c r="AC1430" s="13" t="s">
        <v>199</v>
      </c>
      <c r="AD1430" s="13" t="s">
        <v>43</v>
      </c>
      <c r="AE1430">
        <v>31</v>
      </c>
      <c r="AF1430" t="s">
        <v>6</v>
      </c>
      <c r="AG1430" t="s">
        <v>46</v>
      </c>
      <c r="AH1430">
        <v>1</v>
      </c>
      <c r="AI1430" t="s">
        <v>78</v>
      </c>
      <c r="AJ1430" s="13" t="s">
        <v>149</v>
      </c>
      <c r="AK1430" s="13" t="s">
        <v>135</v>
      </c>
      <c r="AL1430" t="s">
        <v>136</v>
      </c>
      <c r="AM1430" t="str">
        <f>EmployeeData[[#This Row],[EMPLOYEEID]]</f>
        <v>E299715</v>
      </c>
    </row>
    <row r="1431" spans="1:39" ht="15" x14ac:dyDescent="0.25">
      <c r="A1431" s="13" t="s">
        <v>3162</v>
      </c>
      <c r="B1431" s="13" t="str">
        <f>EmployeeData[[#This Row],[FULLNAME]]</f>
        <v>Pravin Shaw</v>
      </c>
      <c r="C1431" s="13" t="s">
        <v>203</v>
      </c>
      <c r="D1431" s="13" t="s">
        <v>407</v>
      </c>
      <c r="E1431">
        <v>452</v>
      </c>
      <c r="F1431" s="13" t="s">
        <v>157</v>
      </c>
      <c r="G1431" s="13" t="s">
        <v>204</v>
      </c>
      <c r="H1431" t="s">
        <v>81</v>
      </c>
      <c r="I1431" t="s">
        <v>3975</v>
      </c>
      <c r="J1431">
        <v>41964</v>
      </c>
      <c r="K1431">
        <v>42024</v>
      </c>
      <c r="L1431">
        <v>1</v>
      </c>
      <c r="M1431">
        <v>40</v>
      </c>
      <c r="N1431">
        <v>5</v>
      </c>
      <c r="O1431">
        <v>77514</v>
      </c>
      <c r="P1431" t="s">
        <v>76</v>
      </c>
      <c r="Q1431" s="13" t="s">
        <v>55</v>
      </c>
      <c r="R1431" s="13" t="s">
        <v>83</v>
      </c>
      <c r="S1431" s="13" t="s">
        <v>386</v>
      </c>
      <c r="T1431" t="b">
        <v>1</v>
      </c>
      <c r="U1431" s="13" t="s">
        <v>7</v>
      </c>
      <c r="V1431" s="13" t="s">
        <v>3163</v>
      </c>
      <c r="W1431" t="s">
        <v>5</v>
      </c>
      <c r="X1431" s="13" t="s">
        <v>10</v>
      </c>
      <c r="Y1431" s="13" t="s">
        <v>146</v>
      </c>
      <c r="Z1431">
        <v>1974</v>
      </c>
      <c r="AA1431" s="13" t="s">
        <v>34</v>
      </c>
      <c r="AB1431" s="13" t="s">
        <v>206</v>
      </c>
      <c r="AC1431" s="13" t="s">
        <v>199</v>
      </c>
      <c r="AD1431" s="13" t="s">
        <v>43</v>
      </c>
      <c r="AE1431">
        <v>51</v>
      </c>
      <c r="AF1431" t="s">
        <v>37</v>
      </c>
      <c r="AG1431" t="s">
        <v>12</v>
      </c>
      <c r="AH1431">
        <v>1</v>
      </c>
      <c r="AI1431" t="s">
        <v>78</v>
      </c>
      <c r="AJ1431" s="13" t="s">
        <v>154</v>
      </c>
      <c r="AK1431" s="13" t="s">
        <v>184</v>
      </c>
      <c r="AL1431" t="s">
        <v>136</v>
      </c>
      <c r="AM1431" t="str">
        <f>EmployeeData[[#This Row],[EMPLOYEEID]]</f>
        <v>E299716</v>
      </c>
    </row>
    <row r="1432" spans="1:39" ht="15" x14ac:dyDescent="0.25">
      <c r="A1432" s="13" t="s">
        <v>3164</v>
      </c>
      <c r="B1432" s="13" t="str">
        <f>EmployeeData[[#This Row],[FULLNAME]]</f>
        <v>Pravin Serna Leal</v>
      </c>
      <c r="C1432" s="13" t="s">
        <v>125</v>
      </c>
      <c r="D1432" s="13" t="s">
        <v>407</v>
      </c>
      <c r="E1432">
        <v>452</v>
      </c>
      <c r="F1432" s="13" t="s">
        <v>157</v>
      </c>
      <c r="G1432" s="13" t="s">
        <v>128</v>
      </c>
      <c r="H1432" t="s">
        <v>81</v>
      </c>
      <c r="I1432" t="s">
        <v>3975</v>
      </c>
      <c r="J1432">
        <v>41965</v>
      </c>
      <c r="K1432">
        <v>42025</v>
      </c>
      <c r="L1432">
        <v>1</v>
      </c>
      <c r="M1432">
        <v>40</v>
      </c>
      <c r="N1432">
        <v>5</v>
      </c>
      <c r="O1432">
        <v>120571</v>
      </c>
      <c r="P1432" t="s">
        <v>76</v>
      </c>
      <c r="Q1432" s="13" t="s">
        <v>54</v>
      </c>
      <c r="R1432" s="13" t="s">
        <v>83</v>
      </c>
      <c r="S1432" s="13" t="s">
        <v>159</v>
      </c>
      <c r="T1432" t="b">
        <v>1</v>
      </c>
      <c r="U1432" s="13" t="s">
        <v>7</v>
      </c>
      <c r="V1432" s="13" t="s">
        <v>3165</v>
      </c>
      <c r="W1432" t="s">
        <v>5</v>
      </c>
      <c r="X1432" s="13" t="s">
        <v>45</v>
      </c>
      <c r="Y1432" s="13" t="s">
        <v>146</v>
      </c>
      <c r="Z1432">
        <v>1996</v>
      </c>
      <c r="AA1432" s="13" t="s">
        <v>51</v>
      </c>
      <c r="AB1432" s="13" t="s">
        <v>132</v>
      </c>
      <c r="AC1432" s="13" t="s">
        <v>199</v>
      </c>
      <c r="AD1432" s="13" t="s">
        <v>43</v>
      </c>
      <c r="AE1432">
        <v>29</v>
      </c>
      <c r="AF1432" t="s">
        <v>6</v>
      </c>
      <c r="AG1432" t="s">
        <v>46</v>
      </c>
      <c r="AH1432">
        <v>1</v>
      </c>
      <c r="AI1432" t="s">
        <v>78</v>
      </c>
      <c r="AJ1432" s="13" t="s">
        <v>239</v>
      </c>
      <c r="AK1432" s="13" t="s">
        <v>135</v>
      </c>
      <c r="AL1432" t="b">
        <v>1</v>
      </c>
      <c r="AM1432" t="str">
        <f>EmployeeData[[#This Row],[EMPLOYEEID]]</f>
        <v>E299717</v>
      </c>
    </row>
    <row r="1433" spans="1:39" ht="15" x14ac:dyDescent="0.25">
      <c r="A1433" s="13" t="s">
        <v>3166</v>
      </c>
      <c r="B1433" s="13" t="str">
        <f>EmployeeData[[#This Row],[FULLNAME]]</f>
        <v>Pravin Schwarz</v>
      </c>
      <c r="C1433" s="13" t="s">
        <v>125</v>
      </c>
      <c r="D1433" s="13" t="s">
        <v>407</v>
      </c>
      <c r="E1433">
        <v>444</v>
      </c>
      <c r="F1433" s="13" t="s">
        <v>127</v>
      </c>
      <c r="G1433" s="13" t="s">
        <v>128</v>
      </c>
      <c r="H1433" t="s">
        <v>81</v>
      </c>
      <c r="I1433" t="s">
        <v>3975</v>
      </c>
      <c r="J1433">
        <v>41966</v>
      </c>
      <c r="K1433">
        <v>42026</v>
      </c>
      <c r="L1433">
        <v>1</v>
      </c>
      <c r="M1433">
        <v>40</v>
      </c>
      <c r="N1433">
        <v>5</v>
      </c>
      <c r="O1433">
        <v>84852</v>
      </c>
      <c r="P1433" t="s">
        <v>76</v>
      </c>
      <c r="Q1433" s="13" t="s">
        <v>54</v>
      </c>
      <c r="R1433" s="13" t="s">
        <v>83</v>
      </c>
      <c r="S1433" s="13" t="s">
        <v>140</v>
      </c>
      <c r="T1433" t="b">
        <v>1</v>
      </c>
      <c r="U1433" s="13" t="s">
        <v>7</v>
      </c>
      <c r="V1433" s="13" t="s">
        <v>3167</v>
      </c>
      <c r="W1433" t="s">
        <v>5</v>
      </c>
      <c r="X1433" s="13" t="s">
        <v>10</v>
      </c>
      <c r="Y1433" s="13" t="s">
        <v>146</v>
      </c>
      <c r="Z1433">
        <v>1989</v>
      </c>
      <c r="AA1433" s="13" t="s">
        <v>51</v>
      </c>
      <c r="AB1433" s="13" t="s">
        <v>132</v>
      </c>
      <c r="AC1433" s="13" t="s">
        <v>133</v>
      </c>
      <c r="AD1433" s="13" t="s">
        <v>40</v>
      </c>
      <c r="AE1433">
        <v>36</v>
      </c>
      <c r="AF1433" t="s">
        <v>36</v>
      </c>
      <c r="AG1433" t="s">
        <v>12</v>
      </c>
      <c r="AH1433">
        <v>1</v>
      </c>
      <c r="AI1433" t="s">
        <v>78</v>
      </c>
      <c r="AJ1433" s="13" t="s">
        <v>134</v>
      </c>
      <c r="AK1433" s="13" t="s">
        <v>135</v>
      </c>
      <c r="AL1433" t="s">
        <v>136</v>
      </c>
      <c r="AM1433" t="str">
        <f>EmployeeData[[#This Row],[EMPLOYEEID]]</f>
        <v>E299718</v>
      </c>
    </row>
    <row r="1434" spans="1:39" ht="15" x14ac:dyDescent="0.25">
      <c r="A1434" s="13" t="s">
        <v>3168</v>
      </c>
      <c r="B1434" s="13" t="str">
        <f>EmployeeData[[#This Row],[FULLNAME]]</f>
        <v>Pritesh Schemer</v>
      </c>
      <c r="C1434" s="13" t="s">
        <v>125</v>
      </c>
      <c r="D1434" s="13" t="s">
        <v>407</v>
      </c>
      <c r="E1434">
        <v>432</v>
      </c>
      <c r="F1434" s="13" t="s">
        <v>143</v>
      </c>
      <c r="G1434" s="13" t="s">
        <v>128</v>
      </c>
      <c r="H1434" t="s">
        <v>81</v>
      </c>
      <c r="I1434" t="s">
        <v>3975</v>
      </c>
      <c r="J1434">
        <v>41967</v>
      </c>
      <c r="K1434">
        <v>42027</v>
      </c>
      <c r="L1434">
        <v>1</v>
      </c>
      <c r="M1434">
        <v>40</v>
      </c>
      <c r="N1434">
        <v>5</v>
      </c>
      <c r="O1434">
        <v>268729</v>
      </c>
      <c r="P1434" t="s">
        <v>76</v>
      </c>
      <c r="Q1434" s="13" t="s">
        <v>54</v>
      </c>
      <c r="R1434" s="13" t="s">
        <v>83</v>
      </c>
      <c r="S1434" s="13" t="s">
        <v>129</v>
      </c>
      <c r="T1434" t="b">
        <v>1</v>
      </c>
      <c r="U1434" s="13" t="s">
        <v>38</v>
      </c>
      <c r="V1434" s="13" t="s">
        <v>3169</v>
      </c>
      <c r="W1434" t="s">
        <v>5</v>
      </c>
      <c r="X1434" s="13" t="s">
        <v>45</v>
      </c>
      <c r="Y1434" s="13" t="s">
        <v>131</v>
      </c>
      <c r="Z1434">
        <v>1989</v>
      </c>
      <c r="AA1434" s="13" t="s">
        <v>15</v>
      </c>
      <c r="AB1434" s="13" t="s">
        <v>132</v>
      </c>
      <c r="AC1434" s="13" t="s">
        <v>1013</v>
      </c>
      <c r="AD1434" s="13" t="s">
        <v>44</v>
      </c>
      <c r="AE1434">
        <v>36</v>
      </c>
      <c r="AF1434" t="s">
        <v>36</v>
      </c>
      <c r="AG1434" t="s">
        <v>47</v>
      </c>
      <c r="AH1434">
        <v>1</v>
      </c>
      <c r="AI1434" t="s">
        <v>78</v>
      </c>
      <c r="AJ1434" s="13" t="s">
        <v>167</v>
      </c>
      <c r="AK1434" s="13" t="s">
        <v>135</v>
      </c>
      <c r="AL1434" t="s">
        <v>136</v>
      </c>
      <c r="AM1434" t="str">
        <f>EmployeeData[[#This Row],[EMPLOYEEID]]</f>
        <v>E299719</v>
      </c>
    </row>
    <row r="1435" spans="1:39" ht="15" x14ac:dyDescent="0.25">
      <c r="A1435" s="13" t="s">
        <v>3170</v>
      </c>
      <c r="B1435" s="13" t="str">
        <f>EmployeeData[[#This Row],[FULLNAME]]</f>
        <v>Pritesh RUF</v>
      </c>
      <c r="C1435" s="13" t="s">
        <v>303</v>
      </c>
      <c r="D1435" s="13" t="s">
        <v>407</v>
      </c>
      <c r="E1435">
        <v>444</v>
      </c>
      <c r="F1435" s="13" t="s">
        <v>127</v>
      </c>
      <c r="G1435" s="13" t="s">
        <v>304</v>
      </c>
      <c r="H1435" t="s">
        <v>81</v>
      </c>
      <c r="I1435" t="s">
        <v>3975</v>
      </c>
      <c r="J1435">
        <v>41968</v>
      </c>
      <c r="K1435">
        <v>42028</v>
      </c>
      <c r="L1435">
        <v>1</v>
      </c>
      <c r="M1435">
        <v>40</v>
      </c>
      <c r="N1435">
        <v>5</v>
      </c>
      <c r="O1435">
        <v>75459</v>
      </c>
      <c r="P1435" t="s">
        <v>76</v>
      </c>
      <c r="Q1435" s="13" t="s">
        <v>57</v>
      </c>
      <c r="R1435" s="13" t="s">
        <v>83</v>
      </c>
      <c r="S1435" s="13" t="s">
        <v>159</v>
      </c>
      <c r="T1435" t="b">
        <v>1</v>
      </c>
      <c r="U1435" s="13" t="s">
        <v>38</v>
      </c>
      <c r="V1435" s="13" t="s">
        <v>3171</v>
      </c>
      <c r="W1435" t="s">
        <v>5</v>
      </c>
      <c r="X1435" s="13" t="s">
        <v>10</v>
      </c>
      <c r="Y1435" s="13" t="s">
        <v>146</v>
      </c>
      <c r="Z1435">
        <v>1994</v>
      </c>
      <c r="AA1435" s="13" t="s">
        <v>32</v>
      </c>
      <c r="AB1435" s="13" t="s">
        <v>306</v>
      </c>
      <c r="AC1435" s="13" t="s">
        <v>133</v>
      </c>
      <c r="AD1435" s="13" t="s">
        <v>40</v>
      </c>
      <c r="AE1435">
        <v>31</v>
      </c>
      <c r="AF1435" t="s">
        <v>6</v>
      </c>
      <c r="AG1435" t="s">
        <v>12</v>
      </c>
      <c r="AH1435">
        <v>1</v>
      </c>
      <c r="AI1435" t="s">
        <v>78</v>
      </c>
      <c r="AJ1435" s="13" t="s">
        <v>134</v>
      </c>
      <c r="AK1435" s="13" t="s">
        <v>150</v>
      </c>
      <c r="AL1435" t="b">
        <v>0</v>
      </c>
      <c r="AM1435" t="str">
        <f>EmployeeData[[#This Row],[EMPLOYEEID]]</f>
        <v>E299720</v>
      </c>
    </row>
    <row r="1436" spans="1:39" ht="15" x14ac:dyDescent="0.25">
      <c r="A1436" s="13" t="s">
        <v>3172</v>
      </c>
      <c r="B1436" s="13" t="str">
        <f>EmployeeData[[#This Row],[FULLNAME]]</f>
        <v>Pritesh Riecken</v>
      </c>
      <c r="C1436" s="13" t="s">
        <v>125</v>
      </c>
      <c r="D1436" s="13" t="s">
        <v>407</v>
      </c>
      <c r="E1436">
        <v>383</v>
      </c>
      <c r="F1436" s="13" t="s">
        <v>157</v>
      </c>
      <c r="G1436" s="13" t="s">
        <v>128</v>
      </c>
      <c r="H1436" t="s">
        <v>81</v>
      </c>
      <c r="I1436" t="s">
        <v>3975</v>
      </c>
      <c r="J1436">
        <v>41969</v>
      </c>
      <c r="K1436">
        <v>42029</v>
      </c>
      <c r="L1436">
        <v>1</v>
      </c>
      <c r="M1436">
        <v>40</v>
      </c>
      <c r="N1436">
        <v>5</v>
      </c>
      <c r="O1436">
        <v>250172</v>
      </c>
      <c r="P1436" t="s">
        <v>76</v>
      </c>
      <c r="Q1436" s="13" t="s">
        <v>54</v>
      </c>
      <c r="R1436" s="13" t="s">
        <v>83</v>
      </c>
      <c r="S1436" s="13" t="s">
        <v>140</v>
      </c>
      <c r="T1436" t="b">
        <v>1</v>
      </c>
      <c r="U1436" s="13" t="s">
        <v>7</v>
      </c>
      <c r="V1436" s="13" t="s">
        <v>3173</v>
      </c>
      <c r="W1436" t="s">
        <v>5</v>
      </c>
      <c r="X1436" s="13" t="s">
        <v>10</v>
      </c>
      <c r="Y1436" s="13" t="s">
        <v>229</v>
      </c>
      <c r="Z1436">
        <v>1994</v>
      </c>
      <c r="AA1436" s="13" t="s">
        <v>51</v>
      </c>
      <c r="AB1436" s="13" t="s">
        <v>132</v>
      </c>
      <c r="AC1436" s="13" t="s">
        <v>259</v>
      </c>
      <c r="AD1436" s="13" t="s">
        <v>40</v>
      </c>
      <c r="AE1436">
        <v>31</v>
      </c>
      <c r="AF1436" t="s">
        <v>6</v>
      </c>
      <c r="AG1436" t="s">
        <v>47</v>
      </c>
      <c r="AH1436">
        <v>1</v>
      </c>
      <c r="AI1436" t="s">
        <v>78</v>
      </c>
      <c r="AJ1436" s="13" t="s">
        <v>149</v>
      </c>
      <c r="AK1436" s="13" t="s">
        <v>135</v>
      </c>
      <c r="AL1436" t="s">
        <v>136</v>
      </c>
      <c r="AM1436" t="str">
        <f>EmployeeData[[#This Row],[EMPLOYEEID]]</f>
        <v>E299721</v>
      </c>
    </row>
    <row r="1437" spans="1:39" ht="15" x14ac:dyDescent="0.25">
      <c r="A1437" s="13" t="s">
        <v>3174</v>
      </c>
      <c r="B1437" s="13" t="str">
        <f>EmployeeData[[#This Row],[FULLNAME]]</f>
        <v>Priti Ratkowski</v>
      </c>
      <c r="C1437" s="13" t="s">
        <v>125</v>
      </c>
      <c r="D1437" s="13" t="s">
        <v>407</v>
      </c>
      <c r="E1437">
        <v>453</v>
      </c>
      <c r="F1437" s="13" t="s">
        <v>127</v>
      </c>
      <c r="G1437" s="13" t="s">
        <v>128</v>
      </c>
      <c r="H1437" t="s">
        <v>81</v>
      </c>
      <c r="I1437" t="s">
        <v>3975</v>
      </c>
      <c r="J1437">
        <v>41970</v>
      </c>
      <c r="K1437">
        <v>42030</v>
      </c>
      <c r="L1437">
        <v>1</v>
      </c>
      <c r="M1437">
        <v>40</v>
      </c>
      <c r="N1437">
        <v>5</v>
      </c>
      <c r="O1437">
        <v>205097</v>
      </c>
      <c r="P1437" t="s">
        <v>76</v>
      </c>
      <c r="Q1437" s="13" t="s">
        <v>54</v>
      </c>
      <c r="R1437" s="13" t="s">
        <v>83</v>
      </c>
      <c r="S1437" s="13" t="s">
        <v>140</v>
      </c>
      <c r="T1437" t="b">
        <v>1</v>
      </c>
      <c r="U1437" s="13" t="s">
        <v>7</v>
      </c>
      <c r="V1437" s="13" t="s">
        <v>3175</v>
      </c>
      <c r="W1437" t="s">
        <v>5</v>
      </c>
      <c r="X1437" s="13" t="s">
        <v>10</v>
      </c>
      <c r="Y1437" s="13" t="s">
        <v>131</v>
      </c>
      <c r="Z1437">
        <v>1994</v>
      </c>
      <c r="AA1437" s="13" t="s">
        <v>50</v>
      </c>
      <c r="AB1437" s="13" t="s">
        <v>132</v>
      </c>
      <c r="AC1437" s="13" t="s">
        <v>320</v>
      </c>
      <c r="AD1437" s="13" t="s">
        <v>40</v>
      </c>
      <c r="AE1437">
        <v>31</v>
      </c>
      <c r="AF1437" t="s">
        <v>6</v>
      </c>
      <c r="AG1437" t="s">
        <v>47</v>
      </c>
      <c r="AH1437">
        <v>1</v>
      </c>
      <c r="AI1437" t="s">
        <v>78</v>
      </c>
      <c r="AJ1437" s="13" t="s">
        <v>176</v>
      </c>
      <c r="AK1437" s="13" t="s">
        <v>135</v>
      </c>
      <c r="AL1437" t="s">
        <v>136</v>
      </c>
      <c r="AM1437" t="str">
        <f>EmployeeData[[#This Row],[EMPLOYEEID]]</f>
        <v>E299722</v>
      </c>
    </row>
    <row r="1438" spans="1:39" ht="15" x14ac:dyDescent="0.25">
      <c r="A1438" s="13" t="s">
        <v>3176</v>
      </c>
      <c r="B1438" s="13" t="str">
        <f>EmployeeData[[#This Row],[FULLNAME]]</f>
        <v>Priti Ramamonjison</v>
      </c>
      <c r="C1438" s="13" t="s">
        <v>125</v>
      </c>
      <c r="D1438" s="13" t="s">
        <v>407</v>
      </c>
      <c r="E1438">
        <v>444</v>
      </c>
      <c r="F1438" s="13" t="s">
        <v>127</v>
      </c>
      <c r="G1438" s="13" t="s">
        <v>128</v>
      </c>
      <c r="H1438" t="s">
        <v>81</v>
      </c>
      <c r="I1438" t="s">
        <v>953</v>
      </c>
      <c r="J1438">
        <v>41971</v>
      </c>
      <c r="K1438">
        <v>42031</v>
      </c>
      <c r="L1438">
        <v>1</v>
      </c>
      <c r="M1438">
        <v>40</v>
      </c>
      <c r="N1438">
        <v>5</v>
      </c>
      <c r="O1438">
        <v>85749</v>
      </c>
      <c r="P1438" t="s">
        <v>76</v>
      </c>
      <c r="Q1438" s="13" t="s">
        <v>54</v>
      </c>
      <c r="R1438" s="13" t="s">
        <v>83</v>
      </c>
      <c r="S1438" s="13" t="s">
        <v>215</v>
      </c>
      <c r="T1438" t="b">
        <v>1</v>
      </c>
      <c r="U1438" s="13" t="s">
        <v>7</v>
      </c>
      <c r="V1438" s="13" t="s">
        <v>3177</v>
      </c>
      <c r="W1438" t="s">
        <v>5</v>
      </c>
      <c r="X1438" s="13" t="s">
        <v>10</v>
      </c>
      <c r="Y1438" s="13" t="s">
        <v>146</v>
      </c>
      <c r="Z1438">
        <v>1959</v>
      </c>
      <c r="AA1438" s="13" t="s">
        <v>34</v>
      </c>
      <c r="AB1438" s="13" t="s">
        <v>132</v>
      </c>
      <c r="AC1438" s="13" t="s">
        <v>133</v>
      </c>
      <c r="AD1438" s="13" t="s">
        <v>40</v>
      </c>
      <c r="AE1438">
        <v>66</v>
      </c>
      <c r="AF1438" t="s">
        <v>37</v>
      </c>
      <c r="AG1438" t="s">
        <v>12</v>
      </c>
      <c r="AH1438">
        <v>1</v>
      </c>
      <c r="AI1438" t="s">
        <v>78</v>
      </c>
      <c r="AJ1438" s="13" t="s">
        <v>134</v>
      </c>
      <c r="AK1438" s="13" t="s">
        <v>184</v>
      </c>
      <c r="AL1438" t="b">
        <v>1</v>
      </c>
      <c r="AM1438" t="str">
        <f>EmployeeData[[#This Row],[EMPLOYEEID]]</f>
        <v>E299723</v>
      </c>
    </row>
    <row r="1439" spans="1:39" ht="15" x14ac:dyDescent="0.25">
      <c r="A1439" s="13" t="s">
        <v>3178</v>
      </c>
      <c r="B1439" s="13" t="str">
        <f>EmployeeData[[#This Row],[FULLNAME]]</f>
        <v>Priti Potiagalov</v>
      </c>
      <c r="C1439" s="13" t="s">
        <v>193</v>
      </c>
      <c r="D1439" s="13" t="s">
        <v>407</v>
      </c>
      <c r="E1439">
        <v>452</v>
      </c>
      <c r="F1439" s="13" t="s">
        <v>157</v>
      </c>
      <c r="G1439" s="13" t="s">
        <v>194</v>
      </c>
      <c r="H1439" t="s">
        <v>81</v>
      </c>
      <c r="I1439" t="s">
        <v>953</v>
      </c>
      <c r="J1439">
        <v>41972</v>
      </c>
      <c r="K1439">
        <v>42032</v>
      </c>
      <c r="L1439">
        <v>1</v>
      </c>
      <c r="M1439">
        <v>40</v>
      </c>
      <c r="N1439">
        <v>5</v>
      </c>
      <c r="O1439">
        <v>73529</v>
      </c>
      <c r="P1439" t="s">
        <v>76</v>
      </c>
      <c r="Q1439" s="13" t="s">
        <v>58</v>
      </c>
      <c r="R1439" s="13" t="s">
        <v>83</v>
      </c>
      <c r="S1439" s="13" t="s">
        <v>159</v>
      </c>
      <c r="T1439" t="b">
        <v>1</v>
      </c>
      <c r="U1439" s="13" t="s">
        <v>7</v>
      </c>
      <c r="V1439" s="13" t="s">
        <v>3179</v>
      </c>
      <c r="W1439" t="s">
        <v>5</v>
      </c>
      <c r="X1439" s="13" t="s">
        <v>10</v>
      </c>
      <c r="Y1439" s="13" t="s">
        <v>153</v>
      </c>
      <c r="Z1439">
        <v>1978</v>
      </c>
      <c r="AA1439" s="13" t="s">
        <v>51</v>
      </c>
      <c r="AB1439" s="13" t="s">
        <v>196</v>
      </c>
      <c r="AC1439" s="13" t="s">
        <v>199</v>
      </c>
      <c r="AD1439" s="13" t="s">
        <v>43</v>
      </c>
      <c r="AE1439">
        <v>47</v>
      </c>
      <c r="AF1439" t="s">
        <v>37</v>
      </c>
      <c r="AG1439" t="s">
        <v>12</v>
      </c>
      <c r="AH1439">
        <v>1</v>
      </c>
      <c r="AI1439" t="s">
        <v>78</v>
      </c>
      <c r="AJ1439" s="13" t="s">
        <v>176</v>
      </c>
      <c r="AK1439" s="13" t="s">
        <v>135</v>
      </c>
      <c r="AL1439" t="b">
        <v>1</v>
      </c>
      <c r="AM1439" t="str">
        <f>EmployeeData[[#This Row],[EMPLOYEEID]]</f>
        <v>E299724</v>
      </c>
    </row>
    <row r="1440" spans="1:39" ht="15" x14ac:dyDescent="0.25">
      <c r="A1440" s="13" t="s">
        <v>3180</v>
      </c>
      <c r="B1440" s="13" t="str">
        <f>EmployeeData[[#This Row],[FULLNAME]]</f>
        <v>Qing Peters</v>
      </c>
      <c r="C1440" s="13" t="s">
        <v>125</v>
      </c>
      <c r="D1440" s="13" t="s">
        <v>407</v>
      </c>
      <c r="E1440">
        <v>445</v>
      </c>
      <c r="F1440" s="13" t="s">
        <v>169</v>
      </c>
      <c r="G1440" s="13" t="s">
        <v>128</v>
      </c>
      <c r="H1440" t="s">
        <v>81</v>
      </c>
      <c r="I1440" t="s">
        <v>953</v>
      </c>
      <c r="J1440">
        <v>41973</v>
      </c>
      <c r="K1440">
        <v>42033</v>
      </c>
      <c r="L1440">
        <v>1</v>
      </c>
      <c r="M1440">
        <v>40</v>
      </c>
      <c r="N1440">
        <v>5</v>
      </c>
      <c r="O1440">
        <v>250641</v>
      </c>
      <c r="P1440" t="s">
        <v>76</v>
      </c>
      <c r="Q1440" s="13" t="s">
        <v>54</v>
      </c>
      <c r="R1440" s="13" t="s">
        <v>83</v>
      </c>
      <c r="S1440" s="13" t="s">
        <v>159</v>
      </c>
      <c r="T1440" t="b">
        <v>1</v>
      </c>
      <c r="U1440" s="13" t="s">
        <v>8</v>
      </c>
      <c r="V1440" s="13" t="s">
        <v>3181</v>
      </c>
      <c r="W1440" t="s">
        <v>5</v>
      </c>
      <c r="X1440" s="13" t="s">
        <v>10</v>
      </c>
      <c r="Y1440" s="13" t="s">
        <v>146</v>
      </c>
      <c r="Z1440">
        <v>1978</v>
      </c>
      <c r="AA1440" s="13" t="s">
        <v>34</v>
      </c>
      <c r="AB1440" s="13" t="s">
        <v>132</v>
      </c>
      <c r="AC1440" s="13" t="s">
        <v>171</v>
      </c>
      <c r="AD1440" s="13" t="s">
        <v>41</v>
      </c>
      <c r="AE1440">
        <v>47</v>
      </c>
      <c r="AF1440" t="s">
        <v>37</v>
      </c>
      <c r="AG1440" t="s">
        <v>47</v>
      </c>
      <c r="AH1440">
        <v>1</v>
      </c>
      <c r="AI1440" t="s">
        <v>78</v>
      </c>
      <c r="AJ1440" s="13" t="s">
        <v>134</v>
      </c>
      <c r="AK1440" s="13" t="s">
        <v>135</v>
      </c>
      <c r="AL1440" t="b">
        <v>1</v>
      </c>
      <c r="AM1440" t="str">
        <f>EmployeeData[[#This Row],[EMPLOYEEID]]</f>
        <v>E299725</v>
      </c>
    </row>
    <row r="1441" spans="1:39" ht="15" x14ac:dyDescent="0.25">
      <c r="A1441" s="13" t="s">
        <v>3182</v>
      </c>
      <c r="B1441" s="13" t="str">
        <f>EmployeeData[[#This Row],[FULLNAME]]</f>
        <v>Qing Peng</v>
      </c>
      <c r="C1441" s="13" t="s">
        <v>449</v>
      </c>
      <c r="D1441" s="13" t="s">
        <v>407</v>
      </c>
      <c r="E1441">
        <v>442</v>
      </c>
      <c r="F1441" s="13" t="s">
        <v>143</v>
      </c>
      <c r="G1441" s="13" t="s">
        <v>477</v>
      </c>
      <c r="H1441" t="s">
        <v>80</v>
      </c>
      <c r="J1441">
        <v>41974</v>
      </c>
      <c r="K1441">
        <v>42034</v>
      </c>
      <c r="L1441">
        <v>1</v>
      </c>
      <c r="M1441">
        <v>40</v>
      </c>
      <c r="N1441">
        <v>5</v>
      </c>
      <c r="O1441">
        <v>93589</v>
      </c>
      <c r="P1441" t="s">
        <v>76</v>
      </c>
      <c r="Q1441" s="13" t="s">
        <v>59</v>
      </c>
      <c r="R1441" s="13" t="s">
        <v>83</v>
      </c>
      <c r="S1441" s="13" t="s">
        <v>140</v>
      </c>
      <c r="T1441" t="b">
        <v>1</v>
      </c>
      <c r="U1441" s="13" t="s">
        <v>7</v>
      </c>
      <c r="V1441" s="13" t="s">
        <v>3183</v>
      </c>
      <c r="W1441" t="s">
        <v>5</v>
      </c>
      <c r="X1441" s="13" t="s">
        <v>10</v>
      </c>
      <c r="Y1441" s="13" t="s">
        <v>275</v>
      </c>
      <c r="Z1441">
        <v>1990</v>
      </c>
      <c r="AA1441" s="13" t="s">
        <v>51</v>
      </c>
      <c r="AB1441" s="13" t="s">
        <v>478</v>
      </c>
      <c r="AC1441" s="13" t="s">
        <v>179</v>
      </c>
      <c r="AD1441" s="13" t="s">
        <v>44</v>
      </c>
      <c r="AE1441">
        <v>35</v>
      </c>
      <c r="AF1441" t="s">
        <v>36</v>
      </c>
      <c r="AG1441" t="s">
        <v>12</v>
      </c>
      <c r="AH1441">
        <v>1</v>
      </c>
      <c r="AI1441" t="s">
        <v>78</v>
      </c>
      <c r="AJ1441" s="13" t="s">
        <v>154</v>
      </c>
      <c r="AK1441" s="13" t="s">
        <v>135</v>
      </c>
      <c r="AL1441" t="s">
        <v>136</v>
      </c>
      <c r="AM1441" t="str">
        <f>EmployeeData[[#This Row],[EMPLOYEEID]]</f>
        <v>E299726</v>
      </c>
    </row>
    <row r="1442" spans="1:39" ht="15" x14ac:dyDescent="0.25">
      <c r="A1442" s="13" t="s">
        <v>3184</v>
      </c>
      <c r="B1442" s="13" t="str">
        <f>EmployeeData[[#This Row],[FULLNAME]]</f>
        <v>Qing Park</v>
      </c>
      <c r="C1442" s="13" t="s">
        <v>449</v>
      </c>
      <c r="D1442" s="13" t="s">
        <v>407</v>
      </c>
      <c r="E1442">
        <v>452</v>
      </c>
      <c r="F1442" s="13" t="s">
        <v>157</v>
      </c>
      <c r="G1442" s="13" t="s">
        <v>477</v>
      </c>
      <c r="H1442" t="s">
        <v>80</v>
      </c>
      <c r="J1442">
        <v>41975</v>
      </c>
      <c r="K1442">
        <v>42035</v>
      </c>
      <c r="L1442">
        <v>1</v>
      </c>
      <c r="M1442">
        <v>40</v>
      </c>
      <c r="N1442">
        <v>5</v>
      </c>
      <c r="O1442">
        <v>98574</v>
      </c>
      <c r="P1442" t="s">
        <v>76</v>
      </c>
      <c r="Q1442" s="13" t="s">
        <v>59</v>
      </c>
      <c r="R1442" s="13" t="s">
        <v>83</v>
      </c>
      <c r="S1442" s="13" t="s">
        <v>215</v>
      </c>
      <c r="T1442" t="b">
        <v>1</v>
      </c>
      <c r="U1442" s="13" t="s">
        <v>7</v>
      </c>
      <c r="V1442" s="13" t="s">
        <v>3185</v>
      </c>
      <c r="W1442" t="s">
        <v>5</v>
      </c>
      <c r="X1442" s="13" t="s">
        <v>10</v>
      </c>
      <c r="Y1442" s="13" t="s">
        <v>146</v>
      </c>
      <c r="Z1442">
        <v>1987</v>
      </c>
      <c r="AA1442" s="13" t="s">
        <v>51</v>
      </c>
      <c r="AB1442" s="13" t="s">
        <v>478</v>
      </c>
      <c r="AC1442" s="13" t="s">
        <v>199</v>
      </c>
      <c r="AD1442" s="13" t="s">
        <v>43</v>
      </c>
      <c r="AE1442">
        <v>38</v>
      </c>
      <c r="AF1442" t="s">
        <v>36</v>
      </c>
      <c r="AG1442" t="s">
        <v>12</v>
      </c>
      <c r="AH1442">
        <v>1</v>
      </c>
      <c r="AI1442" t="s">
        <v>78</v>
      </c>
      <c r="AJ1442" s="13" t="s">
        <v>154</v>
      </c>
      <c r="AK1442" s="13" t="s">
        <v>184</v>
      </c>
      <c r="AL1442" t="s">
        <v>136</v>
      </c>
      <c r="AM1442" t="str">
        <f>EmployeeData[[#This Row],[EMPLOYEEID]]</f>
        <v>E299727</v>
      </c>
    </row>
    <row r="1443" spans="1:39" ht="15" x14ac:dyDescent="0.25">
      <c r="A1443" s="13" t="s">
        <v>3186</v>
      </c>
      <c r="B1443" s="13" t="str">
        <f>EmployeeData[[#This Row],[FULLNAME]]</f>
        <v>Qing Okun</v>
      </c>
      <c r="C1443" s="13" t="s">
        <v>156</v>
      </c>
      <c r="D1443" s="13" t="s">
        <v>407</v>
      </c>
      <c r="E1443">
        <v>361</v>
      </c>
      <c r="F1443" s="13" t="s">
        <v>221</v>
      </c>
      <c r="G1443" s="13" t="s">
        <v>158</v>
      </c>
      <c r="H1443" t="s">
        <v>80</v>
      </c>
      <c r="J1443">
        <v>41976</v>
      </c>
      <c r="K1443">
        <v>42036</v>
      </c>
      <c r="L1443">
        <v>1</v>
      </c>
      <c r="M1443">
        <v>40</v>
      </c>
      <c r="N1443">
        <v>5</v>
      </c>
      <c r="O1443">
        <v>48416</v>
      </c>
      <c r="P1443" t="s">
        <v>76</v>
      </c>
      <c r="Q1443" s="13" t="s">
        <v>56</v>
      </c>
      <c r="R1443" s="13" t="s">
        <v>83</v>
      </c>
      <c r="S1443" s="13" t="s">
        <v>159</v>
      </c>
      <c r="T1443" t="b">
        <v>1</v>
      </c>
      <c r="U1443" s="13" t="s">
        <v>7</v>
      </c>
      <c r="V1443" s="13" t="s">
        <v>3187</v>
      </c>
      <c r="W1443" t="s">
        <v>5</v>
      </c>
      <c r="X1443" s="13" t="s">
        <v>10</v>
      </c>
      <c r="Y1443" s="13" t="s">
        <v>153</v>
      </c>
      <c r="Z1443">
        <v>1986</v>
      </c>
      <c r="AA1443" s="13" t="s">
        <v>15</v>
      </c>
      <c r="AB1443" s="13" t="s">
        <v>161</v>
      </c>
      <c r="AC1443" s="13" t="s">
        <v>373</v>
      </c>
      <c r="AD1443" s="13" t="s">
        <v>9</v>
      </c>
      <c r="AE1443">
        <v>39</v>
      </c>
      <c r="AF1443" t="s">
        <v>36</v>
      </c>
      <c r="AG1443" t="s">
        <v>11</v>
      </c>
      <c r="AH1443">
        <v>1</v>
      </c>
      <c r="AI1443" t="s">
        <v>78</v>
      </c>
      <c r="AJ1443" s="13" t="s">
        <v>176</v>
      </c>
      <c r="AK1443" s="13" t="s">
        <v>135</v>
      </c>
      <c r="AL1443" t="b">
        <v>1</v>
      </c>
      <c r="AM1443" t="str">
        <f>EmployeeData[[#This Row],[EMPLOYEEID]]</f>
        <v>E299728</v>
      </c>
    </row>
    <row r="1444" spans="1:39" ht="15" x14ac:dyDescent="0.25">
      <c r="A1444" s="13" t="s">
        <v>3188</v>
      </c>
      <c r="B1444" s="13" t="str">
        <f>EmployeeData[[#This Row],[FULLNAME]]</f>
        <v>Qing Ni</v>
      </c>
      <c r="C1444" s="13" t="s">
        <v>203</v>
      </c>
      <c r="D1444" s="13" t="s">
        <v>407</v>
      </c>
      <c r="E1444">
        <v>453</v>
      </c>
      <c r="F1444" s="13" t="s">
        <v>127</v>
      </c>
      <c r="G1444" s="13" t="s">
        <v>204</v>
      </c>
      <c r="H1444" t="s">
        <v>81</v>
      </c>
      <c r="I1444" t="s">
        <v>3975</v>
      </c>
      <c r="J1444">
        <v>41977</v>
      </c>
      <c r="K1444">
        <v>42037</v>
      </c>
      <c r="L1444">
        <v>1</v>
      </c>
      <c r="M1444">
        <v>40</v>
      </c>
      <c r="N1444">
        <v>5</v>
      </c>
      <c r="O1444">
        <v>109655</v>
      </c>
      <c r="P1444" t="s">
        <v>76</v>
      </c>
      <c r="Q1444" s="13" t="s">
        <v>55</v>
      </c>
      <c r="R1444" s="13" t="s">
        <v>83</v>
      </c>
      <c r="S1444" s="13" t="s">
        <v>159</v>
      </c>
      <c r="T1444" t="b">
        <v>1</v>
      </c>
      <c r="U1444" s="13" t="s">
        <v>7</v>
      </c>
      <c r="V1444" s="13" t="s">
        <v>3189</v>
      </c>
      <c r="W1444" t="s">
        <v>5</v>
      </c>
      <c r="X1444" s="13" t="s">
        <v>10</v>
      </c>
      <c r="Y1444" s="13" t="s">
        <v>146</v>
      </c>
      <c r="Z1444">
        <v>1988</v>
      </c>
      <c r="AA1444" s="13" t="s">
        <v>34</v>
      </c>
      <c r="AB1444" s="13" t="s">
        <v>206</v>
      </c>
      <c r="AC1444" s="13" t="s">
        <v>320</v>
      </c>
      <c r="AD1444" s="13" t="s">
        <v>40</v>
      </c>
      <c r="AE1444">
        <v>37</v>
      </c>
      <c r="AF1444" t="s">
        <v>36</v>
      </c>
      <c r="AG1444" t="s">
        <v>46</v>
      </c>
      <c r="AH1444">
        <v>1</v>
      </c>
      <c r="AI1444" t="s">
        <v>78</v>
      </c>
      <c r="AJ1444" s="13" t="s">
        <v>149</v>
      </c>
      <c r="AK1444" s="13" t="s">
        <v>135</v>
      </c>
      <c r="AL1444" t="b">
        <v>1</v>
      </c>
      <c r="AM1444" t="str">
        <f>EmployeeData[[#This Row],[EMPLOYEEID]]</f>
        <v>E299729</v>
      </c>
    </row>
    <row r="1445" spans="1:39" ht="15" x14ac:dyDescent="0.25">
      <c r="A1445" s="13" t="s">
        <v>3190</v>
      </c>
      <c r="B1445" s="13" t="str">
        <f>EmployeeData[[#This Row],[FULLNAME]]</f>
        <v>Qing Natarajan</v>
      </c>
      <c r="C1445" s="13" t="s">
        <v>1081</v>
      </c>
      <c r="D1445" s="13" t="s">
        <v>407</v>
      </c>
      <c r="E1445">
        <v>452</v>
      </c>
      <c r="F1445" s="13" t="s">
        <v>157</v>
      </c>
      <c r="G1445" s="13" t="s">
        <v>1527</v>
      </c>
      <c r="H1445" t="s">
        <v>80</v>
      </c>
      <c r="J1445">
        <v>41978</v>
      </c>
      <c r="K1445">
        <v>42038</v>
      </c>
      <c r="L1445">
        <v>1</v>
      </c>
      <c r="M1445">
        <v>40</v>
      </c>
      <c r="N1445">
        <v>5</v>
      </c>
      <c r="O1445">
        <v>77893</v>
      </c>
      <c r="P1445" t="s">
        <v>76</v>
      </c>
      <c r="Q1445" s="13" t="s">
        <v>60</v>
      </c>
      <c r="R1445" s="13" t="s">
        <v>83</v>
      </c>
      <c r="S1445" s="13" t="s">
        <v>129</v>
      </c>
      <c r="T1445" t="b">
        <v>1</v>
      </c>
      <c r="U1445" s="13" t="s">
        <v>38</v>
      </c>
      <c r="V1445" s="13" t="s">
        <v>3191</v>
      </c>
      <c r="W1445" t="s">
        <v>35</v>
      </c>
      <c r="X1445" s="13" t="s">
        <v>10</v>
      </c>
      <c r="Y1445" s="13" t="s">
        <v>131</v>
      </c>
      <c r="Z1445">
        <v>1980</v>
      </c>
      <c r="AA1445" s="13" t="s">
        <v>33</v>
      </c>
      <c r="AB1445" s="13" t="s">
        <v>1529</v>
      </c>
      <c r="AC1445" s="13" t="s">
        <v>199</v>
      </c>
      <c r="AD1445" s="13" t="s">
        <v>43</v>
      </c>
      <c r="AE1445">
        <v>45</v>
      </c>
      <c r="AF1445" t="s">
        <v>36</v>
      </c>
      <c r="AG1445" t="s">
        <v>12</v>
      </c>
      <c r="AH1445">
        <v>1</v>
      </c>
      <c r="AI1445" t="s">
        <v>78</v>
      </c>
      <c r="AJ1445" s="13" t="s">
        <v>154</v>
      </c>
      <c r="AK1445" s="13" t="s">
        <v>135</v>
      </c>
      <c r="AL1445" t="s">
        <v>136</v>
      </c>
      <c r="AM1445" t="str">
        <f>EmployeeData[[#This Row],[EMPLOYEEID]]</f>
        <v>E299730</v>
      </c>
    </row>
    <row r="1446" spans="1:39" ht="15" x14ac:dyDescent="0.25">
      <c r="A1446" s="13" t="s">
        <v>3192</v>
      </c>
      <c r="B1446" s="13" t="str">
        <f>EmployeeData[[#This Row],[FULLNAME]]</f>
        <v>Radim Mut</v>
      </c>
      <c r="C1446" s="13" t="s">
        <v>125</v>
      </c>
      <c r="D1446" s="13" t="s">
        <v>407</v>
      </c>
      <c r="E1446">
        <v>454</v>
      </c>
      <c r="F1446" s="13" t="s">
        <v>169</v>
      </c>
      <c r="G1446" s="13" t="s">
        <v>128</v>
      </c>
      <c r="H1446" t="s">
        <v>80</v>
      </c>
      <c r="J1446">
        <v>41979</v>
      </c>
      <c r="K1446">
        <v>42039</v>
      </c>
      <c r="L1446">
        <v>1</v>
      </c>
      <c r="M1446">
        <v>40</v>
      </c>
      <c r="N1446">
        <v>5</v>
      </c>
      <c r="O1446">
        <v>74140</v>
      </c>
      <c r="P1446" t="s">
        <v>76</v>
      </c>
      <c r="Q1446" s="13" t="s">
        <v>54</v>
      </c>
      <c r="R1446" s="13" t="s">
        <v>83</v>
      </c>
      <c r="S1446" s="13" t="s">
        <v>140</v>
      </c>
      <c r="T1446" t="b">
        <v>1</v>
      </c>
      <c r="U1446" s="13" t="s">
        <v>7</v>
      </c>
      <c r="V1446" s="13" t="s">
        <v>3193</v>
      </c>
      <c r="W1446" t="s">
        <v>5</v>
      </c>
      <c r="X1446" s="13" t="s">
        <v>10</v>
      </c>
      <c r="Y1446" s="13" t="s">
        <v>153</v>
      </c>
      <c r="Z1446">
        <v>1994</v>
      </c>
      <c r="AA1446" s="13" t="s">
        <v>51</v>
      </c>
      <c r="AB1446" s="13" t="s">
        <v>132</v>
      </c>
      <c r="AC1446" s="13" t="s">
        <v>293</v>
      </c>
      <c r="AD1446" s="13" t="s">
        <v>41</v>
      </c>
      <c r="AE1446">
        <v>31</v>
      </c>
      <c r="AF1446" t="s">
        <v>6</v>
      </c>
      <c r="AG1446" t="s">
        <v>12</v>
      </c>
      <c r="AH1446">
        <v>1</v>
      </c>
      <c r="AI1446" t="s">
        <v>78</v>
      </c>
      <c r="AJ1446" s="13" t="s">
        <v>149</v>
      </c>
      <c r="AK1446" s="13" t="s">
        <v>135</v>
      </c>
      <c r="AL1446" t="s">
        <v>136</v>
      </c>
      <c r="AM1446" t="str">
        <f>EmployeeData[[#This Row],[EMPLOYEEID]]</f>
        <v>E299731</v>
      </c>
    </row>
    <row r="1447" spans="1:39" ht="15" x14ac:dyDescent="0.25">
      <c r="A1447" s="13" t="s">
        <v>3194</v>
      </c>
      <c r="B1447" s="13" t="str">
        <f>EmployeeData[[#This Row],[FULLNAME]]</f>
        <v>Radim Moosavi</v>
      </c>
      <c r="C1447" s="13" t="s">
        <v>125</v>
      </c>
      <c r="D1447" s="13" t="s">
        <v>407</v>
      </c>
      <c r="E1447">
        <v>450</v>
      </c>
      <c r="F1447" s="13" t="s">
        <v>221</v>
      </c>
      <c r="G1447" s="13" t="s">
        <v>128</v>
      </c>
      <c r="H1447" t="s">
        <v>80</v>
      </c>
      <c r="J1447">
        <v>41642</v>
      </c>
      <c r="K1447">
        <v>42299</v>
      </c>
      <c r="L1447">
        <v>1</v>
      </c>
      <c r="M1447">
        <v>40</v>
      </c>
      <c r="N1447">
        <v>5</v>
      </c>
      <c r="O1447">
        <v>239045</v>
      </c>
      <c r="P1447" t="s">
        <v>76</v>
      </c>
      <c r="Q1447" s="13" t="s">
        <v>54</v>
      </c>
      <c r="R1447" s="13" t="s">
        <v>83</v>
      </c>
      <c r="S1447" s="13" t="s">
        <v>211</v>
      </c>
      <c r="T1447" t="b">
        <v>1</v>
      </c>
      <c r="U1447" s="13" t="s">
        <v>38</v>
      </c>
      <c r="V1447" s="13" t="s">
        <v>3195</v>
      </c>
      <c r="W1447" t="s">
        <v>5</v>
      </c>
      <c r="X1447" s="13" t="s">
        <v>10</v>
      </c>
      <c r="Y1447" s="13" t="s">
        <v>233</v>
      </c>
      <c r="Z1447">
        <v>1994</v>
      </c>
      <c r="AA1447" s="13" t="s">
        <v>34</v>
      </c>
      <c r="AB1447" s="13" t="s">
        <v>132</v>
      </c>
      <c r="AC1447" s="13" t="s">
        <v>301</v>
      </c>
      <c r="AD1447" s="13" t="s">
        <v>9</v>
      </c>
      <c r="AE1447">
        <v>31</v>
      </c>
      <c r="AF1447" t="s">
        <v>6</v>
      </c>
      <c r="AG1447" t="s">
        <v>47</v>
      </c>
      <c r="AH1447">
        <v>1</v>
      </c>
      <c r="AI1447" t="s">
        <v>78</v>
      </c>
      <c r="AJ1447" s="13" t="s">
        <v>239</v>
      </c>
      <c r="AK1447" s="13" t="s">
        <v>135</v>
      </c>
      <c r="AL1447" t="b">
        <v>1</v>
      </c>
      <c r="AM1447" t="str">
        <f>EmployeeData[[#This Row],[EMPLOYEEID]]</f>
        <v>E299732</v>
      </c>
    </row>
    <row r="1448" spans="1:39" ht="15" x14ac:dyDescent="0.25">
      <c r="A1448" s="13" t="s">
        <v>3196</v>
      </c>
      <c r="B1448" s="13" t="str">
        <f>EmployeeData[[#This Row],[FULLNAME]]</f>
        <v>Radim Michligk</v>
      </c>
      <c r="C1448" s="13" t="s">
        <v>203</v>
      </c>
      <c r="D1448" s="13" t="s">
        <v>407</v>
      </c>
      <c r="E1448">
        <v>442</v>
      </c>
      <c r="F1448" s="13" t="s">
        <v>143</v>
      </c>
      <c r="G1448" s="13" t="s">
        <v>204</v>
      </c>
      <c r="H1448" t="s">
        <v>81</v>
      </c>
      <c r="I1448" t="s">
        <v>3975</v>
      </c>
      <c r="J1448">
        <v>41642</v>
      </c>
      <c r="K1448">
        <v>42300</v>
      </c>
      <c r="L1448">
        <v>1</v>
      </c>
      <c r="M1448">
        <v>40</v>
      </c>
      <c r="N1448">
        <v>5</v>
      </c>
      <c r="O1448">
        <v>114860</v>
      </c>
      <c r="P1448" t="s">
        <v>76</v>
      </c>
      <c r="Q1448" s="13" t="s">
        <v>55</v>
      </c>
      <c r="R1448" s="13" t="s">
        <v>83</v>
      </c>
      <c r="S1448" s="13" t="s">
        <v>159</v>
      </c>
      <c r="T1448" t="b">
        <v>1</v>
      </c>
      <c r="U1448" s="13" t="s">
        <v>7</v>
      </c>
      <c r="V1448" s="13" t="s">
        <v>3197</v>
      </c>
      <c r="W1448" t="s">
        <v>5</v>
      </c>
      <c r="X1448" s="13" t="s">
        <v>10</v>
      </c>
      <c r="Y1448" s="13" t="s">
        <v>153</v>
      </c>
      <c r="Z1448">
        <v>1994</v>
      </c>
      <c r="AA1448" s="13" t="s">
        <v>34</v>
      </c>
      <c r="AB1448" s="13" t="s">
        <v>206</v>
      </c>
      <c r="AC1448" s="13" t="s">
        <v>179</v>
      </c>
      <c r="AD1448" s="13" t="s">
        <v>44</v>
      </c>
      <c r="AE1448">
        <v>31</v>
      </c>
      <c r="AF1448" t="s">
        <v>6</v>
      </c>
      <c r="AG1448" t="s">
        <v>46</v>
      </c>
      <c r="AH1448">
        <v>1</v>
      </c>
      <c r="AI1448" t="s">
        <v>78</v>
      </c>
      <c r="AJ1448" s="13" t="s">
        <v>176</v>
      </c>
      <c r="AK1448" s="13" t="s">
        <v>184</v>
      </c>
      <c r="AL1448" t="b">
        <v>1</v>
      </c>
      <c r="AM1448" t="str">
        <f>EmployeeData[[#This Row],[EMPLOYEEID]]</f>
        <v>E299733</v>
      </c>
    </row>
    <row r="1449" spans="1:39" ht="15" x14ac:dyDescent="0.25">
      <c r="A1449" s="13" t="s">
        <v>3198</v>
      </c>
      <c r="B1449" s="13" t="str">
        <f>EmployeeData[[#This Row],[FULLNAME]]</f>
        <v>Raffaele McConnell</v>
      </c>
      <c r="C1449" s="13" t="s">
        <v>193</v>
      </c>
      <c r="D1449" s="13" t="s">
        <v>407</v>
      </c>
      <c r="E1449">
        <v>442</v>
      </c>
      <c r="F1449" s="13" t="s">
        <v>143</v>
      </c>
      <c r="G1449" s="13" t="s">
        <v>194</v>
      </c>
      <c r="H1449" t="s">
        <v>81</v>
      </c>
      <c r="I1449" t="s">
        <v>3976</v>
      </c>
      <c r="J1449">
        <v>41642</v>
      </c>
      <c r="K1449">
        <v>42301</v>
      </c>
      <c r="L1449">
        <v>1</v>
      </c>
      <c r="M1449">
        <v>40</v>
      </c>
      <c r="N1449">
        <v>5</v>
      </c>
      <c r="O1449">
        <v>82877</v>
      </c>
      <c r="P1449" t="s">
        <v>76</v>
      </c>
      <c r="Q1449" s="13" t="s">
        <v>58</v>
      </c>
      <c r="R1449" s="13" t="s">
        <v>83</v>
      </c>
      <c r="S1449" s="13" t="s">
        <v>140</v>
      </c>
      <c r="T1449" t="b">
        <v>1</v>
      </c>
      <c r="U1449" s="13" t="s">
        <v>7</v>
      </c>
      <c r="V1449" s="13" t="s">
        <v>3199</v>
      </c>
      <c r="W1449" t="s">
        <v>5</v>
      </c>
      <c r="X1449" s="13" t="s">
        <v>10</v>
      </c>
      <c r="Y1449" s="13" t="s">
        <v>131</v>
      </c>
      <c r="Z1449">
        <v>1994</v>
      </c>
      <c r="AA1449" s="13" t="s">
        <v>51</v>
      </c>
      <c r="AB1449" s="13" t="s">
        <v>196</v>
      </c>
      <c r="AC1449" s="13" t="s">
        <v>179</v>
      </c>
      <c r="AD1449" s="13" t="s">
        <v>44</v>
      </c>
      <c r="AE1449">
        <v>31</v>
      </c>
      <c r="AF1449" t="s">
        <v>6</v>
      </c>
      <c r="AG1449" t="s">
        <v>12</v>
      </c>
      <c r="AH1449">
        <v>1</v>
      </c>
      <c r="AI1449" t="s">
        <v>78</v>
      </c>
      <c r="AJ1449" s="13" t="s">
        <v>154</v>
      </c>
      <c r="AK1449" s="13" t="s">
        <v>135</v>
      </c>
      <c r="AL1449" t="s">
        <v>136</v>
      </c>
      <c r="AM1449" t="str">
        <f>EmployeeData[[#This Row],[EMPLOYEEID]]</f>
        <v>E299734</v>
      </c>
    </row>
    <row r="1450" spans="1:39" ht="15" x14ac:dyDescent="0.25">
      <c r="A1450" s="13" t="s">
        <v>3200</v>
      </c>
      <c r="B1450" s="13" t="str">
        <f>EmployeeData[[#This Row],[FULLNAME]]</f>
        <v>Raffaele Martin</v>
      </c>
      <c r="C1450" s="13" t="s">
        <v>203</v>
      </c>
      <c r="D1450" s="13" t="s">
        <v>407</v>
      </c>
      <c r="E1450">
        <v>444</v>
      </c>
      <c r="F1450" s="13" t="s">
        <v>127</v>
      </c>
      <c r="G1450" s="13" t="s">
        <v>204</v>
      </c>
      <c r="H1450" t="s">
        <v>81</v>
      </c>
      <c r="I1450" t="s">
        <v>953</v>
      </c>
      <c r="J1450">
        <v>41642</v>
      </c>
      <c r="K1450">
        <v>42302</v>
      </c>
      <c r="L1450">
        <v>1</v>
      </c>
      <c r="M1450">
        <v>40</v>
      </c>
      <c r="N1450">
        <v>5</v>
      </c>
      <c r="O1450">
        <v>254709</v>
      </c>
      <c r="P1450" t="s">
        <v>76</v>
      </c>
      <c r="Q1450" s="13" t="s">
        <v>55</v>
      </c>
      <c r="R1450" s="13" t="s">
        <v>83</v>
      </c>
      <c r="S1450" s="13" t="s">
        <v>159</v>
      </c>
      <c r="T1450" t="b">
        <v>1</v>
      </c>
      <c r="U1450" s="13" t="s">
        <v>38</v>
      </c>
      <c r="V1450" s="13" t="s">
        <v>3201</v>
      </c>
      <c r="W1450" t="s">
        <v>5</v>
      </c>
      <c r="X1450" s="13" t="s">
        <v>45</v>
      </c>
      <c r="Y1450" s="13" t="s">
        <v>131</v>
      </c>
      <c r="Z1450">
        <v>1994</v>
      </c>
      <c r="AA1450" s="13" t="s">
        <v>33</v>
      </c>
      <c r="AB1450" s="13" t="s">
        <v>206</v>
      </c>
      <c r="AC1450" s="13" t="s">
        <v>133</v>
      </c>
      <c r="AD1450" s="13" t="s">
        <v>40</v>
      </c>
      <c r="AE1450">
        <v>31</v>
      </c>
      <c r="AF1450" t="s">
        <v>6</v>
      </c>
      <c r="AG1450" t="s">
        <v>47</v>
      </c>
      <c r="AH1450">
        <v>1</v>
      </c>
      <c r="AI1450" t="s">
        <v>78</v>
      </c>
      <c r="AJ1450" s="13" t="s">
        <v>176</v>
      </c>
      <c r="AK1450" s="13" t="s">
        <v>135</v>
      </c>
      <c r="AL1450" t="s">
        <v>136</v>
      </c>
      <c r="AM1450" t="str">
        <f>EmployeeData[[#This Row],[EMPLOYEEID]]</f>
        <v>E299735</v>
      </c>
    </row>
    <row r="1451" spans="1:39" ht="15" x14ac:dyDescent="0.25">
      <c r="A1451" s="13" t="s">
        <v>3202</v>
      </c>
      <c r="B1451" s="13" t="str">
        <f>EmployeeData[[#This Row],[FULLNAME]]</f>
        <v>Raffaele Mak</v>
      </c>
      <c r="C1451" s="13" t="s">
        <v>203</v>
      </c>
      <c r="D1451" s="13" t="s">
        <v>407</v>
      </c>
      <c r="E1451">
        <v>451</v>
      </c>
      <c r="F1451" s="13" t="s">
        <v>143</v>
      </c>
      <c r="G1451" s="13" t="s">
        <v>204</v>
      </c>
      <c r="H1451" t="s">
        <v>81</v>
      </c>
      <c r="I1451" t="s">
        <v>3976</v>
      </c>
      <c r="J1451">
        <v>41642</v>
      </c>
      <c r="K1451">
        <v>42303</v>
      </c>
      <c r="L1451">
        <v>1</v>
      </c>
      <c r="M1451">
        <v>40</v>
      </c>
      <c r="N1451">
        <v>5</v>
      </c>
      <c r="O1451">
        <v>70554</v>
      </c>
      <c r="P1451" t="s">
        <v>76</v>
      </c>
      <c r="Q1451" s="13" t="s">
        <v>55</v>
      </c>
      <c r="R1451" s="13" t="s">
        <v>83</v>
      </c>
      <c r="S1451" s="13" t="s">
        <v>159</v>
      </c>
      <c r="T1451" t="b">
        <v>1</v>
      </c>
      <c r="U1451" s="13" t="s">
        <v>7</v>
      </c>
      <c r="V1451" s="13" t="s">
        <v>3203</v>
      </c>
      <c r="W1451" t="s">
        <v>5</v>
      </c>
      <c r="X1451" s="13" t="s">
        <v>45</v>
      </c>
      <c r="Y1451" s="13" t="s">
        <v>146</v>
      </c>
      <c r="Z1451">
        <v>1995</v>
      </c>
      <c r="AA1451" s="13" t="s">
        <v>32</v>
      </c>
      <c r="AB1451" s="13" t="s">
        <v>206</v>
      </c>
      <c r="AC1451" s="13" t="s">
        <v>1578</v>
      </c>
      <c r="AD1451" s="13" t="s">
        <v>44</v>
      </c>
      <c r="AE1451">
        <v>30</v>
      </c>
      <c r="AF1451" t="s">
        <v>6</v>
      </c>
      <c r="AG1451" t="s">
        <v>12</v>
      </c>
      <c r="AH1451">
        <v>1</v>
      </c>
      <c r="AI1451" t="s">
        <v>78</v>
      </c>
      <c r="AJ1451" s="13" t="s">
        <v>154</v>
      </c>
      <c r="AK1451" s="13" t="s">
        <v>135</v>
      </c>
      <c r="AL1451" t="b">
        <v>1</v>
      </c>
      <c r="AM1451" t="str">
        <f>EmployeeData[[#This Row],[EMPLOYEEID]]</f>
        <v>E299736</v>
      </c>
    </row>
    <row r="1452" spans="1:39" ht="15" x14ac:dyDescent="0.25">
      <c r="A1452" s="13" t="s">
        <v>3204</v>
      </c>
      <c r="B1452" s="13" t="str">
        <f>EmployeeData[[#This Row],[FULLNAME]]</f>
        <v>Raghuraman Ma</v>
      </c>
      <c r="C1452" s="13" t="s">
        <v>203</v>
      </c>
      <c r="D1452" s="13" t="s">
        <v>407</v>
      </c>
      <c r="E1452">
        <v>450</v>
      </c>
      <c r="F1452" s="13" t="s">
        <v>221</v>
      </c>
      <c r="G1452" s="13" t="s">
        <v>204</v>
      </c>
      <c r="H1452" t="s">
        <v>81</v>
      </c>
      <c r="I1452" t="s">
        <v>3976</v>
      </c>
      <c r="J1452">
        <v>41642</v>
      </c>
      <c r="K1452">
        <v>42304</v>
      </c>
      <c r="L1452">
        <v>1</v>
      </c>
      <c r="M1452">
        <v>40</v>
      </c>
      <c r="N1452">
        <v>5</v>
      </c>
      <c r="O1452">
        <v>81753</v>
      </c>
      <c r="P1452" t="s">
        <v>76</v>
      </c>
      <c r="Q1452" s="13" t="s">
        <v>55</v>
      </c>
      <c r="R1452" s="13" t="s">
        <v>83</v>
      </c>
      <c r="S1452" s="13" t="s">
        <v>140</v>
      </c>
      <c r="T1452" t="b">
        <v>1</v>
      </c>
      <c r="U1452" s="13" t="s">
        <v>7</v>
      </c>
      <c r="V1452" s="13" t="s">
        <v>3205</v>
      </c>
      <c r="W1452" t="s">
        <v>5</v>
      </c>
      <c r="X1452" s="13" t="s">
        <v>10</v>
      </c>
      <c r="Y1452" s="13" t="s">
        <v>131</v>
      </c>
      <c r="Z1452">
        <v>1995</v>
      </c>
      <c r="AA1452" s="13" t="s">
        <v>32</v>
      </c>
      <c r="AB1452" s="13" t="s">
        <v>206</v>
      </c>
      <c r="AC1452" s="13" t="s">
        <v>301</v>
      </c>
      <c r="AD1452" s="13" t="s">
        <v>9</v>
      </c>
      <c r="AE1452">
        <v>30</v>
      </c>
      <c r="AF1452" t="s">
        <v>6</v>
      </c>
      <c r="AG1452" t="s">
        <v>12</v>
      </c>
      <c r="AH1452">
        <v>1</v>
      </c>
      <c r="AI1452" t="s">
        <v>78</v>
      </c>
      <c r="AJ1452" s="13" t="s">
        <v>167</v>
      </c>
      <c r="AK1452" s="13" t="s">
        <v>135</v>
      </c>
      <c r="AL1452" t="s">
        <v>136</v>
      </c>
      <c r="AM1452" t="str">
        <f>EmployeeData[[#This Row],[EMPLOYEEID]]</f>
        <v>E299737</v>
      </c>
    </row>
    <row r="1453" spans="1:39" ht="15" x14ac:dyDescent="0.25">
      <c r="A1453" s="13" t="s">
        <v>3206</v>
      </c>
      <c r="B1453" s="13" t="str">
        <f>EmployeeData[[#This Row],[FULLNAME]]</f>
        <v>Raghuraman Liu</v>
      </c>
      <c r="C1453" s="13" t="s">
        <v>193</v>
      </c>
      <c r="D1453" s="13" t="s">
        <v>407</v>
      </c>
      <c r="E1453">
        <v>453</v>
      </c>
      <c r="F1453" s="13" t="s">
        <v>127</v>
      </c>
      <c r="G1453" s="13" t="s">
        <v>214</v>
      </c>
      <c r="H1453" t="s">
        <v>81</v>
      </c>
      <c r="I1453" t="s">
        <v>3976</v>
      </c>
      <c r="J1453">
        <v>41642</v>
      </c>
      <c r="K1453">
        <v>42305</v>
      </c>
      <c r="L1453">
        <v>1</v>
      </c>
      <c r="M1453">
        <v>40</v>
      </c>
      <c r="N1453">
        <v>5</v>
      </c>
      <c r="O1453">
        <v>60398</v>
      </c>
      <c r="P1453" t="s">
        <v>76</v>
      </c>
      <c r="Q1453" s="13" t="s">
        <v>58</v>
      </c>
      <c r="R1453" s="13" t="s">
        <v>83</v>
      </c>
      <c r="S1453" s="13" t="s">
        <v>159</v>
      </c>
      <c r="T1453" t="b">
        <v>1</v>
      </c>
      <c r="U1453" s="13" t="s">
        <v>7</v>
      </c>
      <c r="V1453" s="13" t="s">
        <v>3207</v>
      </c>
      <c r="W1453" t="s">
        <v>5</v>
      </c>
      <c r="X1453" s="13" t="s">
        <v>10</v>
      </c>
      <c r="Y1453" s="13" t="s">
        <v>146</v>
      </c>
      <c r="Z1453">
        <v>1994</v>
      </c>
      <c r="AA1453" s="13" t="s">
        <v>51</v>
      </c>
      <c r="AB1453" s="13" t="s">
        <v>217</v>
      </c>
      <c r="AC1453" s="13" t="s">
        <v>320</v>
      </c>
      <c r="AD1453" s="13" t="s">
        <v>40</v>
      </c>
      <c r="AE1453">
        <v>31</v>
      </c>
      <c r="AF1453" t="s">
        <v>6</v>
      </c>
      <c r="AG1453" t="s">
        <v>12</v>
      </c>
      <c r="AH1453">
        <v>1</v>
      </c>
      <c r="AI1453" t="s">
        <v>78</v>
      </c>
      <c r="AJ1453" s="13" t="s">
        <v>154</v>
      </c>
      <c r="AK1453" s="13" t="s">
        <v>135</v>
      </c>
      <c r="AL1453" t="b">
        <v>1</v>
      </c>
      <c r="AM1453" t="str">
        <f>EmployeeData[[#This Row],[EMPLOYEEID]]</f>
        <v>E299738</v>
      </c>
    </row>
    <row r="1454" spans="1:39" ht="15" x14ac:dyDescent="0.25">
      <c r="A1454" s="13" t="s">
        <v>3208</v>
      </c>
      <c r="B1454" s="13" t="str">
        <f>EmployeeData[[#This Row],[FULLNAME]]</f>
        <v>Raghuraman Lim</v>
      </c>
      <c r="C1454" s="13" t="s">
        <v>156</v>
      </c>
      <c r="D1454" s="13" t="s">
        <v>407</v>
      </c>
      <c r="E1454">
        <v>432</v>
      </c>
      <c r="F1454" s="13" t="s">
        <v>143</v>
      </c>
      <c r="G1454" s="13" t="s">
        <v>158</v>
      </c>
      <c r="H1454" t="s">
        <v>81</v>
      </c>
      <c r="I1454" t="s">
        <v>3976</v>
      </c>
      <c r="J1454">
        <v>41642</v>
      </c>
      <c r="K1454">
        <v>42306</v>
      </c>
      <c r="L1454">
        <v>1</v>
      </c>
      <c r="M1454">
        <v>40</v>
      </c>
      <c r="N1454">
        <v>5</v>
      </c>
      <c r="O1454">
        <v>77400</v>
      </c>
      <c r="P1454" t="s">
        <v>76</v>
      </c>
      <c r="Q1454" s="13" t="s">
        <v>56</v>
      </c>
      <c r="R1454" s="13" t="s">
        <v>83</v>
      </c>
      <c r="S1454" s="13" t="s">
        <v>129</v>
      </c>
      <c r="T1454" t="b">
        <v>1</v>
      </c>
      <c r="U1454" s="13" t="s">
        <v>38</v>
      </c>
      <c r="V1454" s="13" t="s">
        <v>3209</v>
      </c>
      <c r="W1454" t="s">
        <v>5</v>
      </c>
      <c r="X1454" s="13" t="s">
        <v>10</v>
      </c>
      <c r="Y1454" s="13" t="s">
        <v>131</v>
      </c>
      <c r="Z1454">
        <v>1994</v>
      </c>
      <c r="AA1454" s="13" t="s">
        <v>15</v>
      </c>
      <c r="AB1454" s="13" t="s">
        <v>161</v>
      </c>
      <c r="AC1454" s="13" t="s">
        <v>1013</v>
      </c>
      <c r="AD1454" s="13" t="s">
        <v>44</v>
      </c>
      <c r="AE1454">
        <v>31</v>
      </c>
      <c r="AF1454" t="s">
        <v>6</v>
      </c>
      <c r="AG1454" t="s">
        <v>12</v>
      </c>
      <c r="AH1454">
        <v>1</v>
      </c>
      <c r="AI1454" t="s">
        <v>78</v>
      </c>
      <c r="AJ1454" s="13" t="s">
        <v>154</v>
      </c>
      <c r="AK1454" s="13" t="s">
        <v>135</v>
      </c>
      <c r="AL1454" t="s">
        <v>136</v>
      </c>
      <c r="AM1454" t="str">
        <f>EmployeeData[[#This Row],[EMPLOYEEID]]</f>
        <v>E299739</v>
      </c>
    </row>
    <row r="1455" spans="1:39" ht="15" x14ac:dyDescent="0.25">
      <c r="A1455" s="13" t="s">
        <v>3210</v>
      </c>
      <c r="B1455" s="13" t="str">
        <f>EmployeeData[[#This Row],[FULLNAME]]</f>
        <v>Randy Li</v>
      </c>
      <c r="C1455" s="13" t="s">
        <v>125</v>
      </c>
      <c r="D1455" s="13" t="s">
        <v>407</v>
      </c>
      <c r="E1455">
        <v>252</v>
      </c>
      <c r="F1455" s="13" t="s">
        <v>143</v>
      </c>
      <c r="G1455" s="13" t="s">
        <v>144</v>
      </c>
      <c r="H1455" t="s">
        <v>81</v>
      </c>
      <c r="I1455" t="s">
        <v>3976</v>
      </c>
      <c r="J1455">
        <v>41642</v>
      </c>
      <c r="K1455">
        <v>42307</v>
      </c>
      <c r="L1455">
        <v>1</v>
      </c>
      <c r="M1455">
        <v>40</v>
      </c>
      <c r="N1455">
        <v>5</v>
      </c>
      <c r="O1455">
        <v>44452</v>
      </c>
      <c r="P1455" t="s">
        <v>76</v>
      </c>
      <c r="Q1455" s="13" t="s">
        <v>54</v>
      </c>
      <c r="R1455" s="13" t="s">
        <v>83</v>
      </c>
      <c r="S1455" s="13" t="s">
        <v>140</v>
      </c>
      <c r="T1455" t="b">
        <v>1</v>
      </c>
      <c r="U1455" s="13" t="s">
        <v>8</v>
      </c>
      <c r="V1455" s="13" t="s">
        <v>3211</v>
      </c>
      <c r="W1455" t="s">
        <v>5</v>
      </c>
      <c r="X1455" s="13" t="s">
        <v>10</v>
      </c>
      <c r="Y1455" s="13" t="s">
        <v>146</v>
      </c>
      <c r="Z1455">
        <v>1994</v>
      </c>
      <c r="AA1455" s="13" t="s">
        <v>32</v>
      </c>
      <c r="AB1455" s="13" t="s">
        <v>147</v>
      </c>
      <c r="AC1455" s="13" t="s">
        <v>148</v>
      </c>
      <c r="AD1455" s="13" t="s">
        <v>44</v>
      </c>
      <c r="AE1455">
        <v>31</v>
      </c>
      <c r="AF1455" t="s">
        <v>6</v>
      </c>
      <c r="AG1455" t="s">
        <v>11</v>
      </c>
      <c r="AH1455">
        <v>1</v>
      </c>
      <c r="AI1455" t="s">
        <v>78</v>
      </c>
      <c r="AJ1455" s="13" t="s">
        <v>134</v>
      </c>
      <c r="AK1455" s="13" t="s">
        <v>135</v>
      </c>
      <c r="AL1455" t="s">
        <v>136</v>
      </c>
      <c r="AM1455" t="str">
        <f>EmployeeData[[#This Row],[EMPLOYEEID]]</f>
        <v>E299740</v>
      </c>
    </row>
    <row r="1456" spans="1:39" ht="15" x14ac:dyDescent="0.25">
      <c r="A1456" s="13" t="s">
        <v>3212</v>
      </c>
      <c r="B1456" s="13" t="str">
        <f>EmployeeData[[#This Row],[FULLNAME]]</f>
        <v>Randy Lawrence</v>
      </c>
      <c r="C1456" s="13" t="s">
        <v>203</v>
      </c>
      <c r="D1456" s="13" t="s">
        <v>407</v>
      </c>
      <c r="E1456">
        <v>452</v>
      </c>
      <c r="F1456" s="13" t="s">
        <v>157</v>
      </c>
      <c r="G1456" s="13" t="s">
        <v>204</v>
      </c>
      <c r="H1456" t="s">
        <v>81</v>
      </c>
      <c r="I1456" t="s">
        <v>3976</v>
      </c>
      <c r="J1456">
        <v>41642</v>
      </c>
      <c r="K1456">
        <v>42308</v>
      </c>
      <c r="L1456">
        <v>1</v>
      </c>
      <c r="M1456">
        <v>40</v>
      </c>
      <c r="N1456">
        <v>5</v>
      </c>
      <c r="O1456">
        <v>61568</v>
      </c>
      <c r="P1456" t="s">
        <v>76</v>
      </c>
      <c r="Q1456" s="13" t="s">
        <v>55</v>
      </c>
      <c r="R1456" s="13" t="s">
        <v>83</v>
      </c>
      <c r="S1456" s="13" t="s">
        <v>140</v>
      </c>
      <c r="T1456" t="b">
        <v>1</v>
      </c>
      <c r="U1456" s="13" t="s">
        <v>8</v>
      </c>
      <c r="V1456" s="13" t="s">
        <v>3213</v>
      </c>
      <c r="W1456" t="s">
        <v>5</v>
      </c>
      <c r="X1456" s="13" t="s">
        <v>10</v>
      </c>
      <c r="Y1456" s="13" t="s">
        <v>146</v>
      </c>
      <c r="Z1456">
        <v>1994</v>
      </c>
      <c r="AA1456" s="13" t="s">
        <v>32</v>
      </c>
      <c r="AB1456" s="13" t="s">
        <v>206</v>
      </c>
      <c r="AC1456" s="13" t="s">
        <v>199</v>
      </c>
      <c r="AD1456" s="13" t="s">
        <v>43</v>
      </c>
      <c r="AE1456">
        <v>31</v>
      </c>
      <c r="AF1456" t="s">
        <v>6</v>
      </c>
      <c r="AG1456" t="s">
        <v>12</v>
      </c>
      <c r="AH1456">
        <v>1</v>
      </c>
      <c r="AI1456" t="s">
        <v>78</v>
      </c>
      <c r="AJ1456" s="13" t="s">
        <v>239</v>
      </c>
      <c r="AK1456" s="13" t="s">
        <v>150</v>
      </c>
      <c r="AL1456" t="s">
        <v>136</v>
      </c>
      <c r="AM1456" t="str">
        <f>EmployeeData[[#This Row],[EMPLOYEEID]]</f>
        <v>E299741</v>
      </c>
    </row>
    <row r="1457" spans="1:39" ht="15" x14ac:dyDescent="0.25">
      <c r="A1457" s="13" t="s">
        <v>3214</v>
      </c>
      <c r="B1457" s="13" t="str">
        <f>EmployeeData[[#This Row],[FULLNAME]]</f>
        <v>Ravichandran Lam</v>
      </c>
      <c r="C1457" s="13" t="s">
        <v>156</v>
      </c>
      <c r="D1457" s="13" t="s">
        <v>407</v>
      </c>
      <c r="E1457">
        <v>402</v>
      </c>
      <c r="F1457" s="13" t="s">
        <v>143</v>
      </c>
      <c r="G1457" s="13" t="s">
        <v>158</v>
      </c>
      <c r="H1457" t="s">
        <v>81</v>
      </c>
      <c r="I1457" t="s">
        <v>3976</v>
      </c>
      <c r="J1457">
        <v>41642</v>
      </c>
      <c r="K1457">
        <v>42309</v>
      </c>
      <c r="L1457">
        <v>1</v>
      </c>
      <c r="M1457">
        <v>40</v>
      </c>
      <c r="N1457">
        <v>5</v>
      </c>
      <c r="O1457">
        <v>83467</v>
      </c>
      <c r="P1457" t="s">
        <v>76</v>
      </c>
      <c r="Q1457" s="13" t="s">
        <v>56</v>
      </c>
      <c r="R1457" s="13" t="s">
        <v>83</v>
      </c>
      <c r="S1457" s="13" t="s">
        <v>159</v>
      </c>
      <c r="T1457" t="b">
        <v>1</v>
      </c>
      <c r="U1457" s="13" t="s">
        <v>8</v>
      </c>
      <c r="V1457" s="13" t="s">
        <v>3215</v>
      </c>
      <c r="W1457" t="s">
        <v>5</v>
      </c>
      <c r="X1457" s="13" t="s">
        <v>10</v>
      </c>
      <c r="Y1457" s="13" t="s">
        <v>146</v>
      </c>
      <c r="Z1457">
        <v>1994</v>
      </c>
      <c r="AA1457" s="13" t="s">
        <v>32</v>
      </c>
      <c r="AB1457" s="13" t="s">
        <v>161</v>
      </c>
      <c r="AC1457" s="13" t="s">
        <v>230</v>
      </c>
      <c r="AD1457" s="13" t="s">
        <v>44</v>
      </c>
      <c r="AE1457">
        <v>31</v>
      </c>
      <c r="AF1457" t="s">
        <v>6</v>
      </c>
      <c r="AG1457" t="s">
        <v>12</v>
      </c>
      <c r="AH1457">
        <v>1</v>
      </c>
      <c r="AI1457" t="s">
        <v>78</v>
      </c>
      <c r="AJ1457" s="13" t="s">
        <v>134</v>
      </c>
      <c r="AK1457" s="13" t="s">
        <v>135</v>
      </c>
      <c r="AL1457" t="b">
        <v>0</v>
      </c>
      <c r="AM1457" t="str">
        <f>EmployeeData[[#This Row],[EMPLOYEEID]]</f>
        <v>E299742</v>
      </c>
    </row>
    <row r="1458" spans="1:39" ht="15" x14ac:dyDescent="0.25">
      <c r="A1458" s="13" t="s">
        <v>3216</v>
      </c>
      <c r="B1458" s="13" t="str">
        <f>EmployeeData[[#This Row],[FULLNAME]]</f>
        <v>Ravichandran Kwok</v>
      </c>
      <c r="C1458" s="13" t="s">
        <v>203</v>
      </c>
      <c r="D1458" s="13" t="s">
        <v>407</v>
      </c>
      <c r="E1458">
        <v>452</v>
      </c>
      <c r="F1458" s="13" t="s">
        <v>157</v>
      </c>
      <c r="G1458" s="13" t="s">
        <v>204</v>
      </c>
      <c r="H1458" t="s">
        <v>81</v>
      </c>
      <c r="I1458" t="s">
        <v>3976</v>
      </c>
      <c r="J1458">
        <v>41642</v>
      </c>
      <c r="K1458">
        <v>42310</v>
      </c>
      <c r="L1458">
        <v>1</v>
      </c>
      <c r="M1458">
        <v>40</v>
      </c>
      <c r="N1458">
        <v>5</v>
      </c>
      <c r="O1458">
        <v>82959</v>
      </c>
      <c r="P1458" t="s">
        <v>76</v>
      </c>
      <c r="Q1458" s="13" t="s">
        <v>55</v>
      </c>
      <c r="R1458" s="13" t="s">
        <v>83</v>
      </c>
      <c r="S1458" s="13" t="s">
        <v>140</v>
      </c>
      <c r="T1458" t="b">
        <v>1</v>
      </c>
      <c r="U1458" s="13" t="s">
        <v>8</v>
      </c>
      <c r="V1458" s="13" t="s">
        <v>3217</v>
      </c>
      <c r="W1458" t="s">
        <v>5</v>
      </c>
      <c r="X1458" s="13" t="s">
        <v>10</v>
      </c>
      <c r="Y1458" s="13" t="s">
        <v>146</v>
      </c>
      <c r="Z1458">
        <v>1994</v>
      </c>
      <c r="AA1458" s="13" t="s">
        <v>32</v>
      </c>
      <c r="AB1458" s="13" t="s">
        <v>206</v>
      </c>
      <c r="AC1458" s="13" t="s">
        <v>199</v>
      </c>
      <c r="AD1458" s="13" t="s">
        <v>43</v>
      </c>
      <c r="AE1458">
        <v>31</v>
      </c>
      <c r="AF1458" t="s">
        <v>6</v>
      </c>
      <c r="AG1458" t="s">
        <v>12</v>
      </c>
      <c r="AH1458">
        <v>1</v>
      </c>
      <c r="AI1458" t="s">
        <v>78</v>
      </c>
      <c r="AJ1458" s="13" t="s">
        <v>134</v>
      </c>
      <c r="AK1458" s="13" t="s">
        <v>135</v>
      </c>
      <c r="AL1458" t="s">
        <v>136</v>
      </c>
      <c r="AM1458" t="str">
        <f>EmployeeData[[#This Row],[EMPLOYEEID]]</f>
        <v>E299743</v>
      </c>
    </row>
    <row r="1459" spans="1:39" ht="15" x14ac:dyDescent="0.25">
      <c r="A1459" s="13" t="s">
        <v>3218</v>
      </c>
      <c r="B1459" s="13" t="str">
        <f>EmployeeData[[#This Row],[FULLNAME]]</f>
        <v>Ravichandran Kudlac</v>
      </c>
      <c r="C1459" s="13" t="s">
        <v>125</v>
      </c>
      <c r="D1459" s="13" t="s">
        <v>407</v>
      </c>
      <c r="E1459">
        <v>461</v>
      </c>
      <c r="F1459" s="13" t="s">
        <v>221</v>
      </c>
      <c r="G1459" s="13" t="s">
        <v>128</v>
      </c>
      <c r="H1459" t="s">
        <v>81</v>
      </c>
      <c r="I1459" t="s">
        <v>953</v>
      </c>
      <c r="J1459">
        <v>41642</v>
      </c>
      <c r="K1459">
        <v>42311</v>
      </c>
      <c r="L1459">
        <v>1</v>
      </c>
      <c r="M1459">
        <v>40</v>
      </c>
      <c r="N1459">
        <v>5</v>
      </c>
      <c r="O1459">
        <v>244497</v>
      </c>
      <c r="P1459" t="s">
        <v>76</v>
      </c>
      <c r="Q1459" s="13" t="s">
        <v>54</v>
      </c>
      <c r="R1459" s="13" t="s">
        <v>83</v>
      </c>
      <c r="S1459" s="13" t="s">
        <v>159</v>
      </c>
      <c r="T1459" t="b">
        <v>1</v>
      </c>
      <c r="U1459" s="13" t="s">
        <v>38</v>
      </c>
      <c r="V1459" s="13" t="s">
        <v>3219</v>
      </c>
      <c r="W1459" t="s">
        <v>5</v>
      </c>
      <c r="X1459" s="13" t="s">
        <v>10</v>
      </c>
      <c r="Y1459" s="13" t="s">
        <v>131</v>
      </c>
      <c r="Z1459">
        <v>1995</v>
      </c>
      <c r="AA1459" s="13" t="s">
        <v>34</v>
      </c>
      <c r="AB1459" s="13" t="s">
        <v>132</v>
      </c>
      <c r="AC1459" s="13" t="s">
        <v>223</v>
      </c>
      <c r="AD1459" s="13" t="s">
        <v>9</v>
      </c>
      <c r="AE1459">
        <v>30</v>
      </c>
      <c r="AF1459" t="s">
        <v>6</v>
      </c>
      <c r="AG1459" t="s">
        <v>47</v>
      </c>
      <c r="AH1459">
        <v>1</v>
      </c>
      <c r="AI1459" t="s">
        <v>78</v>
      </c>
      <c r="AJ1459" s="13" t="s">
        <v>176</v>
      </c>
      <c r="AK1459" s="13" t="s">
        <v>135</v>
      </c>
      <c r="AL1459" t="b">
        <v>0</v>
      </c>
      <c r="AM1459" t="str">
        <f>EmployeeData[[#This Row],[EMPLOYEEID]]</f>
        <v>E299744</v>
      </c>
    </row>
    <row r="1460" spans="1:39" ht="15" x14ac:dyDescent="0.25">
      <c r="A1460" s="13" t="s">
        <v>3220</v>
      </c>
      <c r="B1460" s="13" t="str">
        <f>EmployeeData[[#This Row],[FULLNAME]]</f>
        <v>Ravin Kong</v>
      </c>
      <c r="C1460" s="13" t="s">
        <v>303</v>
      </c>
      <c r="D1460" s="13" t="s">
        <v>407</v>
      </c>
      <c r="E1460">
        <v>443</v>
      </c>
      <c r="F1460" s="13" t="s">
        <v>157</v>
      </c>
      <c r="G1460" s="13" t="s">
        <v>304</v>
      </c>
      <c r="H1460" t="s">
        <v>81</v>
      </c>
      <c r="I1460" t="s">
        <v>953</v>
      </c>
      <c r="J1460">
        <v>41642</v>
      </c>
      <c r="K1460">
        <v>42312</v>
      </c>
      <c r="L1460">
        <v>1</v>
      </c>
      <c r="M1460">
        <v>40</v>
      </c>
      <c r="N1460">
        <v>5</v>
      </c>
      <c r="O1460">
        <v>65632</v>
      </c>
      <c r="P1460" t="s">
        <v>76</v>
      </c>
      <c r="Q1460" s="13" t="s">
        <v>57</v>
      </c>
      <c r="R1460" s="13" t="s">
        <v>83</v>
      </c>
      <c r="S1460" s="13" t="s">
        <v>159</v>
      </c>
      <c r="T1460" t="b">
        <v>1</v>
      </c>
      <c r="U1460" s="13" t="s">
        <v>38</v>
      </c>
      <c r="V1460" s="13" t="s">
        <v>3221</v>
      </c>
      <c r="W1460" t="s">
        <v>5</v>
      </c>
      <c r="X1460" s="13" t="s">
        <v>10</v>
      </c>
      <c r="Y1460" s="13" t="s">
        <v>146</v>
      </c>
      <c r="Z1460">
        <v>1995</v>
      </c>
      <c r="AA1460" s="13" t="s">
        <v>34</v>
      </c>
      <c r="AB1460" s="13" t="s">
        <v>306</v>
      </c>
      <c r="AC1460" s="13" t="s">
        <v>162</v>
      </c>
      <c r="AD1460" s="13" t="s">
        <v>43</v>
      </c>
      <c r="AE1460">
        <v>30</v>
      </c>
      <c r="AF1460" t="s">
        <v>6</v>
      </c>
      <c r="AG1460" t="s">
        <v>12</v>
      </c>
      <c r="AH1460">
        <v>1</v>
      </c>
      <c r="AI1460" t="s">
        <v>78</v>
      </c>
      <c r="AJ1460" s="13" t="s">
        <v>154</v>
      </c>
      <c r="AK1460" s="13" t="s">
        <v>135</v>
      </c>
      <c r="AL1460" t="b">
        <v>1</v>
      </c>
      <c r="AM1460" t="str">
        <f>EmployeeData[[#This Row],[EMPLOYEEID]]</f>
        <v>E299745</v>
      </c>
    </row>
    <row r="1461" spans="1:39" ht="15" x14ac:dyDescent="0.25">
      <c r="A1461" s="13" t="s">
        <v>3222</v>
      </c>
      <c r="B1461" s="13" t="str">
        <f>EmployeeData[[#This Row],[FULLNAME]]</f>
        <v>Ravin Kim</v>
      </c>
      <c r="C1461" s="13" t="s">
        <v>125</v>
      </c>
      <c r="D1461" s="13" t="s">
        <v>407</v>
      </c>
      <c r="E1461">
        <v>453</v>
      </c>
      <c r="F1461" s="13" t="s">
        <v>127</v>
      </c>
      <c r="G1461" s="13" t="s">
        <v>128</v>
      </c>
      <c r="H1461" t="s">
        <v>81</v>
      </c>
      <c r="I1461" t="s">
        <v>953</v>
      </c>
      <c r="J1461">
        <v>41642</v>
      </c>
      <c r="K1461">
        <v>42313</v>
      </c>
      <c r="L1461">
        <v>1</v>
      </c>
      <c r="M1461">
        <v>40</v>
      </c>
      <c r="N1461">
        <v>5</v>
      </c>
      <c r="O1461">
        <v>109396</v>
      </c>
      <c r="P1461" t="s">
        <v>76</v>
      </c>
      <c r="Q1461" s="13" t="s">
        <v>54</v>
      </c>
      <c r="R1461" s="13" t="s">
        <v>83</v>
      </c>
      <c r="S1461" s="13" t="s">
        <v>190</v>
      </c>
      <c r="T1461" t="b">
        <v>1</v>
      </c>
      <c r="U1461" s="13" t="s">
        <v>38</v>
      </c>
      <c r="V1461" s="13" t="s">
        <v>3223</v>
      </c>
      <c r="W1461" t="s">
        <v>5</v>
      </c>
      <c r="X1461" s="13" t="s">
        <v>10</v>
      </c>
      <c r="Y1461" s="13" t="s">
        <v>146</v>
      </c>
      <c r="Z1461">
        <v>1998</v>
      </c>
      <c r="AA1461" s="13" t="s">
        <v>34</v>
      </c>
      <c r="AB1461" s="13" t="s">
        <v>132</v>
      </c>
      <c r="AC1461" s="13" t="s">
        <v>320</v>
      </c>
      <c r="AD1461" s="13" t="s">
        <v>40</v>
      </c>
      <c r="AE1461">
        <v>27</v>
      </c>
      <c r="AF1461" t="s">
        <v>6</v>
      </c>
      <c r="AG1461" t="s">
        <v>46</v>
      </c>
      <c r="AH1461">
        <v>1</v>
      </c>
      <c r="AI1461" t="s">
        <v>78</v>
      </c>
      <c r="AJ1461" s="13" t="s">
        <v>134</v>
      </c>
      <c r="AK1461" s="13" t="s">
        <v>135</v>
      </c>
      <c r="AL1461" t="b">
        <v>0</v>
      </c>
      <c r="AM1461" t="str">
        <f>EmployeeData[[#This Row],[EMPLOYEEID]]</f>
        <v>E299746</v>
      </c>
    </row>
    <row r="1462" spans="1:39" ht="15" x14ac:dyDescent="0.25">
      <c r="A1462" s="13" t="s">
        <v>3224</v>
      </c>
      <c r="B1462" s="13" t="str">
        <f>EmployeeData[[#This Row],[FULLNAME]]</f>
        <v>Ravin Kessler</v>
      </c>
      <c r="C1462" s="13" t="s">
        <v>156</v>
      </c>
      <c r="D1462" s="13" t="s">
        <v>407</v>
      </c>
      <c r="E1462">
        <v>453</v>
      </c>
      <c r="F1462" s="13" t="s">
        <v>127</v>
      </c>
      <c r="G1462" s="13" t="s">
        <v>158</v>
      </c>
      <c r="H1462" t="s">
        <v>81</v>
      </c>
      <c r="I1462" t="s">
        <v>3976</v>
      </c>
      <c r="J1462">
        <v>41642</v>
      </c>
      <c r="K1462">
        <v>42314</v>
      </c>
      <c r="L1462">
        <v>1</v>
      </c>
      <c r="M1462">
        <v>40</v>
      </c>
      <c r="N1462">
        <v>5</v>
      </c>
      <c r="O1462">
        <v>80273</v>
      </c>
      <c r="P1462" t="s">
        <v>76</v>
      </c>
      <c r="Q1462" s="13" t="s">
        <v>56</v>
      </c>
      <c r="R1462" s="13" t="s">
        <v>83</v>
      </c>
      <c r="S1462" s="13" t="s">
        <v>159</v>
      </c>
      <c r="T1462" t="b">
        <v>1</v>
      </c>
      <c r="U1462" s="13" t="s">
        <v>7</v>
      </c>
      <c r="V1462" s="13" t="s">
        <v>3225</v>
      </c>
      <c r="W1462" t="s">
        <v>5</v>
      </c>
      <c r="X1462" s="13" t="s">
        <v>10</v>
      </c>
      <c r="Y1462" s="13" t="s">
        <v>146</v>
      </c>
      <c r="Z1462">
        <v>1998</v>
      </c>
      <c r="AA1462" s="13" t="s">
        <v>15</v>
      </c>
      <c r="AB1462" s="13" t="s">
        <v>161</v>
      </c>
      <c r="AC1462" s="13" t="s">
        <v>320</v>
      </c>
      <c r="AD1462" s="13" t="s">
        <v>40</v>
      </c>
      <c r="AE1462">
        <v>27</v>
      </c>
      <c r="AF1462" t="s">
        <v>6</v>
      </c>
      <c r="AG1462" t="s">
        <v>12</v>
      </c>
      <c r="AH1462">
        <v>1</v>
      </c>
      <c r="AI1462" t="s">
        <v>78</v>
      </c>
      <c r="AJ1462" s="13" t="s">
        <v>149</v>
      </c>
      <c r="AK1462" s="13" t="s">
        <v>135</v>
      </c>
      <c r="AL1462" t="b">
        <v>1</v>
      </c>
      <c r="AM1462" t="str">
        <f>EmployeeData[[#This Row],[EMPLOYEEID]]</f>
        <v>E299747</v>
      </c>
    </row>
    <row r="1463" spans="1:39" ht="15" x14ac:dyDescent="0.25">
      <c r="A1463" s="13" t="s">
        <v>3226</v>
      </c>
      <c r="B1463" s="13" t="str">
        <f>EmployeeData[[#This Row],[FULLNAME]]</f>
        <v>Raymond Kauffmann</v>
      </c>
      <c r="C1463" s="13" t="s">
        <v>203</v>
      </c>
      <c r="D1463" s="13" t="s">
        <v>407</v>
      </c>
      <c r="E1463">
        <v>443</v>
      </c>
      <c r="F1463" s="13" t="s">
        <v>157</v>
      </c>
      <c r="G1463" s="13" t="s">
        <v>204</v>
      </c>
      <c r="H1463" t="s">
        <v>81</v>
      </c>
      <c r="I1463" t="s">
        <v>3975</v>
      </c>
      <c r="J1463">
        <v>41642</v>
      </c>
      <c r="K1463">
        <v>42315</v>
      </c>
      <c r="L1463">
        <v>1</v>
      </c>
      <c r="M1463">
        <v>40</v>
      </c>
      <c r="N1463">
        <v>5</v>
      </c>
      <c r="O1463">
        <v>70498</v>
      </c>
      <c r="P1463" t="s">
        <v>76</v>
      </c>
      <c r="Q1463" s="13" t="s">
        <v>55</v>
      </c>
      <c r="R1463" s="13" t="s">
        <v>83</v>
      </c>
      <c r="S1463" s="13" t="s">
        <v>129</v>
      </c>
      <c r="T1463" t="b">
        <v>1</v>
      </c>
      <c r="U1463" s="13" t="s">
        <v>38</v>
      </c>
      <c r="V1463" s="13" t="s">
        <v>3227</v>
      </c>
      <c r="W1463" t="s">
        <v>5</v>
      </c>
      <c r="X1463" s="13" t="s">
        <v>10</v>
      </c>
      <c r="Y1463" s="13" t="s">
        <v>131</v>
      </c>
      <c r="Z1463">
        <v>1998</v>
      </c>
      <c r="AA1463" s="13" t="s">
        <v>34</v>
      </c>
      <c r="AB1463" s="13" t="s">
        <v>206</v>
      </c>
      <c r="AC1463" s="13" t="s">
        <v>162</v>
      </c>
      <c r="AD1463" s="13" t="s">
        <v>43</v>
      </c>
      <c r="AE1463">
        <v>27</v>
      </c>
      <c r="AF1463" t="s">
        <v>6</v>
      </c>
      <c r="AG1463" t="s">
        <v>12</v>
      </c>
      <c r="AH1463">
        <v>1</v>
      </c>
      <c r="AI1463" t="s">
        <v>78</v>
      </c>
      <c r="AJ1463" s="13" t="s">
        <v>239</v>
      </c>
      <c r="AK1463" s="13" t="s">
        <v>135</v>
      </c>
      <c r="AL1463" t="s">
        <v>136</v>
      </c>
      <c r="AM1463" t="str">
        <f>EmployeeData[[#This Row],[EMPLOYEEID]]</f>
        <v>E299748</v>
      </c>
    </row>
    <row r="1464" spans="1:39" ht="15" x14ac:dyDescent="0.25">
      <c r="A1464" s="13" t="s">
        <v>3228</v>
      </c>
      <c r="B1464" s="13" t="str">
        <f>EmployeeData[[#This Row],[FULLNAME]]</f>
        <v>Raymond Kan</v>
      </c>
      <c r="C1464" s="13" t="s">
        <v>125</v>
      </c>
      <c r="D1464" s="13" t="s">
        <v>407</v>
      </c>
      <c r="E1464">
        <v>452</v>
      </c>
      <c r="F1464" s="13" t="s">
        <v>157</v>
      </c>
      <c r="G1464" s="13" t="s">
        <v>128</v>
      </c>
      <c r="H1464" t="s">
        <v>81</v>
      </c>
      <c r="I1464" t="s">
        <v>3976</v>
      </c>
      <c r="J1464">
        <v>41642</v>
      </c>
      <c r="K1464">
        <v>42316</v>
      </c>
      <c r="L1464">
        <v>1</v>
      </c>
      <c r="M1464">
        <v>40</v>
      </c>
      <c r="N1464">
        <v>5</v>
      </c>
      <c r="O1464">
        <v>214728</v>
      </c>
      <c r="P1464" t="s">
        <v>76</v>
      </c>
      <c r="Q1464" s="13" t="s">
        <v>54</v>
      </c>
      <c r="R1464" s="13" t="s">
        <v>83</v>
      </c>
      <c r="S1464" s="13" t="s">
        <v>159</v>
      </c>
      <c r="T1464" t="b">
        <v>1</v>
      </c>
      <c r="U1464" s="13" t="s">
        <v>7</v>
      </c>
      <c r="V1464" s="13" t="s">
        <v>3229</v>
      </c>
      <c r="W1464" t="s">
        <v>5</v>
      </c>
      <c r="X1464" s="13" t="s">
        <v>10</v>
      </c>
      <c r="Y1464" s="13" t="s">
        <v>146</v>
      </c>
      <c r="Z1464">
        <v>1988</v>
      </c>
      <c r="AA1464" s="13" t="s">
        <v>51</v>
      </c>
      <c r="AB1464" s="13" t="s">
        <v>132</v>
      </c>
      <c r="AC1464" s="13" t="s">
        <v>199</v>
      </c>
      <c r="AD1464" s="13" t="s">
        <v>43</v>
      </c>
      <c r="AE1464">
        <v>37</v>
      </c>
      <c r="AF1464" t="s">
        <v>36</v>
      </c>
      <c r="AG1464" t="s">
        <v>47</v>
      </c>
      <c r="AH1464">
        <v>1</v>
      </c>
      <c r="AI1464" t="s">
        <v>78</v>
      </c>
      <c r="AJ1464" s="13" t="s">
        <v>134</v>
      </c>
      <c r="AK1464" s="13" t="s">
        <v>184</v>
      </c>
      <c r="AL1464" t="b">
        <v>1</v>
      </c>
      <c r="AM1464" t="str">
        <f>EmployeeData[[#This Row],[EMPLOYEEID]]</f>
        <v>E299749</v>
      </c>
    </row>
    <row r="1465" spans="1:39" ht="15" x14ac:dyDescent="0.25">
      <c r="A1465" s="13" t="s">
        <v>3230</v>
      </c>
      <c r="B1465" s="13" t="str">
        <f>EmployeeData[[#This Row],[FULLNAME]]</f>
        <v>Raymond Julia</v>
      </c>
      <c r="C1465" s="13" t="s">
        <v>125</v>
      </c>
      <c r="D1465" s="13" t="s">
        <v>407</v>
      </c>
      <c r="E1465">
        <v>443</v>
      </c>
      <c r="F1465" s="13" t="s">
        <v>157</v>
      </c>
      <c r="G1465" s="13" t="s">
        <v>128</v>
      </c>
      <c r="H1465" t="s">
        <v>81</v>
      </c>
      <c r="I1465" t="s">
        <v>3976</v>
      </c>
      <c r="J1465">
        <v>41642</v>
      </c>
      <c r="K1465">
        <v>42317</v>
      </c>
      <c r="L1465">
        <v>1</v>
      </c>
      <c r="M1465">
        <v>40</v>
      </c>
      <c r="N1465">
        <v>5</v>
      </c>
      <c r="O1465">
        <v>233448</v>
      </c>
      <c r="P1465" t="s">
        <v>76</v>
      </c>
      <c r="Q1465" s="13" t="s">
        <v>54</v>
      </c>
      <c r="R1465" s="13" t="s">
        <v>83</v>
      </c>
      <c r="S1465" s="13" t="s">
        <v>129</v>
      </c>
      <c r="T1465" t="b">
        <v>1</v>
      </c>
      <c r="U1465" s="13" t="s">
        <v>38</v>
      </c>
      <c r="V1465" s="13" t="s">
        <v>3231</v>
      </c>
      <c r="W1465" t="s">
        <v>5</v>
      </c>
      <c r="X1465" s="13" t="s">
        <v>10</v>
      </c>
      <c r="Y1465" s="13" t="s">
        <v>131</v>
      </c>
      <c r="Z1465">
        <v>1998</v>
      </c>
      <c r="AA1465" s="13" t="s">
        <v>51</v>
      </c>
      <c r="AB1465" s="13" t="s">
        <v>132</v>
      </c>
      <c r="AC1465" s="13" t="s">
        <v>162</v>
      </c>
      <c r="AD1465" s="13" t="s">
        <v>43</v>
      </c>
      <c r="AE1465">
        <v>27</v>
      </c>
      <c r="AF1465" t="s">
        <v>6</v>
      </c>
      <c r="AG1465" t="s">
        <v>47</v>
      </c>
      <c r="AH1465">
        <v>1</v>
      </c>
      <c r="AI1465" t="s">
        <v>78</v>
      </c>
      <c r="AJ1465" s="13" t="s">
        <v>239</v>
      </c>
      <c r="AK1465" s="13" t="s">
        <v>135</v>
      </c>
      <c r="AL1465" t="b">
        <v>0</v>
      </c>
      <c r="AM1465" t="str">
        <f>EmployeeData[[#This Row],[EMPLOYEEID]]</f>
        <v>E299750</v>
      </c>
    </row>
    <row r="1466" spans="1:39" ht="15" x14ac:dyDescent="0.25">
      <c r="A1466" s="13" t="s">
        <v>3232</v>
      </c>
      <c r="B1466" s="13" t="str">
        <f>EmployeeData[[#This Row],[FULLNAME]]</f>
        <v>Reena Jiang</v>
      </c>
      <c r="C1466" s="13" t="s">
        <v>193</v>
      </c>
      <c r="D1466" s="13" t="s">
        <v>407</v>
      </c>
      <c r="E1466">
        <v>291</v>
      </c>
      <c r="F1466" s="13" t="s">
        <v>221</v>
      </c>
      <c r="G1466" s="13" t="s">
        <v>248</v>
      </c>
      <c r="H1466" t="s">
        <v>81</v>
      </c>
      <c r="I1466" t="s">
        <v>3976</v>
      </c>
      <c r="J1466">
        <v>41642</v>
      </c>
      <c r="K1466">
        <v>42318</v>
      </c>
      <c r="L1466">
        <v>1</v>
      </c>
      <c r="M1466">
        <v>40</v>
      </c>
      <c r="N1466">
        <v>5</v>
      </c>
      <c r="O1466">
        <v>62818</v>
      </c>
      <c r="P1466" t="s">
        <v>76</v>
      </c>
      <c r="Q1466" s="13" t="s">
        <v>58</v>
      </c>
      <c r="R1466" s="13" t="s">
        <v>83</v>
      </c>
      <c r="S1466" s="13" t="s">
        <v>215</v>
      </c>
      <c r="T1466" t="b">
        <v>1</v>
      </c>
      <c r="U1466" s="13" t="s">
        <v>7</v>
      </c>
      <c r="V1466" s="13" t="s">
        <v>3233</v>
      </c>
      <c r="W1466" t="s">
        <v>5</v>
      </c>
      <c r="X1466" s="13" t="s">
        <v>45</v>
      </c>
      <c r="Y1466" s="13" t="s">
        <v>146</v>
      </c>
      <c r="Z1466">
        <v>1988</v>
      </c>
      <c r="AA1466" s="13" t="s">
        <v>51</v>
      </c>
      <c r="AB1466" s="13" t="s">
        <v>250</v>
      </c>
      <c r="AC1466" s="13" t="s">
        <v>834</v>
      </c>
      <c r="AD1466" s="13" t="s">
        <v>9</v>
      </c>
      <c r="AE1466">
        <v>37</v>
      </c>
      <c r="AF1466" t="s">
        <v>36</v>
      </c>
      <c r="AG1466" t="s">
        <v>12</v>
      </c>
      <c r="AH1466">
        <v>1</v>
      </c>
      <c r="AI1466" t="s">
        <v>78</v>
      </c>
      <c r="AJ1466" s="13" t="s">
        <v>149</v>
      </c>
      <c r="AK1466" s="13" t="s">
        <v>184</v>
      </c>
      <c r="AL1466" t="s">
        <v>136</v>
      </c>
      <c r="AM1466" t="str">
        <f>EmployeeData[[#This Row],[EMPLOYEEID]]</f>
        <v>E299751</v>
      </c>
    </row>
    <row r="1467" spans="1:39" ht="15" x14ac:dyDescent="0.25">
      <c r="A1467" s="13" t="s">
        <v>3234</v>
      </c>
      <c r="B1467" s="13" t="str">
        <f>EmployeeData[[#This Row],[FULLNAME]]</f>
        <v>Reena Jain</v>
      </c>
      <c r="C1467" s="13" t="s">
        <v>156</v>
      </c>
      <c r="D1467" s="13" t="s">
        <v>407</v>
      </c>
      <c r="E1467">
        <v>443</v>
      </c>
      <c r="F1467" s="13" t="s">
        <v>157</v>
      </c>
      <c r="G1467" s="13" t="s">
        <v>158</v>
      </c>
      <c r="H1467" t="s">
        <v>81</v>
      </c>
      <c r="I1467" t="s">
        <v>3976</v>
      </c>
      <c r="J1467">
        <v>41642</v>
      </c>
      <c r="K1467">
        <v>42319</v>
      </c>
      <c r="L1467">
        <v>1</v>
      </c>
      <c r="M1467">
        <v>40</v>
      </c>
      <c r="N1467">
        <v>5</v>
      </c>
      <c r="O1467">
        <v>86456</v>
      </c>
      <c r="P1467" t="s">
        <v>76</v>
      </c>
      <c r="Q1467" s="13" t="s">
        <v>56</v>
      </c>
      <c r="R1467" s="13" t="s">
        <v>83</v>
      </c>
      <c r="S1467" s="13" t="s">
        <v>129</v>
      </c>
      <c r="T1467" t="b">
        <v>1</v>
      </c>
      <c r="U1467" s="13" t="s">
        <v>38</v>
      </c>
      <c r="V1467" s="13" t="s">
        <v>3235</v>
      </c>
      <c r="W1467" t="s">
        <v>5</v>
      </c>
      <c r="X1467" s="13" t="s">
        <v>10</v>
      </c>
      <c r="Y1467" s="13" t="s">
        <v>131</v>
      </c>
      <c r="Z1467">
        <v>1991</v>
      </c>
      <c r="AA1467" s="13" t="s">
        <v>15</v>
      </c>
      <c r="AB1467" s="13" t="s">
        <v>161</v>
      </c>
      <c r="AC1467" s="13" t="s">
        <v>162</v>
      </c>
      <c r="AD1467" s="13" t="s">
        <v>43</v>
      </c>
      <c r="AE1467">
        <v>34</v>
      </c>
      <c r="AF1467" t="s">
        <v>36</v>
      </c>
      <c r="AG1467" t="s">
        <v>12</v>
      </c>
      <c r="AH1467">
        <v>1</v>
      </c>
      <c r="AI1467" t="s">
        <v>78</v>
      </c>
      <c r="AJ1467" s="13" t="s">
        <v>134</v>
      </c>
      <c r="AK1467" s="13" t="s">
        <v>135</v>
      </c>
      <c r="AL1467" t="b">
        <v>0</v>
      </c>
      <c r="AM1467" t="str">
        <f>EmployeeData[[#This Row],[EMPLOYEEID]]</f>
        <v>E299752</v>
      </c>
    </row>
    <row r="1468" spans="1:39" ht="15" x14ac:dyDescent="0.25">
      <c r="A1468" s="13" t="s">
        <v>3236</v>
      </c>
      <c r="B1468" s="13" t="str">
        <f>EmployeeData[[#This Row],[FULLNAME]]</f>
        <v>Reena Imberton</v>
      </c>
      <c r="C1468" s="13" t="s">
        <v>203</v>
      </c>
      <c r="D1468" s="13" t="s">
        <v>407</v>
      </c>
      <c r="E1468">
        <v>445</v>
      </c>
      <c r="F1468" s="13" t="s">
        <v>169</v>
      </c>
      <c r="G1468" s="13" t="s">
        <v>204</v>
      </c>
      <c r="H1468" t="s">
        <v>81</v>
      </c>
      <c r="I1468" t="s">
        <v>3975</v>
      </c>
      <c r="J1468">
        <v>41642</v>
      </c>
      <c r="K1468">
        <v>42320</v>
      </c>
      <c r="L1468">
        <v>1</v>
      </c>
      <c r="M1468">
        <v>40</v>
      </c>
      <c r="N1468">
        <v>5</v>
      </c>
      <c r="O1468">
        <v>70237</v>
      </c>
      <c r="P1468" t="s">
        <v>76</v>
      </c>
      <c r="Q1468" s="13" t="s">
        <v>55</v>
      </c>
      <c r="R1468" s="13" t="s">
        <v>83</v>
      </c>
      <c r="S1468" s="13" t="s">
        <v>211</v>
      </c>
      <c r="T1468" t="b">
        <v>1</v>
      </c>
      <c r="U1468" s="13" t="s">
        <v>8</v>
      </c>
      <c r="V1468" s="13" t="s">
        <v>3237</v>
      </c>
      <c r="W1468" t="s">
        <v>5</v>
      </c>
      <c r="X1468" s="13" t="s">
        <v>45</v>
      </c>
      <c r="Y1468" s="13" t="s">
        <v>229</v>
      </c>
      <c r="Z1468">
        <v>1991</v>
      </c>
      <c r="AA1468" s="13" t="s">
        <v>34</v>
      </c>
      <c r="AB1468" s="13" t="s">
        <v>206</v>
      </c>
      <c r="AC1468" s="13" t="s">
        <v>171</v>
      </c>
      <c r="AD1468" s="13" t="s">
        <v>41</v>
      </c>
      <c r="AE1468">
        <v>34</v>
      </c>
      <c r="AF1468" t="s">
        <v>36</v>
      </c>
      <c r="AG1468" t="s">
        <v>12</v>
      </c>
      <c r="AH1468">
        <v>1</v>
      </c>
      <c r="AI1468" t="s">
        <v>78</v>
      </c>
      <c r="AJ1468" s="13" t="s">
        <v>134</v>
      </c>
      <c r="AK1468" s="13" t="s">
        <v>135</v>
      </c>
      <c r="AL1468" t="b">
        <v>1</v>
      </c>
      <c r="AM1468" t="str">
        <f>EmployeeData[[#This Row],[EMPLOYEEID]]</f>
        <v>E299753</v>
      </c>
    </row>
    <row r="1469" spans="1:39" ht="15" x14ac:dyDescent="0.25">
      <c r="A1469" s="13" t="s">
        <v>3238</v>
      </c>
      <c r="B1469" s="13" t="str">
        <f>EmployeeData[[#This Row],[FULLNAME]]</f>
        <v>Ric Huang</v>
      </c>
      <c r="C1469" s="13" t="s">
        <v>125</v>
      </c>
      <c r="D1469" s="13" t="s">
        <v>407</v>
      </c>
      <c r="E1469">
        <v>451</v>
      </c>
      <c r="F1469" s="13" t="s">
        <v>143</v>
      </c>
      <c r="G1469" s="13" t="s">
        <v>128</v>
      </c>
      <c r="H1469" t="s">
        <v>81</v>
      </c>
      <c r="I1469" t="s">
        <v>3974</v>
      </c>
      <c r="J1469">
        <v>41642</v>
      </c>
      <c r="K1469">
        <v>42321</v>
      </c>
      <c r="L1469">
        <v>1</v>
      </c>
      <c r="M1469">
        <v>40</v>
      </c>
      <c r="N1469">
        <v>5</v>
      </c>
      <c r="O1469">
        <v>87756</v>
      </c>
      <c r="P1469" t="s">
        <v>76</v>
      </c>
      <c r="Q1469" s="13" t="s">
        <v>54</v>
      </c>
      <c r="R1469" s="13" t="s">
        <v>83</v>
      </c>
      <c r="S1469" s="13" t="s">
        <v>237</v>
      </c>
      <c r="T1469" t="b">
        <v>1</v>
      </c>
      <c r="U1469" s="13" t="s">
        <v>8</v>
      </c>
      <c r="V1469" s="13" t="s">
        <v>3239</v>
      </c>
      <c r="W1469" t="s">
        <v>5</v>
      </c>
      <c r="X1469" s="13" t="s">
        <v>45</v>
      </c>
      <c r="Y1469" s="13" t="s">
        <v>229</v>
      </c>
      <c r="Z1469">
        <v>1957</v>
      </c>
      <c r="AA1469" s="13" t="s">
        <v>51</v>
      </c>
      <c r="AB1469" s="13" t="s">
        <v>132</v>
      </c>
      <c r="AC1469" s="13" t="s">
        <v>1578</v>
      </c>
      <c r="AD1469" s="13" t="s">
        <v>44</v>
      </c>
      <c r="AE1469">
        <v>68</v>
      </c>
      <c r="AF1469" t="s">
        <v>37</v>
      </c>
      <c r="AG1469" t="s">
        <v>12</v>
      </c>
      <c r="AH1469">
        <v>1</v>
      </c>
      <c r="AI1469" t="s">
        <v>78</v>
      </c>
      <c r="AJ1469" s="13" t="s">
        <v>149</v>
      </c>
      <c r="AK1469" s="13" t="s">
        <v>150</v>
      </c>
      <c r="AL1469" t="s">
        <v>136</v>
      </c>
      <c r="AM1469" t="str">
        <f>EmployeeData[[#This Row],[EMPLOYEEID]]</f>
        <v>E299754</v>
      </c>
    </row>
    <row r="1470" spans="1:39" ht="15" x14ac:dyDescent="0.25">
      <c r="A1470" s="13" t="s">
        <v>3240</v>
      </c>
      <c r="B1470" s="13" t="str">
        <f>EmployeeData[[#This Row],[FULLNAME]]</f>
        <v>Ric Hu</v>
      </c>
      <c r="C1470" s="13" t="s">
        <v>449</v>
      </c>
      <c r="D1470" s="13" t="s">
        <v>407</v>
      </c>
      <c r="E1470">
        <v>453</v>
      </c>
      <c r="F1470" s="13" t="s">
        <v>127</v>
      </c>
      <c r="G1470" s="13" t="s">
        <v>477</v>
      </c>
      <c r="H1470" t="s">
        <v>81</v>
      </c>
      <c r="I1470" t="s">
        <v>3974</v>
      </c>
      <c r="J1470">
        <v>41642</v>
      </c>
      <c r="K1470">
        <v>42322</v>
      </c>
      <c r="L1470">
        <v>1</v>
      </c>
      <c r="M1470">
        <v>40</v>
      </c>
      <c r="N1470">
        <v>5</v>
      </c>
      <c r="O1470">
        <v>109571</v>
      </c>
      <c r="P1470" t="s">
        <v>76</v>
      </c>
      <c r="Q1470" s="13" t="s">
        <v>59</v>
      </c>
      <c r="R1470" s="13" t="s">
        <v>83</v>
      </c>
      <c r="S1470" s="13" t="s">
        <v>190</v>
      </c>
      <c r="T1470" t="b">
        <v>1</v>
      </c>
      <c r="U1470" s="13" t="s">
        <v>8</v>
      </c>
      <c r="V1470" s="13" t="s">
        <v>3241</v>
      </c>
      <c r="W1470" t="s">
        <v>5</v>
      </c>
      <c r="X1470" s="13" t="s">
        <v>10</v>
      </c>
      <c r="Y1470" s="13" t="s">
        <v>229</v>
      </c>
      <c r="Z1470">
        <v>1957</v>
      </c>
      <c r="AA1470" s="13" t="s">
        <v>51</v>
      </c>
      <c r="AB1470" s="13" t="s">
        <v>478</v>
      </c>
      <c r="AC1470" s="13" t="s">
        <v>320</v>
      </c>
      <c r="AD1470" s="13" t="s">
        <v>40</v>
      </c>
      <c r="AE1470">
        <v>68</v>
      </c>
      <c r="AF1470" t="s">
        <v>37</v>
      </c>
      <c r="AG1470" t="s">
        <v>46</v>
      </c>
      <c r="AH1470">
        <v>1</v>
      </c>
      <c r="AI1470" t="s">
        <v>78</v>
      </c>
      <c r="AJ1470" s="13" t="s">
        <v>134</v>
      </c>
      <c r="AK1470" s="13" t="s">
        <v>135</v>
      </c>
      <c r="AL1470" t="b">
        <v>1</v>
      </c>
      <c r="AM1470" t="str">
        <f>EmployeeData[[#This Row],[EMPLOYEEID]]</f>
        <v>E299755</v>
      </c>
    </row>
    <row r="1471" spans="1:39" ht="15" x14ac:dyDescent="0.25">
      <c r="A1471" s="13" t="s">
        <v>3242</v>
      </c>
      <c r="B1471" s="13" t="str">
        <f>EmployeeData[[#This Row],[FULLNAME]]</f>
        <v>Ric Ho</v>
      </c>
      <c r="C1471" s="13" t="s">
        <v>125</v>
      </c>
      <c r="D1471" s="13" t="s">
        <v>407</v>
      </c>
      <c r="E1471">
        <v>251</v>
      </c>
      <c r="F1471" s="13" t="s">
        <v>221</v>
      </c>
      <c r="G1471" s="13" t="s">
        <v>128</v>
      </c>
      <c r="H1471" t="s">
        <v>81</v>
      </c>
      <c r="I1471" t="s">
        <v>3976</v>
      </c>
      <c r="J1471">
        <v>41642</v>
      </c>
      <c r="K1471">
        <v>42323</v>
      </c>
      <c r="L1471">
        <v>1</v>
      </c>
      <c r="M1471">
        <v>40</v>
      </c>
      <c r="N1471">
        <v>5</v>
      </c>
      <c r="O1471">
        <v>276719</v>
      </c>
      <c r="P1471" t="s">
        <v>76</v>
      </c>
      <c r="Q1471" s="13" t="s">
        <v>54</v>
      </c>
      <c r="R1471" s="13" t="s">
        <v>83</v>
      </c>
      <c r="S1471" s="13" t="s">
        <v>410</v>
      </c>
      <c r="T1471" t="b">
        <v>1</v>
      </c>
      <c r="U1471" s="13" t="s">
        <v>8</v>
      </c>
      <c r="V1471" s="13" t="s">
        <v>3243</v>
      </c>
      <c r="W1471" t="s">
        <v>5</v>
      </c>
      <c r="X1471" s="13" t="s">
        <v>10</v>
      </c>
      <c r="Y1471" s="13" t="s">
        <v>146</v>
      </c>
      <c r="Z1471">
        <v>1998</v>
      </c>
      <c r="AA1471" s="13" t="s">
        <v>51</v>
      </c>
      <c r="AB1471" s="13" t="s">
        <v>132</v>
      </c>
      <c r="AC1471" s="13" t="s">
        <v>298</v>
      </c>
      <c r="AD1471" s="13" t="s">
        <v>9</v>
      </c>
      <c r="AE1471">
        <v>27</v>
      </c>
      <c r="AF1471" t="s">
        <v>6</v>
      </c>
      <c r="AG1471" t="s">
        <v>47</v>
      </c>
      <c r="AH1471">
        <v>1</v>
      </c>
      <c r="AI1471" t="s">
        <v>78</v>
      </c>
      <c r="AJ1471" s="13" t="s">
        <v>149</v>
      </c>
      <c r="AK1471" s="13" t="s">
        <v>135</v>
      </c>
      <c r="AL1471" t="s">
        <v>136</v>
      </c>
      <c r="AM1471" t="str">
        <f>EmployeeData[[#This Row],[EMPLOYEEID]]</f>
        <v>E299756</v>
      </c>
    </row>
    <row r="1472" spans="1:39" ht="15" x14ac:dyDescent="0.25">
      <c r="A1472" s="13" t="s">
        <v>3244</v>
      </c>
      <c r="B1472" s="13" t="str">
        <f>EmployeeData[[#This Row],[FULLNAME]]</f>
        <v>Ricardo Heine</v>
      </c>
      <c r="C1472" s="13" t="s">
        <v>203</v>
      </c>
      <c r="D1472" s="13" t="s">
        <v>407</v>
      </c>
      <c r="E1472">
        <v>445</v>
      </c>
      <c r="F1472" s="13" t="s">
        <v>169</v>
      </c>
      <c r="G1472" s="13" t="s">
        <v>204</v>
      </c>
      <c r="H1472" t="s">
        <v>81</v>
      </c>
      <c r="I1472" t="s">
        <v>3975</v>
      </c>
      <c r="J1472">
        <v>41642</v>
      </c>
      <c r="K1472">
        <v>42324</v>
      </c>
      <c r="L1472">
        <v>1</v>
      </c>
      <c r="M1472">
        <v>40</v>
      </c>
      <c r="N1472">
        <v>5</v>
      </c>
      <c r="O1472">
        <v>111983</v>
      </c>
      <c r="P1472" t="s">
        <v>76</v>
      </c>
      <c r="Q1472" s="13" t="s">
        <v>55</v>
      </c>
      <c r="R1472" s="13" t="s">
        <v>83</v>
      </c>
      <c r="S1472" s="13" t="s">
        <v>190</v>
      </c>
      <c r="T1472" t="b">
        <v>1</v>
      </c>
      <c r="U1472" s="13" t="s">
        <v>8</v>
      </c>
      <c r="V1472" s="13" t="s">
        <v>3245</v>
      </c>
      <c r="W1472" t="s">
        <v>5</v>
      </c>
      <c r="X1472" s="13" t="s">
        <v>10</v>
      </c>
      <c r="Y1472" s="13" t="s">
        <v>229</v>
      </c>
      <c r="Z1472">
        <v>1978</v>
      </c>
      <c r="AA1472" s="13" t="s">
        <v>34</v>
      </c>
      <c r="AB1472" s="13" t="s">
        <v>206</v>
      </c>
      <c r="AC1472" s="13" t="s">
        <v>171</v>
      </c>
      <c r="AD1472" s="13" t="s">
        <v>41</v>
      </c>
      <c r="AE1472">
        <v>47</v>
      </c>
      <c r="AF1472" t="s">
        <v>37</v>
      </c>
      <c r="AG1472" t="s">
        <v>46</v>
      </c>
      <c r="AH1472">
        <v>1</v>
      </c>
      <c r="AI1472" t="s">
        <v>78</v>
      </c>
      <c r="AJ1472" s="13" t="s">
        <v>154</v>
      </c>
      <c r="AK1472" s="13" t="s">
        <v>135</v>
      </c>
      <c r="AL1472" t="s">
        <v>136</v>
      </c>
      <c r="AM1472" t="str">
        <f>EmployeeData[[#This Row],[EMPLOYEEID]]</f>
        <v>E299757</v>
      </c>
    </row>
    <row r="1473" spans="1:39" ht="15" x14ac:dyDescent="0.25">
      <c r="A1473" s="13" t="s">
        <v>3246</v>
      </c>
      <c r="B1473" s="13" t="str">
        <f>EmployeeData[[#This Row],[FULLNAME]]</f>
        <v>Ricardo Hanna</v>
      </c>
      <c r="C1473" s="13" t="s">
        <v>193</v>
      </c>
      <c r="D1473" s="13" t="s">
        <v>407</v>
      </c>
      <c r="E1473">
        <v>252</v>
      </c>
      <c r="F1473" s="13" t="s">
        <v>143</v>
      </c>
      <c r="G1473" s="13" t="s">
        <v>248</v>
      </c>
      <c r="H1473" t="s">
        <v>81</v>
      </c>
      <c r="I1473" t="s">
        <v>3976</v>
      </c>
      <c r="J1473">
        <v>41642</v>
      </c>
      <c r="K1473">
        <v>42325</v>
      </c>
      <c r="L1473">
        <v>1</v>
      </c>
      <c r="M1473">
        <v>40</v>
      </c>
      <c r="N1473">
        <v>5</v>
      </c>
      <c r="O1473">
        <v>24986</v>
      </c>
      <c r="P1473" t="s">
        <v>76</v>
      </c>
      <c r="Q1473" s="13" t="s">
        <v>58</v>
      </c>
      <c r="R1473" s="13" t="s">
        <v>83</v>
      </c>
      <c r="S1473" s="13" t="s">
        <v>159</v>
      </c>
      <c r="T1473" t="b">
        <v>1</v>
      </c>
      <c r="U1473" s="13" t="s">
        <v>8</v>
      </c>
      <c r="V1473" s="13" t="s">
        <v>3247</v>
      </c>
      <c r="W1473" t="s">
        <v>5</v>
      </c>
      <c r="X1473" s="13" t="s">
        <v>10</v>
      </c>
      <c r="Y1473" s="13" t="s">
        <v>146</v>
      </c>
      <c r="Z1473">
        <v>1985</v>
      </c>
      <c r="AA1473" s="13" t="s">
        <v>51</v>
      </c>
      <c r="AB1473" s="13" t="s">
        <v>250</v>
      </c>
      <c r="AC1473" s="13" t="s">
        <v>148</v>
      </c>
      <c r="AD1473" s="13" t="s">
        <v>44</v>
      </c>
      <c r="AE1473">
        <v>40</v>
      </c>
      <c r="AF1473" t="s">
        <v>36</v>
      </c>
      <c r="AG1473" t="s">
        <v>11</v>
      </c>
      <c r="AH1473">
        <v>1</v>
      </c>
      <c r="AI1473" t="s">
        <v>78</v>
      </c>
      <c r="AJ1473" s="13" t="s">
        <v>149</v>
      </c>
      <c r="AK1473" s="13" t="s">
        <v>135</v>
      </c>
      <c r="AL1473" t="s">
        <v>136</v>
      </c>
      <c r="AM1473" t="str">
        <f>EmployeeData[[#This Row],[EMPLOYEEID]]</f>
        <v>E299758</v>
      </c>
    </row>
    <row r="1474" spans="1:39" ht="15" x14ac:dyDescent="0.25">
      <c r="A1474" s="13" t="s">
        <v>3248</v>
      </c>
      <c r="B1474" s="13" t="str">
        <f>EmployeeData[[#This Row],[FULLNAME]]</f>
        <v>Ricardo Hajizadeh</v>
      </c>
      <c r="C1474" s="13" t="s">
        <v>125</v>
      </c>
      <c r="D1474" s="13" t="s">
        <v>407</v>
      </c>
      <c r="E1474">
        <v>252</v>
      </c>
      <c r="F1474" s="13" t="s">
        <v>143</v>
      </c>
      <c r="G1474" s="13" t="s">
        <v>144</v>
      </c>
      <c r="H1474" t="s">
        <v>81</v>
      </c>
      <c r="I1474" t="s">
        <v>3976</v>
      </c>
      <c r="J1474">
        <v>41642</v>
      </c>
      <c r="K1474">
        <v>42326</v>
      </c>
      <c r="L1474">
        <v>1</v>
      </c>
      <c r="M1474">
        <v>40</v>
      </c>
      <c r="N1474">
        <v>5</v>
      </c>
      <c r="O1474">
        <v>68055</v>
      </c>
      <c r="P1474" t="s">
        <v>76</v>
      </c>
      <c r="Q1474" s="13" t="s">
        <v>54</v>
      </c>
      <c r="R1474" s="13" t="s">
        <v>83</v>
      </c>
      <c r="S1474" s="13" t="s">
        <v>140</v>
      </c>
      <c r="T1474" t="b">
        <v>1</v>
      </c>
      <c r="U1474" s="13" t="s">
        <v>8</v>
      </c>
      <c r="V1474" s="13" t="s">
        <v>3249</v>
      </c>
      <c r="W1474" t="s">
        <v>5</v>
      </c>
      <c r="X1474" s="13" t="s">
        <v>45</v>
      </c>
      <c r="Y1474" s="13" t="s">
        <v>153</v>
      </c>
      <c r="Z1474">
        <v>1986</v>
      </c>
      <c r="AA1474" s="13" t="s">
        <v>51</v>
      </c>
      <c r="AB1474" s="13" t="s">
        <v>147</v>
      </c>
      <c r="AC1474" s="13" t="s">
        <v>148</v>
      </c>
      <c r="AD1474" s="13" t="s">
        <v>44</v>
      </c>
      <c r="AE1474">
        <v>39</v>
      </c>
      <c r="AF1474" t="s">
        <v>36</v>
      </c>
      <c r="AG1474" t="s">
        <v>12</v>
      </c>
      <c r="AH1474">
        <v>1</v>
      </c>
      <c r="AI1474" t="s">
        <v>78</v>
      </c>
      <c r="AJ1474" s="13" t="s">
        <v>149</v>
      </c>
      <c r="AK1474" s="13" t="s">
        <v>135</v>
      </c>
      <c r="AL1474" t="s">
        <v>136</v>
      </c>
      <c r="AM1474" t="str">
        <f>EmployeeData[[#This Row],[EMPLOYEEID]]</f>
        <v>E299759</v>
      </c>
    </row>
    <row r="1475" spans="1:39" ht="15" x14ac:dyDescent="0.25">
      <c r="A1475" s="13" t="s">
        <v>3250</v>
      </c>
      <c r="B1475" s="13" t="str">
        <f>EmployeeData[[#This Row],[FULLNAME]]</f>
        <v>Richard Guerreiro</v>
      </c>
      <c r="C1475" s="13" t="s">
        <v>203</v>
      </c>
      <c r="D1475" s="13" t="s">
        <v>407</v>
      </c>
      <c r="E1475">
        <v>311</v>
      </c>
      <c r="F1475" s="13" t="s">
        <v>221</v>
      </c>
      <c r="G1475" s="13" t="s">
        <v>204</v>
      </c>
      <c r="H1475" t="s">
        <v>81</v>
      </c>
      <c r="I1475" t="s">
        <v>3975</v>
      </c>
      <c r="J1475">
        <v>41642</v>
      </c>
      <c r="K1475">
        <v>42327</v>
      </c>
      <c r="L1475">
        <v>1</v>
      </c>
      <c r="M1475">
        <v>40</v>
      </c>
      <c r="N1475">
        <v>5</v>
      </c>
      <c r="O1475">
        <v>112807</v>
      </c>
      <c r="P1475" t="s">
        <v>76</v>
      </c>
      <c r="Q1475" s="13" t="s">
        <v>55</v>
      </c>
      <c r="R1475" s="13" t="s">
        <v>83</v>
      </c>
      <c r="S1475" s="13" t="s">
        <v>129</v>
      </c>
      <c r="T1475" t="b">
        <v>1</v>
      </c>
      <c r="U1475" s="13" t="s">
        <v>38</v>
      </c>
      <c r="V1475" s="13" t="s">
        <v>3251</v>
      </c>
      <c r="W1475" t="s">
        <v>5</v>
      </c>
      <c r="X1475" s="13" t="s">
        <v>10</v>
      </c>
      <c r="Y1475" s="13" t="s">
        <v>131</v>
      </c>
      <c r="Z1475">
        <v>1991</v>
      </c>
      <c r="AA1475" s="13" t="s">
        <v>34</v>
      </c>
      <c r="AB1475" s="13" t="s">
        <v>206</v>
      </c>
      <c r="AC1475" s="13" t="s">
        <v>1595</v>
      </c>
      <c r="AD1475" s="13" t="s">
        <v>9</v>
      </c>
      <c r="AE1475">
        <v>34</v>
      </c>
      <c r="AF1475" t="s">
        <v>36</v>
      </c>
      <c r="AG1475" t="s">
        <v>46</v>
      </c>
      <c r="AH1475">
        <v>1</v>
      </c>
      <c r="AI1475" t="s">
        <v>78</v>
      </c>
      <c r="AJ1475" s="13" t="s">
        <v>154</v>
      </c>
      <c r="AK1475" s="13" t="s">
        <v>135</v>
      </c>
      <c r="AL1475" t="b">
        <v>0</v>
      </c>
      <c r="AM1475" t="str">
        <f>EmployeeData[[#This Row],[EMPLOYEEID]]</f>
        <v>E299760</v>
      </c>
    </row>
    <row r="1476" spans="1:39" ht="15" x14ac:dyDescent="0.25">
      <c r="A1476" s="13" t="s">
        <v>3252</v>
      </c>
      <c r="B1476" s="13" t="str">
        <f>EmployeeData[[#This Row],[FULLNAME]]</f>
        <v>Richard Grass</v>
      </c>
      <c r="C1476" s="13" t="s">
        <v>125</v>
      </c>
      <c r="D1476" s="13" t="s">
        <v>407</v>
      </c>
      <c r="E1476">
        <v>431</v>
      </c>
      <c r="F1476" s="13" t="s">
        <v>221</v>
      </c>
      <c r="G1476" s="13" t="s">
        <v>128</v>
      </c>
      <c r="H1476" t="s">
        <v>81</v>
      </c>
      <c r="I1476" t="s">
        <v>3976</v>
      </c>
      <c r="J1476">
        <v>41642</v>
      </c>
      <c r="K1476">
        <v>42328</v>
      </c>
      <c r="L1476">
        <v>1</v>
      </c>
      <c r="M1476">
        <v>40</v>
      </c>
      <c r="N1476">
        <v>5</v>
      </c>
      <c r="O1476">
        <v>110571</v>
      </c>
      <c r="P1476" t="s">
        <v>76</v>
      </c>
      <c r="Q1476" s="13" t="s">
        <v>54</v>
      </c>
      <c r="R1476" s="13" t="s">
        <v>83</v>
      </c>
      <c r="S1476" s="13" t="s">
        <v>159</v>
      </c>
      <c r="T1476" t="b">
        <v>1</v>
      </c>
      <c r="U1476" s="13" t="s">
        <v>8</v>
      </c>
      <c r="V1476" s="13" t="s">
        <v>3253</v>
      </c>
      <c r="W1476" t="s">
        <v>5</v>
      </c>
      <c r="X1476" s="13" t="s">
        <v>45</v>
      </c>
      <c r="Y1476" s="13" t="s">
        <v>146</v>
      </c>
      <c r="Z1476">
        <v>1993</v>
      </c>
      <c r="AA1476" s="13" t="s">
        <v>51</v>
      </c>
      <c r="AB1476" s="13" t="s">
        <v>132</v>
      </c>
      <c r="AC1476" s="13" t="s">
        <v>1095</v>
      </c>
      <c r="AD1476" s="13" t="s">
        <v>9</v>
      </c>
      <c r="AE1476">
        <v>32</v>
      </c>
      <c r="AF1476" t="s">
        <v>6</v>
      </c>
      <c r="AG1476" t="s">
        <v>46</v>
      </c>
      <c r="AH1476">
        <v>1</v>
      </c>
      <c r="AI1476" t="s">
        <v>78</v>
      </c>
      <c r="AJ1476" s="13" t="s">
        <v>154</v>
      </c>
      <c r="AK1476" s="13" t="s">
        <v>135</v>
      </c>
      <c r="AL1476" t="s">
        <v>136</v>
      </c>
      <c r="AM1476" t="str">
        <f>EmployeeData[[#This Row],[EMPLOYEEID]]</f>
        <v>E299761</v>
      </c>
    </row>
    <row r="1477" spans="1:39" ht="15" x14ac:dyDescent="0.25">
      <c r="A1477" s="13" t="s">
        <v>3254</v>
      </c>
      <c r="B1477" s="13" t="str">
        <f>EmployeeData[[#This Row],[FULLNAME]]</f>
        <v>Richard Gong</v>
      </c>
      <c r="C1477" s="13" t="s">
        <v>203</v>
      </c>
      <c r="D1477" s="13" t="s">
        <v>407</v>
      </c>
      <c r="E1477">
        <v>445</v>
      </c>
      <c r="F1477" s="13" t="s">
        <v>169</v>
      </c>
      <c r="G1477" s="13" t="s">
        <v>204</v>
      </c>
      <c r="H1477" t="s">
        <v>81</v>
      </c>
      <c r="I1477" t="s">
        <v>3975</v>
      </c>
      <c r="J1477">
        <v>41642</v>
      </c>
      <c r="K1477">
        <v>42329</v>
      </c>
      <c r="L1477">
        <v>1</v>
      </c>
      <c r="M1477">
        <v>40</v>
      </c>
      <c r="N1477">
        <v>5</v>
      </c>
      <c r="O1477">
        <v>111049</v>
      </c>
      <c r="P1477" t="s">
        <v>76</v>
      </c>
      <c r="Q1477" s="13" t="s">
        <v>55</v>
      </c>
      <c r="R1477" s="13" t="s">
        <v>83</v>
      </c>
      <c r="S1477" s="13" t="s">
        <v>140</v>
      </c>
      <c r="T1477" t="b">
        <v>1</v>
      </c>
      <c r="U1477" s="13" t="s">
        <v>7</v>
      </c>
      <c r="V1477" s="13" t="s">
        <v>3255</v>
      </c>
      <c r="W1477" t="s">
        <v>5</v>
      </c>
      <c r="X1477" s="13" t="s">
        <v>10</v>
      </c>
      <c r="Y1477" s="13" t="s">
        <v>131</v>
      </c>
      <c r="Z1477">
        <v>1993</v>
      </c>
      <c r="AA1477" s="13" t="s">
        <v>34</v>
      </c>
      <c r="AB1477" s="13" t="s">
        <v>206</v>
      </c>
      <c r="AC1477" s="13" t="s">
        <v>171</v>
      </c>
      <c r="AD1477" s="13" t="s">
        <v>41</v>
      </c>
      <c r="AE1477">
        <v>32</v>
      </c>
      <c r="AF1477" t="s">
        <v>6</v>
      </c>
      <c r="AG1477" t="s">
        <v>46</v>
      </c>
      <c r="AH1477">
        <v>1</v>
      </c>
      <c r="AI1477" t="s">
        <v>78</v>
      </c>
      <c r="AJ1477" s="13" t="s">
        <v>154</v>
      </c>
      <c r="AK1477" s="13" t="s">
        <v>135</v>
      </c>
      <c r="AL1477" t="s">
        <v>136</v>
      </c>
      <c r="AM1477" t="str">
        <f>EmployeeData[[#This Row],[EMPLOYEEID]]</f>
        <v>E299762</v>
      </c>
    </row>
    <row r="1478" spans="1:39" ht="15" x14ac:dyDescent="0.25">
      <c r="A1478" s="13" t="s">
        <v>3256</v>
      </c>
      <c r="B1478" s="13" t="str">
        <f>EmployeeData[[#This Row],[FULLNAME]]</f>
        <v>Richard Ghaemi</v>
      </c>
      <c r="C1478" s="13" t="s">
        <v>125</v>
      </c>
      <c r="D1478" s="13" t="s">
        <v>407</v>
      </c>
      <c r="E1478">
        <v>444</v>
      </c>
      <c r="F1478" s="13" t="s">
        <v>127</v>
      </c>
      <c r="G1478" s="13" t="s">
        <v>128</v>
      </c>
      <c r="H1478" t="s">
        <v>81</v>
      </c>
      <c r="I1478" t="s">
        <v>3976</v>
      </c>
      <c r="J1478">
        <v>41642</v>
      </c>
      <c r="K1478">
        <v>42330</v>
      </c>
      <c r="L1478">
        <v>1</v>
      </c>
      <c r="M1478">
        <v>40</v>
      </c>
      <c r="N1478">
        <v>5</v>
      </c>
      <c r="O1478">
        <v>264248</v>
      </c>
      <c r="P1478" t="s">
        <v>76</v>
      </c>
      <c r="Q1478" s="13" t="s">
        <v>54</v>
      </c>
      <c r="R1478" s="13" t="s">
        <v>83</v>
      </c>
      <c r="S1478" s="13" t="s">
        <v>211</v>
      </c>
      <c r="T1478" t="b">
        <v>1</v>
      </c>
      <c r="U1478" s="13" t="s">
        <v>8</v>
      </c>
      <c r="V1478" s="13" t="s">
        <v>3257</v>
      </c>
      <c r="W1478" t="s">
        <v>5</v>
      </c>
      <c r="X1478" s="13" t="s">
        <v>10</v>
      </c>
      <c r="Y1478" s="13" t="s">
        <v>146</v>
      </c>
      <c r="Z1478">
        <v>1993</v>
      </c>
      <c r="AA1478" s="13" t="s">
        <v>51</v>
      </c>
      <c r="AB1478" s="13" t="s">
        <v>132</v>
      </c>
      <c r="AC1478" s="13" t="s">
        <v>133</v>
      </c>
      <c r="AD1478" s="13" t="s">
        <v>40</v>
      </c>
      <c r="AE1478">
        <v>32</v>
      </c>
      <c r="AF1478" t="s">
        <v>6</v>
      </c>
      <c r="AG1478" t="s">
        <v>47</v>
      </c>
      <c r="AH1478">
        <v>1</v>
      </c>
      <c r="AI1478" t="s">
        <v>78</v>
      </c>
      <c r="AJ1478" s="13" t="s">
        <v>134</v>
      </c>
      <c r="AK1478" s="13" t="s">
        <v>135</v>
      </c>
      <c r="AL1478" t="s">
        <v>136</v>
      </c>
      <c r="AM1478" t="str">
        <f>EmployeeData[[#This Row],[EMPLOYEEID]]</f>
        <v>E299763</v>
      </c>
    </row>
    <row r="1479" spans="1:39" ht="15" x14ac:dyDescent="0.25">
      <c r="A1479" s="13" t="s">
        <v>3258</v>
      </c>
      <c r="B1479" s="13" t="str">
        <f>EmployeeData[[#This Row],[FULLNAME]]</f>
        <v>Richard Fung</v>
      </c>
      <c r="C1479" s="13" t="s">
        <v>125</v>
      </c>
      <c r="D1479" s="13" t="s">
        <v>407</v>
      </c>
      <c r="E1479">
        <v>461</v>
      </c>
      <c r="F1479" s="13" t="s">
        <v>221</v>
      </c>
      <c r="G1479" s="13" t="s">
        <v>128</v>
      </c>
      <c r="H1479" t="s">
        <v>81</v>
      </c>
      <c r="I1479" t="s">
        <v>3976</v>
      </c>
      <c r="J1479">
        <v>41642</v>
      </c>
      <c r="K1479">
        <v>42331</v>
      </c>
      <c r="L1479">
        <v>1</v>
      </c>
      <c r="M1479">
        <v>40</v>
      </c>
      <c r="N1479">
        <v>5</v>
      </c>
      <c r="O1479">
        <v>223464</v>
      </c>
      <c r="P1479" t="s">
        <v>76</v>
      </c>
      <c r="Q1479" s="13" t="s">
        <v>54</v>
      </c>
      <c r="R1479" s="13" t="s">
        <v>83</v>
      </c>
      <c r="S1479" s="13" t="s">
        <v>129</v>
      </c>
      <c r="T1479" t="b">
        <v>1</v>
      </c>
      <c r="U1479" s="13" t="s">
        <v>38</v>
      </c>
      <c r="V1479" s="13" t="s">
        <v>3259</v>
      </c>
      <c r="W1479" t="s">
        <v>5</v>
      </c>
      <c r="X1479" s="13" t="s">
        <v>10</v>
      </c>
      <c r="Y1479" s="13" t="s">
        <v>131</v>
      </c>
      <c r="Z1479">
        <v>1993</v>
      </c>
      <c r="AA1479" s="13" t="s">
        <v>51</v>
      </c>
      <c r="AB1479" s="13" t="s">
        <v>132</v>
      </c>
      <c r="AC1479" s="13" t="s">
        <v>223</v>
      </c>
      <c r="AD1479" s="13" t="s">
        <v>9</v>
      </c>
      <c r="AE1479">
        <v>32</v>
      </c>
      <c r="AF1479" t="s">
        <v>6</v>
      </c>
      <c r="AG1479" t="s">
        <v>47</v>
      </c>
      <c r="AH1479">
        <v>1</v>
      </c>
      <c r="AI1479" t="s">
        <v>78</v>
      </c>
      <c r="AJ1479" s="13" t="s">
        <v>154</v>
      </c>
      <c r="AK1479" s="13" t="s">
        <v>135</v>
      </c>
      <c r="AL1479" t="b">
        <v>0</v>
      </c>
      <c r="AM1479" t="str">
        <f>EmployeeData[[#This Row],[EMPLOYEEID]]</f>
        <v>E299764</v>
      </c>
    </row>
    <row r="1480" spans="1:39" ht="15" x14ac:dyDescent="0.25">
      <c r="A1480" s="13" t="s">
        <v>3260</v>
      </c>
      <c r="B1480" s="13" t="str">
        <f>EmployeeData[[#This Row],[FULLNAME]]</f>
        <v>Richard Flannagan</v>
      </c>
      <c r="C1480" s="13" t="s">
        <v>156</v>
      </c>
      <c r="D1480" s="13" t="s">
        <v>407</v>
      </c>
      <c r="E1480">
        <v>444</v>
      </c>
      <c r="F1480" s="13" t="s">
        <v>127</v>
      </c>
      <c r="G1480" s="13" t="s">
        <v>158</v>
      </c>
      <c r="H1480" t="s">
        <v>81</v>
      </c>
      <c r="I1480" t="s">
        <v>3976</v>
      </c>
      <c r="J1480">
        <v>41642</v>
      </c>
      <c r="K1480">
        <v>42332</v>
      </c>
      <c r="L1480">
        <v>1</v>
      </c>
      <c r="M1480">
        <v>40</v>
      </c>
      <c r="N1480">
        <v>5</v>
      </c>
      <c r="O1480">
        <v>73789</v>
      </c>
      <c r="P1480" t="s">
        <v>76</v>
      </c>
      <c r="Q1480" s="13" t="s">
        <v>56</v>
      </c>
      <c r="R1480" s="13" t="s">
        <v>83</v>
      </c>
      <c r="S1480" s="13" t="s">
        <v>140</v>
      </c>
      <c r="T1480" t="b">
        <v>1</v>
      </c>
      <c r="U1480" s="13" t="s">
        <v>7</v>
      </c>
      <c r="V1480" s="13" t="s">
        <v>3261</v>
      </c>
      <c r="W1480" t="s">
        <v>5</v>
      </c>
      <c r="X1480" s="13" t="s">
        <v>10</v>
      </c>
      <c r="Y1480" s="13" t="s">
        <v>131</v>
      </c>
      <c r="Z1480">
        <v>1993</v>
      </c>
      <c r="AA1480" s="13" t="s">
        <v>15</v>
      </c>
      <c r="AB1480" s="13" t="s">
        <v>161</v>
      </c>
      <c r="AC1480" s="13" t="s">
        <v>133</v>
      </c>
      <c r="AD1480" s="13" t="s">
        <v>40</v>
      </c>
      <c r="AE1480">
        <v>32</v>
      </c>
      <c r="AF1480" t="s">
        <v>6</v>
      </c>
      <c r="AG1480" t="s">
        <v>12</v>
      </c>
      <c r="AH1480">
        <v>1</v>
      </c>
      <c r="AI1480" t="s">
        <v>78</v>
      </c>
      <c r="AJ1480" s="13" t="s">
        <v>149</v>
      </c>
      <c r="AK1480" s="13" t="s">
        <v>135</v>
      </c>
      <c r="AL1480" t="s">
        <v>136</v>
      </c>
      <c r="AM1480" t="str">
        <f>EmployeeData[[#This Row],[EMPLOYEEID]]</f>
        <v>E299765</v>
      </c>
    </row>
    <row r="1481" spans="1:39" ht="15" x14ac:dyDescent="0.25">
      <c r="A1481" s="13" t="s">
        <v>3262</v>
      </c>
      <c r="B1481" s="13" t="str">
        <f>EmployeeData[[#This Row],[FULLNAME]]</f>
        <v>Richard Felsheim</v>
      </c>
      <c r="C1481" s="13" t="s">
        <v>449</v>
      </c>
      <c r="D1481" s="13" t="s">
        <v>407</v>
      </c>
      <c r="E1481">
        <v>450</v>
      </c>
      <c r="F1481" s="13" t="s">
        <v>221</v>
      </c>
      <c r="G1481" s="13" t="s">
        <v>477</v>
      </c>
      <c r="H1481" t="s">
        <v>81</v>
      </c>
      <c r="I1481" t="s">
        <v>3976</v>
      </c>
      <c r="J1481">
        <v>41642</v>
      </c>
      <c r="K1481">
        <v>42333</v>
      </c>
      <c r="L1481">
        <v>1</v>
      </c>
      <c r="M1481">
        <v>40</v>
      </c>
      <c r="N1481">
        <v>5</v>
      </c>
      <c r="O1481">
        <v>70343</v>
      </c>
      <c r="P1481" t="s">
        <v>76</v>
      </c>
      <c r="Q1481" s="13" t="s">
        <v>59</v>
      </c>
      <c r="R1481" s="13" t="s">
        <v>83</v>
      </c>
      <c r="S1481" s="13" t="s">
        <v>140</v>
      </c>
      <c r="T1481" t="b">
        <v>1</v>
      </c>
      <c r="U1481" s="13" t="s">
        <v>8</v>
      </c>
      <c r="V1481" s="13" t="s">
        <v>3263</v>
      </c>
      <c r="W1481" t="s">
        <v>5</v>
      </c>
      <c r="X1481" s="13" t="s">
        <v>10</v>
      </c>
      <c r="Y1481" s="13" t="s">
        <v>146</v>
      </c>
      <c r="Z1481">
        <v>2001</v>
      </c>
      <c r="AA1481" s="13" t="s">
        <v>51</v>
      </c>
      <c r="AB1481" s="13" t="s">
        <v>478</v>
      </c>
      <c r="AC1481" s="13" t="s">
        <v>301</v>
      </c>
      <c r="AD1481" s="13" t="s">
        <v>9</v>
      </c>
      <c r="AE1481">
        <v>24</v>
      </c>
      <c r="AF1481" t="s">
        <v>63</v>
      </c>
      <c r="AG1481" t="s">
        <v>12</v>
      </c>
      <c r="AH1481">
        <v>1</v>
      </c>
      <c r="AI1481" t="s">
        <v>78</v>
      </c>
      <c r="AJ1481" s="13" t="s">
        <v>154</v>
      </c>
      <c r="AK1481" s="13" t="s">
        <v>135</v>
      </c>
      <c r="AL1481" t="s">
        <v>136</v>
      </c>
      <c r="AM1481" t="str">
        <f>EmployeeData[[#This Row],[EMPLOYEEID]]</f>
        <v>E299766</v>
      </c>
    </row>
    <row r="1482" spans="1:39" ht="15" x14ac:dyDescent="0.25">
      <c r="A1482" s="13" t="s">
        <v>3264</v>
      </c>
      <c r="B1482" s="13" t="str">
        <f>EmployeeData[[#This Row],[FULLNAME]]</f>
        <v>Richard Ekkel</v>
      </c>
      <c r="C1482" s="13" t="s">
        <v>125</v>
      </c>
      <c r="D1482" s="13" t="s">
        <v>407</v>
      </c>
      <c r="E1482">
        <v>442</v>
      </c>
      <c r="F1482" s="13" t="s">
        <v>143</v>
      </c>
      <c r="G1482" s="13" t="s">
        <v>128</v>
      </c>
      <c r="H1482" t="s">
        <v>81</v>
      </c>
      <c r="I1482" t="s">
        <v>953</v>
      </c>
      <c r="J1482">
        <v>41642</v>
      </c>
      <c r="K1482">
        <v>42334</v>
      </c>
      <c r="L1482">
        <v>1</v>
      </c>
      <c r="M1482">
        <v>40</v>
      </c>
      <c r="N1482">
        <v>5</v>
      </c>
      <c r="O1482">
        <v>259471</v>
      </c>
      <c r="P1482" t="s">
        <v>76</v>
      </c>
      <c r="Q1482" s="13" t="s">
        <v>54</v>
      </c>
      <c r="R1482" s="13" t="s">
        <v>83</v>
      </c>
      <c r="S1482" s="13" t="s">
        <v>225</v>
      </c>
      <c r="T1482" t="b">
        <v>1</v>
      </c>
      <c r="U1482" s="13" t="s">
        <v>7</v>
      </c>
      <c r="V1482" s="13" t="s">
        <v>3265</v>
      </c>
      <c r="W1482" t="s">
        <v>5</v>
      </c>
      <c r="X1482" s="13" t="s">
        <v>10</v>
      </c>
      <c r="Y1482" s="13" t="s">
        <v>146</v>
      </c>
      <c r="Z1482">
        <v>1998</v>
      </c>
      <c r="AA1482" s="13" t="s">
        <v>34</v>
      </c>
      <c r="AB1482" s="13" t="s">
        <v>132</v>
      </c>
      <c r="AC1482" s="13" t="s">
        <v>179</v>
      </c>
      <c r="AD1482" s="13" t="s">
        <v>44</v>
      </c>
      <c r="AE1482">
        <v>27</v>
      </c>
      <c r="AF1482" t="s">
        <v>6</v>
      </c>
      <c r="AG1482" t="s">
        <v>47</v>
      </c>
      <c r="AH1482">
        <v>1</v>
      </c>
      <c r="AI1482" t="s">
        <v>78</v>
      </c>
      <c r="AJ1482" s="13" t="s">
        <v>134</v>
      </c>
      <c r="AK1482" s="13" t="s">
        <v>184</v>
      </c>
      <c r="AL1482" t="s">
        <v>136</v>
      </c>
      <c r="AM1482" t="str">
        <f>EmployeeData[[#This Row],[EMPLOYEEID]]</f>
        <v>E299767</v>
      </c>
    </row>
    <row r="1483" spans="1:39" ht="15" x14ac:dyDescent="0.25">
      <c r="A1483" s="13" t="s">
        <v>3266</v>
      </c>
      <c r="B1483" s="13" t="str">
        <f>EmployeeData[[#This Row],[FULLNAME]]</f>
        <v>Richard Dyon</v>
      </c>
      <c r="C1483" s="13" t="s">
        <v>203</v>
      </c>
      <c r="D1483" s="13" t="s">
        <v>407</v>
      </c>
      <c r="E1483">
        <v>251</v>
      </c>
      <c r="F1483" s="13" t="s">
        <v>221</v>
      </c>
      <c r="G1483" s="13" t="s">
        <v>204</v>
      </c>
      <c r="H1483" t="s">
        <v>81</v>
      </c>
      <c r="I1483" t="s">
        <v>3975</v>
      </c>
      <c r="J1483">
        <v>41642</v>
      </c>
      <c r="K1483">
        <v>42335</v>
      </c>
      <c r="L1483">
        <v>1</v>
      </c>
      <c r="M1483">
        <v>40</v>
      </c>
      <c r="N1483">
        <v>5</v>
      </c>
      <c r="O1483">
        <v>76230</v>
      </c>
      <c r="P1483" t="s">
        <v>76</v>
      </c>
      <c r="Q1483" s="13" t="s">
        <v>55</v>
      </c>
      <c r="R1483" s="13" t="s">
        <v>83</v>
      </c>
      <c r="S1483" s="13" t="s">
        <v>129</v>
      </c>
      <c r="T1483" t="b">
        <v>1</v>
      </c>
      <c r="U1483" s="13" t="s">
        <v>38</v>
      </c>
      <c r="V1483" s="13" t="s">
        <v>3267</v>
      </c>
      <c r="W1483" t="s">
        <v>5</v>
      </c>
      <c r="X1483" s="13" t="s">
        <v>45</v>
      </c>
      <c r="Y1483" s="13" t="s">
        <v>229</v>
      </c>
      <c r="Z1483">
        <v>1982</v>
      </c>
      <c r="AA1483" s="13" t="s">
        <v>34</v>
      </c>
      <c r="AB1483" s="13" t="s">
        <v>206</v>
      </c>
      <c r="AC1483" s="13" t="s">
        <v>298</v>
      </c>
      <c r="AD1483" s="13" t="s">
        <v>9</v>
      </c>
      <c r="AE1483">
        <v>43</v>
      </c>
      <c r="AF1483" t="s">
        <v>36</v>
      </c>
      <c r="AG1483" t="s">
        <v>12</v>
      </c>
      <c r="AH1483">
        <v>1</v>
      </c>
      <c r="AI1483" t="s">
        <v>78</v>
      </c>
      <c r="AJ1483" s="13" t="s">
        <v>167</v>
      </c>
      <c r="AK1483" s="13" t="s">
        <v>135</v>
      </c>
      <c r="AL1483" t="s">
        <v>136</v>
      </c>
      <c r="AM1483" t="str">
        <f>EmployeeData[[#This Row],[EMPLOYEEID]]</f>
        <v>E299768</v>
      </c>
    </row>
    <row r="1484" spans="1:39" ht="15" x14ac:dyDescent="0.25">
      <c r="A1484" s="13" t="s">
        <v>3268</v>
      </c>
      <c r="B1484" s="13" t="str">
        <f>EmployeeData[[#This Row],[FULLNAME]]</f>
        <v>Richard Do</v>
      </c>
      <c r="C1484" s="13" t="s">
        <v>203</v>
      </c>
      <c r="D1484" s="13" t="s">
        <v>407</v>
      </c>
      <c r="E1484">
        <v>444</v>
      </c>
      <c r="F1484" s="13" t="s">
        <v>127</v>
      </c>
      <c r="G1484" s="13" t="s">
        <v>204</v>
      </c>
      <c r="H1484" t="s">
        <v>81</v>
      </c>
      <c r="I1484" t="s">
        <v>3976</v>
      </c>
      <c r="J1484">
        <v>41642</v>
      </c>
      <c r="K1484">
        <v>42336</v>
      </c>
      <c r="L1484">
        <v>1</v>
      </c>
      <c r="M1484">
        <v>40</v>
      </c>
      <c r="N1484">
        <v>5</v>
      </c>
      <c r="O1484">
        <v>83032</v>
      </c>
      <c r="P1484" t="s">
        <v>76</v>
      </c>
      <c r="Q1484" s="13" t="s">
        <v>55</v>
      </c>
      <c r="R1484" s="13" t="s">
        <v>83</v>
      </c>
      <c r="S1484" s="13" t="s">
        <v>159</v>
      </c>
      <c r="T1484" t="b">
        <v>1</v>
      </c>
      <c r="U1484" s="13" t="s">
        <v>8</v>
      </c>
      <c r="V1484" s="13" t="s">
        <v>3269</v>
      </c>
      <c r="W1484" t="s">
        <v>5</v>
      </c>
      <c r="X1484" s="13" t="s">
        <v>10</v>
      </c>
      <c r="Y1484" s="13" t="s">
        <v>146</v>
      </c>
      <c r="Z1484">
        <v>1988</v>
      </c>
      <c r="AA1484" s="13" t="s">
        <v>32</v>
      </c>
      <c r="AB1484" s="13" t="s">
        <v>206</v>
      </c>
      <c r="AC1484" s="13" t="s">
        <v>133</v>
      </c>
      <c r="AD1484" s="13" t="s">
        <v>40</v>
      </c>
      <c r="AE1484">
        <v>37</v>
      </c>
      <c r="AF1484" t="s">
        <v>36</v>
      </c>
      <c r="AG1484" t="s">
        <v>12</v>
      </c>
      <c r="AH1484">
        <v>1</v>
      </c>
      <c r="AI1484" t="s">
        <v>78</v>
      </c>
      <c r="AJ1484" s="13" t="s">
        <v>134</v>
      </c>
      <c r="AK1484" s="13" t="s">
        <v>150</v>
      </c>
      <c r="AL1484" t="s">
        <v>136</v>
      </c>
      <c r="AM1484" t="str">
        <f>EmployeeData[[#This Row],[EMPLOYEEID]]</f>
        <v>E299769</v>
      </c>
    </row>
    <row r="1485" spans="1:39" ht="15" x14ac:dyDescent="0.25">
      <c r="A1485" s="13" t="s">
        <v>3270</v>
      </c>
      <c r="B1485" s="13" t="str">
        <f>EmployeeData[[#This Row],[FULLNAME]]</f>
        <v>Richard Dierckens</v>
      </c>
      <c r="C1485" s="13" t="s">
        <v>125</v>
      </c>
      <c r="D1485" s="13" t="s">
        <v>407</v>
      </c>
      <c r="E1485">
        <v>450</v>
      </c>
      <c r="F1485" s="13" t="s">
        <v>221</v>
      </c>
      <c r="G1485" s="13" t="s">
        <v>128</v>
      </c>
      <c r="H1485" t="s">
        <v>81</v>
      </c>
      <c r="I1485" t="s">
        <v>953</v>
      </c>
      <c r="J1485">
        <v>41642</v>
      </c>
      <c r="K1485">
        <v>42337</v>
      </c>
      <c r="L1485">
        <v>1</v>
      </c>
      <c r="M1485">
        <v>40</v>
      </c>
      <c r="N1485">
        <v>5</v>
      </c>
      <c r="O1485">
        <v>107447</v>
      </c>
      <c r="P1485" t="s">
        <v>76</v>
      </c>
      <c r="Q1485" s="13" t="s">
        <v>54</v>
      </c>
      <c r="R1485" s="13" t="s">
        <v>83</v>
      </c>
      <c r="S1485" s="13" t="s">
        <v>159</v>
      </c>
      <c r="T1485" t="b">
        <v>1</v>
      </c>
      <c r="U1485" s="13" t="s">
        <v>7</v>
      </c>
      <c r="V1485" s="13" t="s">
        <v>3271</v>
      </c>
      <c r="W1485" t="s">
        <v>5</v>
      </c>
      <c r="X1485" s="13" t="s">
        <v>10</v>
      </c>
      <c r="Y1485" s="13" t="s">
        <v>146</v>
      </c>
      <c r="Z1485">
        <v>1979</v>
      </c>
      <c r="AA1485" s="13" t="s">
        <v>34</v>
      </c>
      <c r="AB1485" s="13" t="s">
        <v>132</v>
      </c>
      <c r="AC1485" s="13" t="s">
        <v>301</v>
      </c>
      <c r="AD1485" s="13" t="s">
        <v>9</v>
      </c>
      <c r="AE1485">
        <v>46</v>
      </c>
      <c r="AF1485" t="s">
        <v>37</v>
      </c>
      <c r="AG1485" t="s">
        <v>46</v>
      </c>
      <c r="AH1485">
        <v>1</v>
      </c>
      <c r="AI1485" t="s">
        <v>78</v>
      </c>
      <c r="AJ1485" s="13" t="s">
        <v>134</v>
      </c>
      <c r="AK1485" s="13" t="s">
        <v>184</v>
      </c>
      <c r="AL1485" t="b">
        <v>1</v>
      </c>
      <c r="AM1485" t="str">
        <f>EmployeeData[[#This Row],[EMPLOYEEID]]</f>
        <v>E299770</v>
      </c>
    </row>
    <row r="1486" spans="1:39" ht="15" x14ac:dyDescent="0.25">
      <c r="A1486" s="13" t="s">
        <v>3272</v>
      </c>
      <c r="B1486" s="13" t="str">
        <f>EmployeeData[[#This Row],[FULLNAME]]</f>
        <v>Richard Denford</v>
      </c>
      <c r="C1486" s="13" t="s">
        <v>156</v>
      </c>
      <c r="D1486" s="13" t="s">
        <v>407</v>
      </c>
      <c r="E1486">
        <v>443</v>
      </c>
      <c r="F1486" s="13" t="s">
        <v>157</v>
      </c>
      <c r="G1486" s="13" t="s">
        <v>158</v>
      </c>
      <c r="H1486" t="s">
        <v>81</v>
      </c>
      <c r="I1486" t="s">
        <v>3976</v>
      </c>
      <c r="J1486">
        <v>41642</v>
      </c>
      <c r="K1486">
        <v>42338</v>
      </c>
      <c r="L1486">
        <v>1</v>
      </c>
      <c r="M1486">
        <v>40</v>
      </c>
      <c r="N1486">
        <v>5</v>
      </c>
      <c r="O1486">
        <v>109007</v>
      </c>
      <c r="P1486" t="s">
        <v>76</v>
      </c>
      <c r="Q1486" s="13" t="s">
        <v>56</v>
      </c>
      <c r="R1486" s="13" t="s">
        <v>83</v>
      </c>
      <c r="S1486" s="13" t="s">
        <v>129</v>
      </c>
      <c r="T1486" t="b">
        <v>1</v>
      </c>
      <c r="U1486" s="13" t="s">
        <v>38</v>
      </c>
      <c r="V1486" s="13" t="s">
        <v>3273</v>
      </c>
      <c r="W1486" t="s">
        <v>5</v>
      </c>
      <c r="X1486" s="13" t="s">
        <v>10</v>
      </c>
      <c r="Y1486" s="13" t="s">
        <v>131</v>
      </c>
      <c r="Z1486">
        <v>1988</v>
      </c>
      <c r="AA1486" s="13" t="s">
        <v>32</v>
      </c>
      <c r="AB1486" s="13" t="s">
        <v>161</v>
      </c>
      <c r="AC1486" s="13" t="s">
        <v>162</v>
      </c>
      <c r="AD1486" s="13" t="s">
        <v>43</v>
      </c>
      <c r="AE1486">
        <v>37</v>
      </c>
      <c r="AF1486" t="s">
        <v>36</v>
      </c>
      <c r="AG1486" t="s">
        <v>46</v>
      </c>
      <c r="AH1486">
        <v>1</v>
      </c>
      <c r="AI1486" t="s">
        <v>78</v>
      </c>
      <c r="AJ1486" s="13" t="s">
        <v>239</v>
      </c>
      <c r="AK1486" s="13" t="s">
        <v>135</v>
      </c>
      <c r="AL1486" t="b">
        <v>0</v>
      </c>
      <c r="AM1486" t="str">
        <f>EmployeeData[[#This Row],[EMPLOYEEID]]</f>
        <v>E299771</v>
      </c>
    </row>
    <row r="1487" spans="1:39" ht="15" x14ac:dyDescent="0.25">
      <c r="A1487" s="13" t="s">
        <v>3274</v>
      </c>
      <c r="B1487" s="13" t="str">
        <f>EmployeeData[[#This Row],[FULLNAME]]</f>
        <v>Rindranirina Datar</v>
      </c>
      <c r="C1487" s="13" t="s">
        <v>125</v>
      </c>
      <c r="D1487" s="13" t="s">
        <v>407</v>
      </c>
      <c r="E1487">
        <v>455</v>
      </c>
      <c r="F1487" s="13" t="s">
        <v>326</v>
      </c>
      <c r="G1487" s="13" t="s">
        <v>128</v>
      </c>
      <c r="H1487" t="s">
        <v>81</v>
      </c>
      <c r="I1487" t="s">
        <v>3976</v>
      </c>
      <c r="J1487">
        <v>41642</v>
      </c>
      <c r="K1487">
        <v>42339</v>
      </c>
      <c r="L1487">
        <v>1</v>
      </c>
      <c r="M1487">
        <v>40</v>
      </c>
      <c r="N1487">
        <v>5</v>
      </c>
      <c r="O1487">
        <v>242173</v>
      </c>
      <c r="P1487" t="s">
        <v>76</v>
      </c>
      <c r="Q1487" s="13" t="s">
        <v>54</v>
      </c>
      <c r="R1487" s="13" t="s">
        <v>83</v>
      </c>
      <c r="S1487" s="13" t="s">
        <v>159</v>
      </c>
      <c r="T1487" t="b">
        <v>1</v>
      </c>
      <c r="U1487" s="13" t="s">
        <v>7</v>
      </c>
      <c r="V1487" s="13" t="s">
        <v>3275</v>
      </c>
      <c r="W1487" t="s">
        <v>5</v>
      </c>
      <c r="X1487" s="13" t="s">
        <v>10</v>
      </c>
      <c r="Y1487" s="13" t="s">
        <v>233</v>
      </c>
      <c r="Z1487">
        <v>1989</v>
      </c>
      <c r="AA1487" s="13" t="s">
        <v>51</v>
      </c>
      <c r="AB1487" s="13" t="s">
        <v>132</v>
      </c>
      <c r="AC1487" s="13" t="s">
        <v>328</v>
      </c>
      <c r="AD1487" s="13" t="s">
        <v>39</v>
      </c>
      <c r="AE1487">
        <v>36</v>
      </c>
      <c r="AF1487" t="s">
        <v>36</v>
      </c>
      <c r="AG1487" t="s">
        <v>47</v>
      </c>
      <c r="AH1487">
        <v>1</v>
      </c>
      <c r="AI1487" t="s">
        <v>78</v>
      </c>
      <c r="AJ1487" s="13" t="s">
        <v>134</v>
      </c>
      <c r="AK1487" s="13" t="s">
        <v>135</v>
      </c>
      <c r="AL1487" t="b">
        <v>1</v>
      </c>
      <c r="AM1487" t="str">
        <f>EmployeeData[[#This Row],[EMPLOYEEID]]</f>
        <v>E299772</v>
      </c>
    </row>
    <row r="1488" spans="1:39" ht="15" x14ac:dyDescent="0.25">
      <c r="A1488" s="13" t="s">
        <v>3276</v>
      </c>
      <c r="B1488" s="13" t="str">
        <f>EmployeeData[[#This Row],[FULLNAME]]</f>
        <v>Rindranirina Cullen</v>
      </c>
      <c r="C1488" s="13" t="s">
        <v>125</v>
      </c>
      <c r="D1488" s="13" t="s">
        <v>407</v>
      </c>
      <c r="E1488">
        <v>431</v>
      </c>
      <c r="F1488" s="13" t="s">
        <v>221</v>
      </c>
      <c r="G1488" s="13" t="s">
        <v>128</v>
      </c>
      <c r="H1488" t="s">
        <v>81</v>
      </c>
      <c r="I1488" t="s">
        <v>3976</v>
      </c>
      <c r="J1488">
        <v>41642</v>
      </c>
      <c r="K1488">
        <v>42340</v>
      </c>
      <c r="L1488">
        <v>1</v>
      </c>
      <c r="M1488">
        <v>40</v>
      </c>
      <c r="N1488">
        <v>5</v>
      </c>
      <c r="O1488">
        <v>110203</v>
      </c>
      <c r="P1488" t="s">
        <v>76</v>
      </c>
      <c r="Q1488" s="13" t="s">
        <v>54</v>
      </c>
      <c r="R1488" s="13" t="s">
        <v>83</v>
      </c>
      <c r="S1488" s="13" t="s">
        <v>211</v>
      </c>
      <c r="T1488" t="b">
        <v>1</v>
      </c>
      <c r="U1488" s="13" t="s">
        <v>38</v>
      </c>
      <c r="V1488" s="13" t="s">
        <v>3277</v>
      </c>
      <c r="W1488" t="s">
        <v>5</v>
      </c>
      <c r="X1488" s="13" t="s">
        <v>10</v>
      </c>
      <c r="Y1488" s="13" t="s">
        <v>146</v>
      </c>
      <c r="Z1488">
        <v>1992</v>
      </c>
      <c r="AA1488" s="13" t="s">
        <v>50</v>
      </c>
      <c r="AB1488" s="13" t="s">
        <v>132</v>
      </c>
      <c r="AC1488" s="13" t="s">
        <v>1095</v>
      </c>
      <c r="AD1488" s="13" t="s">
        <v>9</v>
      </c>
      <c r="AE1488">
        <v>33</v>
      </c>
      <c r="AF1488" t="s">
        <v>36</v>
      </c>
      <c r="AG1488" t="s">
        <v>46</v>
      </c>
      <c r="AH1488">
        <v>1</v>
      </c>
      <c r="AI1488" t="s">
        <v>78</v>
      </c>
      <c r="AJ1488" s="13" t="s">
        <v>134</v>
      </c>
      <c r="AK1488" s="13" t="s">
        <v>135</v>
      </c>
      <c r="AL1488" t="b">
        <v>1</v>
      </c>
      <c r="AM1488" t="str">
        <f>EmployeeData[[#This Row],[EMPLOYEEID]]</f>
        <v>E299773</v>
      </c>
    </row>
    <row r="1489" spans="1:39" ht="15" x14ac:dyDescent="0.25">
      <c r="A1489" s="13" t="s">
        <v>3278</v>
      </c>
      <c r="B1489" s="13" t="str">
        <f>EmployeeData[[#This Row],[FULLNAME]]</f>
        <v>Rindranirina Chu</v>
      </c>
      <c r="C1489" s="13" t="s">
        <v>125</v>
      </c>
      <c r="D1489" s="13" t="s">
        <v>407</v>
      </c>
      <c r="E1489">
        <v>445</v>
      </c>
      <c r="F1489" s="13" t="s">
        <v>169</v>
      </c>
      <c r="G1489" s="13" t="s">
        <v>128</v>
      </c>
      <c r="H1489" t="s">
        <v>81</v>
      </c>
      <c r="I1489" t="s">
        <v>3976</v>
      </c>
      <c r="J1489">
        <v>41642</v>
      </c>
      <c r="K1489">
        <v>42341</v>
      </c>
      <c r="L1489">
        <v>1</v>
      </c>
      <c r="M1489">
        <v>40</v>
      </c>
      <c r="N1489">
        <v>5</v>
      </c>
      <c r="O1489">
        <v>110543</v>
      </c>
      <c r="P1489" t="s">
        <v>76</v>
      </c>
      <c r="Q1489" s="13" t="s">
        <v>54</v>
      </c>
      <c r="R1489" s="13" t="s">
        <v>83</v>
      </c>
      <c r="S1489" s="13" t="s">
        <v>159</v>
      </c>
      <c r="T1489" t="b">
        <v>1</v>
      </c>
      <c r="U1489" s="13" t="s">
        <v>7</v>
      </c>
      <c r="V1489" s="13" t="s">
        <v>3279</v>
      </c>
      <c r="W1489" t="s">
        <v>5</v>
      </c>
      <c r="X1489" s="13" t="s">
        <v>45</v>
      </c>
      <c r="Y1489" s="13" t="s">
        <v>146</v>
      </c>
      <c r="Z1489">
        <v>1998</v>
      </c>
      <c r="AA1489" s="13" t="s">
        <v>51</v>
      </c>
      <c r="AB1489" s="13" t="s">
        <v>132</v>
      </c>
      <c r="AC1489" s="13" t="s">
        <v>171</v>
      </c>
      <c r="AD1489" s="13" t="s">
        <v>41</v>
      </c>
      <c r="AE1489">
        <v>27</v>
      </c>
      <c r="AF1489" t="s">
        <v>6</v>
      </c>
      <c r="AG1489" t="s">
        <v>46</v>
      </c>
      <c r="AH1489">
        <v>1</v>
      </c>
      <c r="AI1489" t="s">
        <v>78</v>
      </c>
      <c r="AJ1489" s="13" t="s">
        <v>134</v>
      </c>
      <c r="AK1489" s="13" t="s">
        <v>135</v>
      </c>
      <c r="AL1489" t="b">
        <v>1</v>
      </c>
      <c r="AM1489" t="str">
        <f>EmployeeData[[#This Row],[EMPLOYEEID]]</f>
        <v>E299774</v>
      </c>
    </row>
    <row r="1490" spans="1:39" ht="15" x14ac:dyDescent="0.25">
      <c r="A1490" s="13" t="s">
        <v>3280</v>
      </c>
      <c r="B1490" s="13" t="str">
        <f>EmployeeData[[#This Row],[FULLNAME]]</f>
        <v>Rita Choi</v>
      </c>
      <c r="C1490" s="13" t="s">
        <v>125</v>
      </c>
      <c r="D1490" s="13" t="s">
        <v>407</v>
      </c>
      <c r="E1490">
        <v>445</v>
      </c>
      <c r="F1490" s="13" t="s">
        <v>169</v>
      </c>
      <c r="G1490" s="13" t="s">
        <v>144</v>
      </c>
      <c r="H1490" t="s">
        <v>81</v>
      </c>
      <c r="I1490" t="s">
        <v>3976</v>
      </c>
      <c r="J1490">
        <v>41642</v>
      </c>
      <c r="K1490">
        <v>42342</v>
      </c>
      <c r="L1490">
        <v>1</v>
      </c>
      <c r="M1490">
        <v>40</v>
      </c>
      <c r="N1490">
        <v>5</v>
      </c>
      <c r="O1490">
        <v>27402</v>
      </c>
      <c r="P1490" t="s">
        <v>76</v>
      </c>
      <c r="Q1490" s="13" t="s">
        <v>54</v>
      </c>
      <c r="R1490" s="13" t="s">
        <v>83</v>
      </c>
      <c r="S1490" s="13" t="s">
        <v>129</v>
      </c>
      <c r="T1490" t="b">
        <v>1</v>
      </c>
      <c r="U1490" s="13" t="s">
        <v>38</v>
      </c>
      <c r="V1490" s="13" t="s">
        <v>3281</v>
      </c>
      <c r="W1490" t="s">
        <v>5</v>
      </c>
      <c r="X1490" s="13" t="s">
        <v>45</v>
      </c>
      <c r="Y1490" s="13" t="s">
        <v>146</v>
      </c>
      <c r="Z1490">
        <v>1986</v>
      </c>
      <c r="AA1490" s="13" t="s">
        <v>51</v>
      </c>
      <c r="AB1490" s="13" t="s">
        <v>147</v>
      </c>
      <c r="AC1490" s="13" t="s">
        <v>171</v>
      </c>
      <c r="AD1490" s="13" t="s">
        <v>41</v>
      </c>
      <c r="AE1490">
        <v>39</v>
      </c>
      <c r="AF1490" t="s">
        <v>36</v>
      </c>
      <c r="AG1490" t="s">
        <v>11</v>
      </c>
      <c r="AH1490">
        <v>1</v>
      </c>
      <c r="AI1490" t="s">
        <v>78</v>
      </c>
      <c r="AJ1490" s="13" t="s">
        <v>134</v>
      </c>
      <c r="AK1490" s="13" t="s">
        <v>135</v>
      </c>
      <c r="AL1490" t="s">
        <v>136</v>
      </c>
      <c r="AM1490" t="str">
        <f>EmployeeData[[#This Row],[EMPLOYEEID]]</f>
        <v>E299775</v>
      </c>
    </row>
    <row r="1491" spans="1:39" ht="15" x14ac:dyDescent="0.25">
      <c r="A1491" s="13" t="s">
        <v>3282</v>
      </c>
      <c r="B1491" s="13" t="str">
        <f>EmployeeData[[#This Row],[FULLNAME]]</f>
        <v>Rita Chen</v>
      </c>
      <c r="C1491" s="13" t="s">
        <v>449</v>
      </c>
      <c r="D1491" s="13" t="s">
        <v>407</v>
      </c>
      <c r="E1491">
        <v>453</v>
      </c>
      <c r="F1491" s="13" t="s">
        <v>127</v>
      </c>
      <c r="G1491" s="13" t="s">
        <v>736</v>
      </c>
      <c r="H1491" t="s">
        <v>80</v>
      </c>
      <c r="J1491">
        <v>41680</v>
      </c>
      <c r="K1491">
        <v>42343</v>
      </c>
      <c r="L1491">
        <v>1</v>
      </c>
      <c r="M1491">
        <v>40</v>
      </c>
      <c r="N1491">
        <v>5</v>
      </c>
      <c r="O1491">
        <v>31883</v>
      </c>
      <c r="P1491" t="s">
        <v>76</v>
      </c>
      <c r="Q1491" s="13" t="s">
        <v>59</v>
      </c>
      <c r="R1491" s="13" t="s">
        <v>83</v>
      </c>
      <c r="S1491" s="13" t="s">
        <v>237</v>
      </c>
      <c r="T1491" t="b">
        <v>1</v>
      </c>
      <c r="U1491" s="13" t="s">
        <v>38</v>
      </c>
      <c r="V1491" s="13" t="s">
        <v>3283</v>
      </c>
      <c r="W1491" t="s">
        <v>5</v>
      </c>
      <c r="X1491" s="13" t="s">
        <v>10</v>
      </c>
      <c r="Y1491" s="13" t="s">
        <v>146</v>
      </c>
      <c r="Z1491">
        <v>1986</v>
      </c>
      <c r="AA1491" s="13" t="s">
        <v>51</v>
      </c>
      <c r="AB1491" s="13" t="s">
        <v>738</v>
      </c>
      <c r="AC1491" s="13" t="s">
        <v>320</v>
      </c>
      <c r="AD1491" s="13" t="s">
        <v>40</v>
      </c>
      <c r="AE1491">
        <v>39</v>
      </c>
      <c r="AF1491" t="s">
        <v>36</v>
      </c>
      <c r="AG1491" t="s">
        <v>11</v>
      </c>
      <c r="AH1491">
        <v>1</v>
      </c>
      <c r="AI1491" t="s">
        <v>78</v>
      </c>
      <c r="AJ1491" s="13" t="s">
        <v>154</v>
      </c>
      <c r="AK1491" s="13" t="s">
        <v>135</v>
      </c>
      <c r="AL1491" t="b">
        <v>0</v>
      </c>
      <c r="AM1491" t="str">
        <f>EmployeeData[[#This Row],[EMPLOYEEID]]</f>
        <v>E299776</v>
      </c>
    </row>
    <row r="1492" spans="1:39" ht="15" x14ac:dyDescent="0.25">
      <c r="A1492" s="13" t="s">
        <v>3284</v>
      </c>
      <c r="B1492" s="13" t="str">
        <f>EmployeeData[[#This Row],[FULLNAME]]</f>
        <v>Rituparna Chau</v>
      </c>
      <c r="C1492" s="13" t="s">
        <v>156</v>
      </c>
      <c r="D1492" s="13" t="s">
        <v>407</v>
      </c>
      <c r="E1492">
        <v>452</v>
      </c>
      <c r="F1492" s="13" t="s">
        <v>157</v>
      </c>
      <c r="G1492" s="13" t="s">
        <v>158</v>
      </c>
      <c r="H1492" t="s">
        <v>80</v>
      </c>
      <c r="J1492">
        <v>41680</v>
      </c>
      <c r="K1492">
        <v>42344</v>
      </c>
      <c r="L1492">
        <v>1</v>
      </c>
      <c r="M1492">
        <v>40</v>
      </c>
      <c r="N1492">
        <v>5</v>
      </c>
      <c r="O1492">
        <v>112492</v>
      </c>
      <c r="P1492" t="s">
        <v>76</v>
      </c>
      <c r="Q1492" s="13" t="s">
        <v>56</v>
      </c>
      <c r="R1492" s="13" t="s">
        <v>83</v>
      </c>
      <c r="S1492" s="13" t="s">
        <v>129</v>
      </c>
      <c r="T1492" t="b">
        <v>1</v>
      </c>
      <c r="U1492" s="13" t="s">
        <v>38</v>
      </c>
      <c r="V1492" s="13" t="s">
        <v>3285</v>
      </c>
      <c r="W1492" t="s">
        <v>5</v>
      </c>
      <c r="X1492" s="13" t="s">
        <v>10</v>
      </c>
      <c r="Y1492" s="13" t="s">
        <v>131</v>
      </c>
      <c r="Z1492">
        <v>1988</v>
      </c>
      <c r="AA1492" s="13" t="s">
        <v>32</v>
      </c>
      <c r="AB1492" s="13" t="s">
        <v>161</v>
      </c>
      <c r="AC1492" s="13" t="s">
        <v>199</v>
      </c>
      <c r="AD1492" s="13" t="s">
        <v>43</v>
      </c>
      <c r="AE1492">
        <v>37</v>
      </c>
      <c r="AF1492" t="s">
        <v>36</v>
      </c>
      <c r="AG1492" t="s">
        <v>46</v>
      </c>
      <c r="AH1492">
        <v>1</v>
      </c>
      <c r="AI1492" t="s">
        <v>78</v>
      </c>
      <c r="AJ1492" s="13" t="s">
        <v>134</v>
      </c>
      <c r="AK1492" s="13" t="s">
        <v>135</v>
      </c>
      <c r="AL1492" t="b">
        <v>0</v>
      </c>
      <c r="AM1492" t="str">
        <f>EmployeeData[[#This Row],[EMPLOYEEID]]</f>
        <v>E299777</v>
      </c>
    </row>
    <row r="1493" spans="1:39" ht="15" x14ac:dyDescent="0.25">
      <c r="A1493" s="13" t="s">
        <v>3286</v>
      </c>
      <c r="B1493" s="13" t="str">
        <f>EmployeeData[[#This Row],[FULLNAME]]</f>
        <v>Rituparna Chachcha</v>
      </c>
      <c r="C1493" s="13" t="s">
        <v>203</v>
      </c>
      <c r="D1493" s="13" t="s">
        <v>407</v>
      </c>
      <c r="E1493">
        <v>454</v>
      </c>
      <c r="F1493" s="13" t="s">
        <v>169</v>
      </c>
      <c r="G1493" s="13" t="s">
        <v>204</v>
      </c>
      <c r="H1493" t="s">
        <v>81</v>
      </c>
      <c r="I1493" t="s">
        <v>3975</v>
      </c>
      <c r="J1493">
        <v>41680</v>
      </c>
      <c r="K1493">
        <v>42345</v>
      </c>
      <c r="L1493">
        <v>1</v>
      </c>
      <c r="M1493">
        <v>40</v>
      </c>
      <c r="N1493">
        <v>5</v>
      </c>
      <c r="O1493">
        <v>120636</v>
      </c>
      <c r="P1493" t="s">
        <v>76</v>
      </c>
      <c r="Q1493" s="13" t="s">
        <v>55</v>
      </c>
      <c r="R1493" s="13" t="s">
        <v>83</v>
      </c>
      <c r="S1493" s="13" t="s">
        <v>140</v>
      </c>
      <c r="T1493" t="b">
        <v>1</v>
      </c>
      <c r="U1493" s="13" t="s">
        <v>7</v>
      </c>
      <c r="V1493" s="13" t="s">
        <v>3287</v>
      </c>
      <c r="W1493" t="s">
        <v>5</v>
      </c>
      <c r="X1493" s="13" t="s">
        <v>10</v>
      </c>
      <c r="Y1493" s="13" t="s">
        <v>131</v>
      </c>
      <c r="Z1493">
        <v>1985</v>
      </c>
      <c r="AA1493" s="13" t="s">
        <v>34</v>
      </c>
      <c r="AB1493" s="13" t="s">
        <v>206</v>
      </c>
      <c r="AC1493" s="13" t="s">
        <v>293</v>
      </c>
      <c r="AD1493" s="13" t="s">
        <v>41</v>
      </c>
      <c r="AE1493">
        <v>40</v>
      </c>
      <c r="AF1493" t="s">
        <v>36</v>
      </c>
      <c r="AG1493" t="s">
        <v>46</v>
      </c>
      <c r="AH1493">
        <v>1</v>
      </c>
      <c r="AI1493" t="s">
        <v>78</v>
      </c>
      <c r="AJ1493" s="13" t="s">
        <v>239</v>
      </c>
      <c r="AK1493" s="13" t="s">
        <v>135</v>
      </c>
      <c r="AL1493" t="s">
        <v>136</v>
      </c>
      <c r="AM1493" t="str">
        <f>EmployeeData[[#This Row],[EMPLOYEEID]]</f>
        <v>E299778</v>
      </c>
    </row>
    <row r="1494" spans="1:39" ht="15" x14ac:dyDescent="0.25">
      <c r="A1494" s="13" t="s">
        <v>3288</v>
      </c>
      <c r="B1494" s="13" t="str">
        <f>EmployeeData[[#This Row],[FULLNAME]]</f>
        <v>Rituparna Cao</v>
      </c>
      <c r="C1494" s="13" t="s">
        <v>125</v>
      </c>
      <c r="D1494" s="13" t="s">
        <v>407</v>
      </c>
      <c r="E1494">
        <v>445</v>
      </c>
      <c r="F1494" s="13" t="s">
        <v>169</v>
      </c>
      <c r="G1494" s="13" t="s">
        <v>128</v>
      </c>
      <c r="H1494" t="s">
        <v>80</v>
      </c>
      <c r="J1494">
        <v>41680</v>
      </c>
      <c r="K1494">
        <v>42346</v>
      </c>
      <c r="L1494">
        <v>1</v>
      </c>
      <c r="M1494">
        <v>40</v>
      </c>
      <c r="N1494">
        <v>5</v>
      </c>
      <c r="O1494">
        <v>277603</v>
      </c>
      <c r="P1494" t="s">
        <v>76</v>
      </c>
      <c r="Q1494" s="13" t="s">
        <v>54</v>
      </c>
      <c r="R1494" s="13" t="s">
        <v>83</v>
      </c>
      <c r="S1494" s="13" t="s">
        <v>159</v>
      </c>
      <c r="T1494" t="b">
        <v>1</v>
      </c>
      <c r="U1494" s="13" t="s">
        <v>7</v>
      </c>
      <c r="V1494" s="13" t="s">
        <v>3289</v>
      </c>
      <c r="W1494" t="s">
        <v>5</v>
      </c>
      <c r="X1494" s="13" t="s">
        <v>10</v>
      </c>
      <c r="Y1494" s="13" t="s">
        <v>146</v>
      </c>
      <c r="Z1494">
        <v>1991</v>
      </c>
      <c r="AA1494" s="13" t="s">
        <v>51</v>
      </c>
      <c r="AB1494" s="13" t="s">
        <v>132</v>
      </c>
      <c r="AC1494" s="13" t="s">
        <v>171</v>
      </c>
      <c r="AD1494" s="13" t="s">
        <v>41</v>
      </c>
      <c r="AE1494">
        <v>34</v>
      </c>
      <c r="AF1494" t="s">
        <v>36</v>
      </c>
      <c r="AG1494" t="s">
        <v>47</v>
      </c>
      <c r="AH1494">
        <v>1</v>
      </c>
      <c r="AI1494" t="s">
        <v>78</v>
      </c>
      <c r="AJ1494" s="13" t="s">
        <v>176</v>
      </c>
      <c r="AK1494" s="13" t="s">
        <v>135</v>
      </c>
      <c r="AL1494" t="b">
        <v>1</v>
      </c>
      <c r="AM1494" t="str">
        <f>EmployeeData[[#This Row],[EMPLOYEEID]]</f>
        <v>E299779</v>
      </c>
    </row>
    <row r="1495" spans="1:39" ht="15" x14ac:dyDescent="0.25">
      <c r="A1495" s="13" t="s">
        <v>3290</v>
      </c>
      <c r="B1495" s="13" t="str">
        <f>EmployeeData[[#This Row],[FULLNAME]]</f>
        <v>Robert Burjorjee</v>
      </c>
      <c r="C1495" s="13" t="s">
        <v>125</v>
      </c>
      <c r="D1495" s="13" t="s">
        <v>407</v>
      </c>
      <c r="E1495">
        <v>601</v>
      </c>
      <c r="F1495" s="13" t="s">
        <v>905</v>
      </c>
      <c r="G1495" s="13" t="s">
        <v>128</v>
      </c>
      <c r="H1495" t="s">
        <v>80</v>
      </c>
      <c r="J1495">
        <v>41680</v>
      </c>
      <c r="K1495">
        <v>42347</v>
      </c>
      <c r="L1495">
        <v>1</v>
      </c>
      <c r="M1495">
        <v>40</v>
      </c>
      <c r="N1495">
        <v>5</v>
      </c>
      <c r="O1495">
        <v>112135</v>
      </c>
      <c r="P1495" t="s">
        <v>76</v>
      </c>
      <c r="Q1495" s="13" t="s">
        <v>54</v>
      </c>
      <c r="R1495" s="13" t="s">
        <v>83</v>
      </c>
      <c r="S1495" s="13" t="s">
        <v>211</v>
      </c>
      <c r="T1495" t="b">
        <v>1</v>
      </c>
      <c r="U1495" s="13" t="s">
        <v>8</v>
      </c>
      <c r="V1495" s="13" t="s">
        <v>3291</v>
      </c>
      <c r="W1495" t="s">
        <v>5</v>
      </c>
      <c r="X1495" s="13" t="s">
        <v>10</v>
      </c>
      <c r="Y1495" s="13" t="s">
        <v>146</v>
      </c>
      <c r="Z1495">
        <v>1968</v>
      </c>
      <c r="AA1495" s="13" t="s">
        <v>31</v>
      </c>
      <c r="AB1495" s="13" t="s">
        <v>132</v>
      </c>
      <c r="AC1495" s="13" t="s">
        <v>1616</v>
      </c>
      <c r="AD1495" s="13" t="s">
        <v>64</v>
      </c>
      <c r="AE1495">
        <v>57</v>
      </c>
      <c r="AF1495" t="s">
        <v>37</v>
      </c>
      <c r="AG1495" t="s">
        <v>46</v>
      </c>
      <c r="AH1495">
        <v>1</v>
      </c>
      <c r="AI1495" t="s">
        <v>78</v>
      </c>
      <c r="AJ1495" s="13" t="s">
        <v>176</v>
      </c>
      <c r="AK1495" s="13" t="s">
        <v>135</v>
      </c>
      <c r="AL1495" t="b">
        <v>1</v>
      </c>
      <c r="AM1495" t="str">
        <f>EmployeeData[[#This Row],[EMPLOYEEID]]</f>
        <v>E299780</v>
      </c>
    </row>
    <row r="1496" spans="1:39" ht="15" x14ac:dyDescent="0.25">
      <c r="A1496" s="13" t="s">
        <v>3292</v>
      </c>
      <c r="B1496" s="13" t="str">
        <f>EmployeeData[[#This Row],[FULLNAME]]</f>
        <v>Robert Brownsey</v>
      </c>
      <c r="C1496" s="13" t="s">
        <v>338</v>
      </c>
      <c r="D1496" s="13" t="s">
        <v>407</v>
      </c>
      <c r="E1496">
        <v>292</v>
      </c>
      <c r="F1496" s="13" t="s">
        <v>143</v>
      </c>
      <c r="G1496" s="13" t="s">
        <v>339</v>
      </c>
      <c r="H1496" t="s">
        <v>80</v>
      </c>
      <c r="J1496">
        <v>41680</v>
      </c>
      <c r="K1496">
        <v>42348</v>
      </c>
      <c r="L1496">
        <v>1</v>
      </c>
      <c r="M1496">
        <v>40</v>
      </c>
      <c r="N1496">
        <v>5</v>
      </c>
      <c r="O1496">
        <v>47322</v>
      </c>
      <c r="P1496" t="s">
        <v>76</v>
      </c>
      <c r="Q1496" s="13" t="s">
        <v>4</v>
      </c>
      <c r="R1496" s="13" t="s">
        <v>83</v>
      </c>
      <c r="S1496" s="13" t="s">
        <v>129</v>
      </c>
      <c r="T1496" t="b">
        <v>1</v>
      </c>
      <c r="U1496" s="13" t="s">
        <v>38</v>
      </c>
      <c r="V1496" s="13" t="s">
        <v>3293</v>
      </c>
      <c r="W1496" t="s">
        <v>5</v>
      </c>
      <c r="X1496" s="13" t="s">
        <v>10</v>
      </c>
      <c r="Y1496" s="13" t="s">
        <v>131</v>
      </c>
      <c r="Z1496">
        <v>1968</v>
      </c>
      <c r="AA1496" s="13" t="s">
        <v>15</v>
      </c>
      <c r="AB1496" s="13" t="s">
        <v>341</v>
      </c>
      <c r="AC1496" s="13" t="s">
        <v>553</v>
      </c>
      <c r="AD1496" s="13" t="s">
        <v>44</v>
      </c>
      <c r="AE1496">
        <v>57</v>
      </c>
      <c r="AF1496" t="s">
        <v>37</v>
      </c>
      <c r="AG1496" t="s">
        <v>11</v>
      </c>
      <c r="AH1496">
        <v>1</v>
      </c>
      <c r="AI1496" t="s">
        <v>78</v>
      </c>
      <c r="AJ1496" s="13" t="s">
        <v>239</v>
      </c>
      <c r="AK1496" s="13" t="s">
        <v>135</v>
      </c>
      <c r="AL1496" t="b">
        <v>0</v>
      </c>
      <c r="AM1496" t="str">
        <f>EmployeeData[[#This Row],[EMPLOYEEID]]</f>
        <v>E299781</v>
      </c>
    </row>
    <row r="1497" spans="1:39" ht="15" x14ac:dyDescent="0.25">
      <c r="A1497" s="13" t="s">
        <v>3294</v>
      </c>
      <c r="B1497" s="13" t="str">
        <f>EmployeeData[[#This Row],[FULLNAME]]</f>
        <v>Robert Bliznak</v>
      </c>
      <c r="C1497" s="13" t="s">
        <v>303</v>
      </c>
      <c r="D1497" s="13" t="s">
        <v>407</v>
      </c>
      <c r="E1497">
        <v>432</v>
      </c>
      <c r="F1497" s="13" t="s">
        <v>143</v>
      </c>
      <c r="G1497" s="13" t="s">
        <v>304</v>
      </c>
      <c r="H1497" t="s">
        <v>80</v>
      </c>
      <c r="J1497">
        <v>41680</v>
      </c>
      <c r="K1497">
        <v>42349</v>
      </c>
      <c r="L1497">
        <v>1</v>
      </c>
      <c r="M1497">
        <v>40</v>
      </c>
      <c r="N1497">
        <v>5</v>
      </c>
      <c r="O1497">
        <v>28188</v>
      </c>
      <c r="P1497" t="s">
        <v>76</v>
      </c>
      <c r="Q1497" s="13" t="s">
        <v>57</v>
      </c>
      <c r="R1497" s="13" t="s">
        <v>83</v>
      </c>
      <c r="S1497" s="13" t="s">
        <v>129</v>
      </c>
      <c r="T1497" t="b">
        <v>1</v>
      </c>
      <c r="U1497" s="13" t="s">
        <v>38</v>
      </c>
      <c r="V1497" s="13" t="s">
        <v>3295</v>
      </c>
      <c r="W1497" t="s">
        <v>5</v>
      </c>
      <c r="X1497" s="13" t="s">
        <v>45</v>
      </c>
      <c r="Y1497" s="13" t="s">
        <v>275</v>
      </c>
      <c r="Z1497">
        <v>1989</v>
      </c>
      <c r="AA1497" s="13" t="s">
        <v>32</v>
      </c>
      <c r="AB1497" s="13" t="s">
        <v>306</v>
      </c>
      <c r="AC1497" s="13" t="s">
        <v>1013</v>
      </c>
      <c r="AD1497" s="13" t="s">
        <v>44</v>
      </c>
      <c r="AE1497">
        <v>36</v>
      </c>
      <c r="AF1497" t="s">
        <v>36</v>
      </c>
      <c r="AG1497" t="s">
        <v>11</v>
      </c>
      <c r="AH1497">
        <v>1</v>
      </c>
      <c r="AI1497" t="s">
        <v>78</v>
      </c>
      <c r="AJ1497" s="13" t="s">
        <v>134</v>
      </c>
      <c r="AK1497" s="13" t="s">
        <v>135</v>
      </c>
      <c r="AL1497" t="s">
        <v>136</v>
      </c>
      <c r="AM1497" t="str">
        <f>EmployeeData[[#This Row],[EMPLOYEEID]]</f>
        <v>E299782</v>
      </c>
    </row>
    <row r="1498" spans="1:39" ht="15" x14ac:dyDescent="0.25">
      <c r="A1498" s="13" t="s">
        <v>3296</v>
      </c>
      <c r="B1498" s="13" t="str">
        <f>EmployeeData[[#This Row],[FULLNAME]]</f>
        <v>Robert Beleznay</v>
      </c>
      <c r="C1498" s="13" t="s">
        <v>203</v>
      </c>
      <c r="D1498" s="13" t="s">
        <v>407</v>
      </c>
      <c r="E1498">
        <v>252</v>
      </c>
      <c r="F1498" s="13" t="s">
        <v>143</v>
      </c>
      <c r="G1498" s="13" t="s">
        <v>204</v>
      </c>
      <c r="H1498" t="s">
        <v>81</v>
      </c>
      <c r="I1498" t="s">
        <v>3975</v>
      </c>
      <c r="J1498">
        <v>41680</v>
      </c>
      <c r="K1498">
        <v>42350</v>
      </c>
      <c r="L1498">
        <v>1</v>
      </c>
      <c r="M1498">
        <v>40</v>
      </c>
      <c r="N1498">
        <v>5</v>
      </c>
      <c r="O1498">
        <v>71037</v>
      </c>
      <c r="P1498" t="s">
        <v>76</v>
      </c>
      <c r="Q1498" s="13" t="s">
        <v>55</v>
      </c>
      <c r="R1498" s="13" t="s">
        <v>83</v>
      </c>
      <c r="S1498" s="13" t="s">
        <v>410</v>
      </c>
      <c r="T1498" t="b">
        <v>1</v>
      </c>
      <c r="U1498" s="13" t="s">
        <v>7</v>
      </c>
      <c r="V1498" s="13" t="s">
        <v>3297</v>
      </c>
      <c r="W1498" t="s">
        <v>5</v>
      </c>
      <c r="X1498" s="13" t="s">
        <v>45</v>
      </c>
      <c r="Y1498" s="13" t="s">
        <v>146</v>
      </c>
      <c r="Z1498">
        <v>1988</v>
      </c>
      <c r="AA1498" s="13" t="s">
        <v>34</v>
      </c>
      <c r="AB1498" s="13" t="s">
        <v>206</v>
      </c>
      <c r="AC1498" s="13" t="s">
        <v>148</v>
      </c>
      <c r="AD1498" s="13" t="s">
        <v>44</v>
      </c>
      <c r="AE1498">
        <v>37</v>
      </c>
      <c r="AF1498" t="s">
        <v>36</v>
      </c>
      <c r="AG1498" t="s">
        <v>12</v>
      </c>
      <c r="AH1498">
        <v>1</v>
      </c>
      <c r="AI1498" t="s">
        <v>78</v>
      </c>
      <c r="AJ1498" s="13" t="s">
        <v>154</v>
      </c>
      <c r="AK1498" s="13" t="s">
        <v>184</v>
      </c>
      <c r="AL1498" t="b">
        <v>1</v>
      </c>
      <c r="AM1498" t="str">
        <f>EmployeeData[[#This Row],[EMPLOYEEID]]</f>
        <v>E299783</v>
      </c>
    </row>
    <row r="1499" spans="1:39" ht="15" x14ac:dyDescent="0.25">
      <c r="A1499" s="13" t="s">
        <v>3298</v>
      </c>
      <c r="B1499" s="13" t="str">
        <f>EmployeeData[[#This Row],[FULLNAME]]</f>
        <v>Robert Baronia</v>
      </c>
      <c r="C1499" s="13" t="s">
        <v>203</v>
      </c>
      <c r="D1499" s="13" t="s">
        <v>407</v>
      </c>
      <c r="E1499">
        <v>443</v>
      </c>
      <c r="F1499" s="13" t="s">
        <v>157</v>
      </c>
      <c r="G1499" s="13" t="s">
        <v>204</v>
      </c>
      <c r="H1499" t="s">
        <v>81</v>
      </c>
      <c r="I1499" t="s">
        <v>3975</v>
      </c>
      <c r="J1499">
        <v>41680</v>
      </c>
      <c r="K1499">
        <v>42351</v>
      </c>
      <c r="L1499">
        <v>1</v>
      </c>
      <c r="M1499">
        <v>40</v>
      </c>
      <c r="N1499">
        <v>5</v>
      </c>
      <c r="O1499">
        <v>111261</v>
      </c>
      <c r="P1499" t="s">
        <v>76</v>
      </c>
      <c r="Q1499" s="13" t="s">
        <v>55</v>
      </c>
      <c r="R1499" s="13" t="s">
        <v>83</v>
      </c>
      <c r="S1499" s="13" t="s">
        <v>225</v>
      </c>
      <c r="T1499" t="b">
        <v>1</v>
      </c>
      <c r="U1499" s="13" t="s">
        <v>7</v>
      </c>
      <c r="V1499" s="13" t="s">
        <v>3299</v>
      </c>
      <c r="W1499" t="s">
        <v>5</v>
      </c>
      <c r="X1499" s="13" t="s">
        <v>10</v>
      </c>
      <c r="Y1499" s="13" t="s">
        <v>146</v>
      </c>
      <c r="Z1499">
        <v>1988</v>
      </c>
      <c r="AA1499" s="13" t="s">
        <v>34</v>
      </c>
      <c r="AB1499" s="13" t="s">
        <v>206</v>
      </c>
      <c r="AC1499" s="13" t="s">
        <v>162</v>
      </c>
      <c r="AD1499" s="13" t="s">
        <v>43</v>
      </c>
      <c r="AE1499">
        <v>37</v>
      </c>
      <c r="AF1499" t="s">
        <v>36</v>
      </c>
      <c r="AG1499" t="s">
        <v>46</v>
      </c>
      <c r="AH1499">
        <v>1</v>
      </c>
      <c r="AI1499" t="s">
        <v>78</v>
      </c>
      <c r="AJ1499" s="13" t="s">
        <v>176</v>
      </c>
      <c r="AK1499" s="13" t="s">
        <v>184</v>
      </c>
      <c r="AL1499" t="s">
        <v>136</v>
      </c>
      <c r="AM1499" t="str">
        <f>EmployeeData[[#This Row],[EMPLOYEEID]]</f>
        <v>E299784</v>
      </c>
    </row>
    <row r="1500" spans="1:39" ht="15" x14ac:dyDescent="0.25">
      <c r="A1500" s="13" t="s">
        <v>3300</v>
      </c>
      <c r="B1500" s="13" t="str">
        <f>EmployeeData[[#This Row],[FULLNAME]]</f>
        <v>Robert Aziz</v>
      </c>
      <c r="C1500" s="13" t="s">
        <v>203</v>
      </c>
      <c r="D1500" s="13" t="s">
        <v>407</v>
      </c>
      <c r="E1500">
        <v>443</v>
      </c>
      <c r="F1500" s="13" t="s">
        <v>157</v>
      </c>
      <c r="G1500" s="13" t="s">
        <v>204</v>
      </c>
      <c r="H1500" t="s">
        <v>81</v>
      </c>
      <c r="I1500" t="s">
        <v>3975</v>
      </c>
      <c r="J1500">
        <v>41680</v>
      </c>
      <c r="K1500">
        <v>42352</v>
      </c>
      <c r="L1500">
        <v>1</v>
      </c>
      <c r="M1500">
        <v>40</v>
      </c>
      <c r="N1500">
        <v>5</v>
      </c>
      <c r="O1500">
        <v>58981</v>
      </c>
      <c r="P1500" t="s">
        <v>76</v>
      </c>
      <c r="Q1500" s="13" t="s">
        <v>55</v>
      </c>
      <c r="R1500" s="13" t="s">
        <v>83</v>
      </c>
      <c r="S1500" s="13" t="s">
        <v>140</v>
      </c>
      <c r="T1500" t="b">
        <v>1</v>
      </c>
      <c r="U1500" s="13" t="s">
        <v>8</v>
      </c>
      <c r="V1500" s="13" t="s">
        <v>3301</v>
      </c>
      <c r="W1500" t="s">
        <v>5</v>
      </c>
      <c r="X1500" s="13" t="s">
        <v>45</v>
      </c>
      <c r="Y1500" s="13" t="s">
        <v>153</v>
      </c>
      <c r="Z1500">
        <v>1988</v>
      </c>
      <c r="AA1500" s="13" t="s">
        <v>34</v>
      </c>
      <c r="AB1500" s="13" t="s">
        <v>206</v>
      </c>
      <c r="AC1500" s="13" t="s">
        <v>162</v>
      </c>
      <c r="AD1500" s="13" t="s">
        <v>43</v>
      </c>
      <c r="AE1500">
        <v>37</v>
      </c>
      <c r="AF1500" t="s">
        <v>36</v>
      </c>
      <c r="AG1500" t="s">
        <v>12</v>
      </c>
      <c r="AH1500">
        <v>1</v>
      </c>
      <c r="AI1500" t="s">
        <v>78</v>
      </c>
      <c r="AJ1500" s="13" t="s">
        <v>239</v>
      </c>
      <c r="AK1500" s="13" t="s">
        <v>135</v>
      </c>
      <c r="AL1500" t="s">
        <v>136</v>
      </c>
      <c r="AM1500" t="str">
        <f>EmployeeData[[#This Row],[EMPLOYEEID]]</f>
        <v>E299785</v>
      </c>
    </row>
    <row r="1501" spans="1:39" ht="15" x14ac:dyDescent="0.25">
      <c r="A1501" s="13" t="s">
        <v>3302</v>
      </c>
      <c r="B1501" s="13" t="str">
        <f>EmployeeData[[#This Row],[FULLNAME]]</f>
        <v>Roger Archer III</v>
      </c>
      <c r="C1501" s="13" t="s">
        <v>125</v>
      </c>
      <c r="D1501" s="13" t="s">
        <v>407</v>
      </c>
      <c r="E1501">
        <v>292</v>
      </c>
      <c r="F1501" s="13" t="s">
        <v>143</v>
      </c>
      <c r="G1501" s="13" t="s">
        <v>128</v>
      </c>
      <c r="H1501" t="s">
        <v>80</v>
      </c>
      <c r="J1501">
        <v>41680</v>
      </c>
      <c r="K1501">
        <v>42353</v>
      </c>
      <c r="L1501">
        <v>1</v>
      </c>
      <c r="M1501">
        <v>40</v>
      </c>
      <c r="N1501">
        <v>5</v>
      </c>
      <c r="O1501">
        <v>246199</v>
      </c>
      <c r="P1501" t="s">
        <v>76</v>
      </c>
      <c r="Q1501" s="13" t="s">
        <v>54</v>
      </c>
      <c r="R1501" s="13" t="s">
        <v>83</v>
      </c>
      <c r="S1501" s="13" t="s">
        <v>140</v>
      </c>
      <c r="T1501" t="b">
        <v>1</v>
      </c>
      <c r="U1501" s="13" t="s">
        <v>7</v>
      </c>
      <c r="V1501" s="13" t="s">
        <v>3303</v>
      </c>
      <c r="W1501" t="s">
        <v>5</v>
      </c>
      <c r="X1501" s="13" t="s">
        <v>10</v>
      </c>
      <c r="Y1501" s="13" t="s">
        <v>131</v>
      </c>
      <c r="Z1501">
        <v>1988</v>
      </c>
      <c r="AA1501" s="13" t="s">
        <v>51</v>
      </c>
      <c r="AB1501" s="13" t="s">
        <v>132</v>
      </c>
      <c r="AC1501" s="13" t="s">
        <v>553</v>
      </c>
      <c r="AD1501" s="13" t="s">
        <v>44</v>
      </c>
      <c r="AE1501">
        <v>37</v>
      </c>
      <c r="AF1501" t="s">
        <v>36</v>
      </c>
      <c r="AG1501" t="s">
        <v>47</v>
      </c>
      <c r="AH1501">
        <v>1</v>
      </c>
      <c r="AI1501" t="s">
        <v>78</v>
      </c>
      <c r="AJ1501" s="13" t="s">
        <v>134</v>
      </c>
      <c r="AK1501" s="13" t="s">
        <v>135</v>
      </c>
      <c r="AL1501" t="s">
        <v>136</v>
      </c>
      <c r="AM1501" t="str">
        <f>EmployeeData[[#This Row],[EMPLOYEEID]]</f>
        <v>E299786</v>
      </c>
    </row>
    <row r="1502" spans="1:39" ht="15" x14ac:dyDescent="0.25">
      <c r="A1502" s="13" t="s">
        <v>3304</v>
      </c>
      <c r="B1502" s="13" t="str">
        <f>EmployeeData[[#This Row],[FULLNAME]]</f>
        <v>Roger Anand</v>
      </c>
      <c r="C1502" s="13" t="s">
        <v>203</v>
      </c>
      <c r="D1502" s="13" t="s">
        <v>407</v>
      </c>
      <c r="E1502">
        <v>461</v>
      </c>
      <c r="F1502" s="13" t="s">
        <v>221</v>
      </c>
      <c r="G1502" s="13" t="s">
        <v>204</v>
      </c>
      <c r="H1502" t="s">
        <v>80</v>
      </c>
      <c r="J1502">
        <v>41680</v>
      </c>
      <c r="K1502">
        <v>42354</v>
      </c>
      <c r="L1502">
        <v>1</v>
      </c>
      <c r="M1502">
        <v>40</v>
      </c>
      <c r="N1502">
        <v>5</v>
      </c>
      <c r="O1502">
        <v>74922</v>
      </c>
      <c r="P1502" t="s">
        <v>76</v>
      </c>
      <c r="Q1502" s="13" t="s">
        <v>55</v>
      </c>
      <c r="R1502" s="13" t="s">
        <v>83</v>
      </c>
      <c r="S1502" s="13" t="s">
        <v>159</v>
      </c>
      <c r="T1502" t="b">
        <v>1</v>
      </c>
      <c r="U1502" s="13" t="s">
        <v>38</v>
      </c>
      <c r="V1502" s="13" t="s">
        <v>3305</v>
      </c>
      <c r="W1502" t="s">
        <v>5</v>
      </c>
      <c r="X1502" s="13" t="s">
        <v>10</v>
      </c>
      <c r="Y1502" s="13" t="s">
        <v>229</v>
      </c>
      <c r="Z1502">
        <v>1995</v>
      </c>
      <c r="AA1502" s="13" t="s">
        <v>32</v>
      </c>
      <c r="AB1502" s="13" t="s">
        <v>206</v>
      </c>
      <c r="AC1502" s="13" t="s">
        <v>223</v>
      </c>
      <c r="AD1502" s="13" t="s">
        <v>9</v>
      </c>
      <c r="AE1502">
        <v>30</v>
      </c>
      <c r="AF1502" t="s">
        <v>6</v>
      </c>
      <c r="AG1502" t="s">
        <v>12</v>
      </c>
      <c r="AH1502">
        <v>1</v>
      </c>
      <c r="AI1502" t="s">
        <v>78</v>
      </c>
      <c r="AJ1502" s="13" t="s">
        <v>154</v>
      </c>
      <c r="AK1502" s="13" t="s">
        <v>135</v>
      </c>
      <c r="AL1502" t="b">
        <v>0</v>
      </c>
      <c r="AM1502" t="str">
        <f>EmployeeData[[#This Row],[EMPLOYEEID]]</f>
        <v>E299787</v>
      </c>
    </row>
    <row r="1503" spans="1:39" ht="15" x14ac:dyDescent="0.25">
      <c r="A1503" s="13" t="s">
        <v>3306</v>
      </c>
      <c r="B1503" s="13" t="str">
        <f>EmployeeData[[#This Row],[FULLNAME]]</f>
        <v>Roger Aisho</v>
      </c>
      <c r="C1503" s="13" t="s">
        <v>203</v>
      </c>
      <c r="D1503" s="13" t="s">
        <v>407</v>
      </c>
      <c r="E1503">
        <v>322</v>
      </c>
      <c r="F1503" s="13" t="s">
        <v>157</v>
      </c>
      <c r="G1503" s="13" t="s">
        <v>204</v>
      </c>
      <c r="H1503" t="s">
        <v>81</v>
      </c>
      <c r="I1503" t="s">
        <v>953</v>
      </c>
      <c r="J1503">
        <v>41680</v>
      </c>
      <c r="K1503">
        <v>42355</v>
      </c>
      <c r="L1503">
        <v>1</v>
      </c>
      <c r="M1503">
        <v>40</v>
      </c>
      <c r="N1503">
        <v>5</v>
      </c>
      <c r="O1503">
        <v>301657</v>
      </c>
      <c r="P1503" t="s">
        <v>76</v>
      </c>
      <c r="Q1503" s="13" t="s">
        <v>55</v>
      </c>
      <c r="R1503" s="13" t="s">
        <v>83</v>
      </c>
      <c r="S1503" s="13" t="s">
        <v>159</v>
      </c>
      <c r="T1503" t="b">
        <v>1</v>
      </c>
      <c r="U1503" s="13" t="s">
        <v>7</v>
      </c>
      <c r="V1503" s="13" t="s">
        <v>3307</v>
      </c>
      <c r="W1503" t="s">
        <v>5</v>
      </c>
      <c r="X1503" s="13" t="s">
        <v>10</v>
      </c>
      <c r="Y1503" s="13" t="s">
        <v>146</v>
      </c>
      <c r="Z1503">
        <v>1970</v>
      </c>
      <c r="AA1503" s="13" t="s">
        <v>33</v>
      </c>
      <c r="AB1503" s="13" t="s">
        <v>206</v>
      </c>
      <c r="AC1503" s="13" t="s">
        <v>264</v>
      </c>
      <c r="AD1503" s="13" t="s">
        <v>43</v>
      </c>
      <c r="AE1503">
        <v>55</v>
      </c>
      <c r="AF1503" t="s">
        <v>37</v>
      </c>
      <c r="AG1503" t="s">
        <v>65</v>
      </c>
      <c r="AH1503">
        <v>1</v>
      </c>
      <c r="AI1503" t="s">
        <v>78</v>
      </c>
      <c r="AJ1503" s="13" t="s">
        <v>134</v>
      </c>
      <c r="AK1503" s="13" t="s">
        <v>135</v>
      </c>
      <c r="AL1503" t="b">
        <v>1</v>
      </c>
      <c r="AM1503" t="str">
        <f>EmployeeData[[#This Row],[EMPLOYEEID]]</f>
        <v>E299788</v>
      </c>
    </row>
    <row r="1504" spans="1:39" ht="15" x14ac:dyDescent="0.25">
      <c r="A1504" s="13" t="s">
        <v>3308</v>
      </c>
      <c r="B1504" s="13" t="str">
        <f>EmployeeData[[#This Row],[FULLNAME]]</f>
        <v>Roland Zhou</v>
      </c>
      <c r="C1504" s="13" t="s">
        <v>193</v>
      </c>
      <c r="D1504" s="13" t="s">
        <v>407</v>
      </c>
      <c r="E1504">
        <v>443</v>
      </c>
      <c r="F1504" s="13" t="s">
        <v>157</v>
      </c>
      <c r="G1504" s="13" t="s">
        <v>194</v>
      </c>
      <c r="H1504" t="s">
        <v>80</v>
      </c>
      <c r="J1504">
        <v>41680</v>
      </c>
      <c r="K1504">
        <v>42356</v>
      </c>
      <c r="L1504">
        <v>1</v>
      </c>
      <c r="M1504">
        <v>40</v>
      </c>
      <c r="N1504">
        <v>5</v>
      </c>
      <c r="O1504">
        <v>76962</v>
      </c>
      <c r="P1504" t="s">
        <v>76</v>
      </c>
      <c r="Q1504" s="13" t="s">
        <v>58</v>
      </c>
      <c r="R1504" s="13" t="s">
        <v>83</v>
      </c>
      <c r="S1504" s="13" t="s">
        <v>344</v>
      </c>
      <c r="T1504" t="b">
        <v>1</v>
      </c>
      <c r="U1504" s="13" t="s">
        <v>7</v>
      </c>
      <c r="V1504" s="13" t="s">
        <v>3309</v>
      </c>
      <c r="W1504" t="s">
        <v>5</v>
      </c>
      <c r="X1504" s="13" t="s">
        <v>10</v>
      </c>
      <c r="Y1504" s="13" t="s">
        <v>146</v>
      </c>
      <c r="Z1504">
        <v>1970</v>
      </c>
      <c r="AA1504" s="13" t="s">
        <v>51</v>
      </c>
      <c r="AB1504" s="13" t="s">
        <v>196</v>
      </c>
      <c r="AC1504" s="13" t="s">
        <v>162</v>
      </c>
      <c r="AD1504" s="13" t="s">
        <v>43</v>
      </c>
      <c r="AE1504">
        <v>55</v>
      </c>
      <c r="AF1504" t="s">
        <v>37</v>
      </c>
      <c r="AG1504" t="s">
        <v>12</v>
      </c>
      <c r="AH1504">
        <v>1</v>
      </c>
      <c r="AI1504" t="s">
        <v>78</v>
      </c>
      <c r="AJ1504" s="13" t="s">
        <v>134</v>
      </c>
      <c r="AK1504" s="13" t="s">
        <v>150</v>
      </c>
      <c r="AL1504" t="s">
        <v>136</v>
      </c>
      <c r="AM1504" t="str">
        <f>EmployeeData[[#This Row],[EMPLOYEEID]]</f>
        <v>E299789</v>
      </c>
    </row>
    <row r="1505" spans="1:39" ht="15" x14ac:dyDescent="0.25">
      <c r="A1505" s="13" t="s">
        <v>3310</v>
      </c>
      <c r="B1505" s="13" t="str">
        <f>EmployeeData[[#This Row],[FULLNAME]]</f>
        <v>Roland Zhao</v>
      </c>
      <c r="C1505" s="13" t="s">
        <v>449</v>
      </c>
      <c r="D1505" s="13" t="s">
        <v>407</v>
      </c>
      <c r="E1505">
        <v>252</v>
      </c>
      <c r="F1505" s="13" t="s">
        <v>143</v>
      </c>
      <c r="G1505" s="13" t="s">
        <v>736</v>
      </c>
      <c r="H1505" t="s">
        <v>81</v>
      </c>
      <c r="I1505" t="s">
        <v>3976</v>
      </c>
      <c r="J1505">
        <v>41680</v>
      </c>
      <c r="K1505">
        <v>42357</v>
      </c>
      <c r="L1505">
        <v>1</v>
      </c>
      <c r="M1505">
        <v>40</v>
      </c>
      <c r="N1505">
        <v>5</v>
      </c>
      <c r="O1505">
        <v>30911</v>
      </c>
      <c r="P1505" t="s">
        <v>76</v>
      </c>
      <c r="Q1505" s="13" t="s">
        <v>59</v>
      </c>
      <c r="R1505" s="13" t="s">
        <v>83</v>
      </c>
      <c r="S1505" s="13" t="s">
        <v>159</v>
      </c>
      <c r="T1505" t="b">
        <v>1</v>
      </c>
      <c r="U1505" s="13" t="s">
        <v>7</v>
      </c>
      <c r="V1505" s="13" t="s">
        <v>3311</v>
      </c>
      <c r="W1505" t="s">
        <v>5</v>
      </c>
      <c r="X1505" s="13" t="s">
        <v>45</v>
      </c>
      <c r="Y1505" s="13" t="s">
        <v>153</v>
      </c>
      <c r="Z1505">
        <v>1978</v>
      </c>
      <c r="AA1505" s="13" t="s">
        <v>51</v>
      </c>
      <c r="AB1505" s="13" t="s">
        <v>738</v>
      </c>
      <c r="AC1505" s="13" t="s">
        <v>148</v>
      </c>
      <c r="AD1505" s="13" t="s">
        <v>44</v>
      </c>
      <c r="AE1505">
        <v>47</v>
      </c>
      <c r="AF1505" t="s">
        <v>37</v>
      </c>
      <c r="AG1505" t="s">
        <v>11</v>
      </c>
      <c r="AH1505">
        <v>1</v>
      </c>
      <c r="AI1505" t="s">
        <v>78</v>
      </c>
      <c r="AJ1505" s="13" t="s">
        <v>134</v>
      </c>
      <c r="AK1505" s="13" t="s">
        <v>135</v>
      </c>
      <c r="AL1505" t="b">
        <v>1</v>
      </c>
      <c r="AM1505" t="str">
        <f>EmployeeData[[#This Row],[EMPLOYEEID]]</f>
        <v>E299790</v>
      </c>
    </row>
    <row r="1506" spans="1:39" ht="15" x14ac:dyDescent="0.25">
      <c r="A1506" s="13" t="s">
        <v>3312</v>
      </c>
      <c r="B1506" s="13" t="str">
        <f>EmployeeData[[#This Row],[FULLNAME]]</f>
        <v>Roland Zbeetnoff</v>
      </c>
      <c r="C1506" s="13" t="s">
        <v>125</v>
      </c>
      <c r="D1506" s="13" t="s">
        <v>407</v>
      </c>
      <c r="E1506">
        <v>402</v>
      </c>
      <c r="F1506" s="13" t="s">
        <v>143</v>
      </c>
      <c r="G1506" s="13" t="s">
        <v>128</v>
      </c>
      <c r="H1506" t="s">
        <v>81</v>
      </c>
      <c r="I1506" t="s">
        <v>3976</v>
      </c>
      <c r="J1506">
        <v>41680</v>
      </c>
      <c r="K1506">
        <v>42358</v>
      </c>
      <c r="L1506">
        <v>1</v>
      </c>
      <c r="M1506">
        <v>40</v>
      </c>
      <c r="N1506">
        <v>5</v>
      </c>
      <c r="O1506">
        <v>112906</v>
      </c>
      <c r="P1506" t="s">
        <v>76</v>
      </c>
      <c r="Q1506" s="13" t="s">
        <v>54</v>
      </c>
      <c r="R1506" s="13" t="s">
        <v>83</v>
      </c>
      <c r="S1506" s="13" t="s">
        <v>159</v>
      </c>
      <c r="T1506" t="b">
        <v>1</v>
      </c>
      <c r="U1506" s="13" t="s">
        <v>7</v>
      </c>
      <c r="V1506" s="13" t="s">
        <v>3313</v>
      </c>
      <c r="W1506" t="s">
        <v>5</v>
      </c>
      <c r="X1506" s="13" t="s">
        <v>10</v>
      </c>
      <c r="Y1506" s="13" t="s">
        <v>146</v>
      </c>
      <c r="Z1506">
        <v>1997</v>
      </c>
      <c r="AA1506" s="13" t="s">
        <v>51</v>
      </c>
      <c r="AB1506" s="13" t="s">
        <v>132</v>
      </c>
      <c r="AC1506" s="13" t="s">
        <v>230</v>
      </c>
      <c r="AD1506" s="13" t="s">
        <v>44</v>
      </c>
      <c r="AE1506">
        <v>28</v>
      </c>
      <c r="AF1506" t="s">
        <v>6</v>
      </c>
      <c r="AG1506" t="s">
        <v>46</v>
      </c>
      <c r="AH1506">
        <v>1</v>
      </c>
      <c r="AI1506" t="s">
        <v>78</v>
      </c>
      <c r="AJ1506" s="13" t="s">
        <v>239</v>
      </c>
      <c r="AK1506" s="13" t="s">
        <v>184</v>
      </c>
      <c r="AL1506" t="b">
        <v>1</v>
      </c>
      <c r="AM1506" t="str">
        <f>EmployeeData[[#This Row],[EMPLOYEEID]]</f>
        <v>E299791</v>
      </c>
    </row>
    <row r="1507" spans="1:39" ht="15" x14ac:dyDescent="0.25">
      <c r="A1507" s="13" t="s">
        <v>3314</v>
      </c>
      <c r="B1507" s="13" t="str">
        <f>EmployeeData[[#This Row],[FULLNAME]]</f>
        <v>Rolf Yoon</v>
      </c>
      <c r="C1507" s="13" t="s">
        <v>203</v>
      </c>
      <c r="D1507" s="13" t="s">
        <v>407</v>
      </c>
      <c r="E1507">
        <v>241</v>
      </c>
      <c r="F1507" s="13" t="s">
        <v>143</v>
      </c>
      <c r="G1507" s="13" t="s">
        <v>204</v>
      </c>
      <c r="H1507" t="s">
        <v>81</v>
      </c>
      <c r="I1507" t="s">
        <v>3974</v>
      </c>
      <c r="J1507">
        <v>41680</v>
      </c>
      <c r="K1507">
        <v>42359</v>
      </c>
      <c r="L1507">
        <v>1</v>
      </c>
      <c r="M1507">
        <v>40</v>
      </c>
      <c r="N1507">
        <v>5</v>
      </c>
      <c r="O1507">
        <v>78167</v>
      </c>
      <c r="P1507" t="s">
        <v>76</v>
      </c>
      <c r="Q1507" s="13" t="s">
        <v>55</v>
      </c>
      <c r="R1507" s="13" t="s">
        <v>83</v>
      </c>
      <c r="S1507" s="13" t="s">
        <v>159</v>
      </c>
      <c r="T1507" t="b">
        <v>1</v>
      </c>
      <c r="U1507" s="13" t="s">
        <v>38</v>
      </c>
      <c r="V1507" s="13" t="s">
        <v>3315</v>
      </c>
      <c r="W1507" t="s">
        <v>5</v>
      </c>
      <c r="X1507" s="13" t="s">
        <v>10</v>
      </c>
      <c r="Y1507" s="13" t="s">
        <v>146</v>
      </c>
      <c r="Z1507">
        <v>1968</v>
      </c>
      <c r="AA1507" s="13" t="s">
        <v>34</v>
      </c>
      <c r="AB1507" s="13" t="s">
        <v>206</v>
      </c>
      <c r="AC1507" s="13" t="s">
        <v>2242</v>
      </c>
      <c r="AD1507" s="13" t="s">
        <v>44</v>
      </c>
      <c r="AE1507">
        <v>57</v>
      </c>
      <c r="AF1507" t="s">
        <v>37</v>
      </c>
      <c r="AG1507" t="s">
        <v>12</v>
      </c>
      <c r="AH1507">
        <v>1</v>
      </c>
      <c r="AI1507" t="s">
        <v>78</v>
      </c>
      <c r="AJ1507" s="13" t="s">
        <v>154</v>
      </c>
      <c r="AK1507" s="13" t="s">
        <v>135</v>
      </c>
      <c r="AL1507" t="b">
        <v>0</v>
      </c>
      <c r="AM1507" t="str">
        <f>EmployeeData[[#This Row],[EMPLOYEEID]]</f>
        <v>E299792</v>
      </c>
    </row>
    <row r="1508" spans="1:39" ht="15" x14ac:dyDescent="0.25">
      <c r="A1508" s="13" t="s">
        <v>3316</v>
      </c>
      <c r="B1508" s="13" t="str">
        <f>EmployeeData[[#This Row],[FULLNAME]]</f>
        <v>Rolf Yeung</v>
      </c>
      <c r="C1508" s="13" t="s">
        <v>125</v>
      </c>
      <c r="D1508" s="13" t="s">
        <v>407</v>
      </c>
      <c r="E1508">
        <v>442</v>
      </c>
      <c r="F1508" s="13" t="s">
        <v>143</v>
      </c>
      <c r="G1508" s="13" t="s">
        <v>128</v>
      </c>
      <c r="H1508" t="s">
        <v>81</v>
      </c>
      <c r="I1508" t="s">
        <v>3976</v>
      </c>
      <c r="J1508">
        <v>41680</v>
      </c>
      <c r="K1508">
        <v>42360</v>
      </c>
      <c r="L1508">
        <v>1</v>
      </c>
      <c r="M1508">
        <v>40</v>
      </c>
      <c r="N1508">
        <v>5</v>
      </c>
      <c r="O1508">
        <v>74816</v>
      </c>
      <c r="P1508" t="s">
        <v>76</v>
      </c>
      <c r="Q1508" s="13" t="s">
        <v>54</v>
      </c>
      <c r="R1508" s="13" t="s">
        <v>83</v>
      </c>
      <c r="S1508" s="13" t="s">
        <v>159</v>
      </c>
      <c r="T1508" t="b">
        <v>1</v>
      </c>
      <c r="U1508" s="13" t="s">
        <v>8</v>
      </c>
      <c r="V1508" s="13" t="s">
        <v>3317</v>
      </c>
      <c r="W1508" t="s">
        <v>5</v>
      </c>
      <c r="X1508" s="13" t="s">
        <v>10</v>
      </c>
      <c r="Y1508" s="13" t="s">
        <v>146</v>
      </c>
      <c r="Z1508">
        <v>1989</v>
      </c>
      <c r="AA1508" s="13" t="s">
        <v>51</v>
      </c>
      <c r="AB1508" s="13" t="s">
        <v>132</v>
      </c>
      <c r="AC1508" s="13" t="s">
        <v>179</v>
      </c>
      <c r="AD1508" s="13" t="s">
        <v>44</v>
      </c>
      <c r="AE1508">
        <v>36</v>
      </c>
      <c r="AF1508" t="s">
        <v>36</v>
      </c>
      <c r="AG1508" t="s">
        <v>12</v>
      </c>
      <c r="AH1508">
        <v>1</v>
      </c>
      <c r="AI1508" t="s">
        <v>78</v>
      </c>
      <c r="AJ1508" s="13" t="s">
        <v>149</v>
      </c>
      <c r="AK1508" s="13" t="s">
        <v>150</v>
      </c>
      <c r="AL1508" t="s">
        <v>136</v>
      </c>
      <c r="AM1508" t="str">
        <f>EmployeeData[[#This Row],[EMPLOYEEID]]</f>
        <v>E299793</v>
      </c>
    </row>
    <row r="1509" spans="1:39" ht="15" x14ac:dyDescent="0.25">
      <c r="A1509" s="13" t="s">
        <v>3318</v>
      </c>
      <c r="B1509" s="13" t="str">
        <f>EmployeeData[[#This Row],[FULLNAME]]</f>
        <v>Rolf Yang</v>
      </c>
      <c r="C1509" s="13" t="s">
        <v>203</v>
      </c>
      <c r="D1509" s="13" t="s">
        <v>407</v>
      </c>
      <c r="E1509">
        <v>443</v>
      </c>
      <c r="F1509" s="13" t="s">
        <v>157</v>
      </c>
      <c r="G1509" s="13" t="s">
        <v>204</v>
      </c>
      <c r="H1509" t="s">
        <v>81</v>
      </c>
      <c r="I1509" t="s">
        <v>3975</v>
      </c>
      <c r="J1509">
        <v>41680</v>
      </c>
      <c r="K1509">
        <v>42361</v>
      </c>
      <c r="L1509">
        <v>1</v>
      </c>
      <c r="M1509">
        <v>40</v>
      </c>
      <c r="N1509">
        <v>5</v>
      </c>
      <c r="O1509">
        <v>68257</v>
      </c>
      <c r="P1509" t="s">
        <v>76</v>
      </c>
      <c r="Q1509" s="13" t="s">
        <v>55</v>
      </c>
      <c r="R1509" s="13" t="s">
        <v>83</v>
      </c>
      <c r="S1509" s="13" t="s">
        <v>159</v>
      </c>
      <c r="T1509" t="b">
        <v>1</v>
      </c>
      <c r="U1509" s="13" t="s">
        <v>7</v>
      </c>
      <c r="V1509" s="13" t="s">
        <v>3319</v>
      </c>
      <c r="W1509" t="s">
        <v>5</v>
      </c>
      <c r="X1509" s="13" t="s">
        <v>45</v>
      </c>
      <c r="Y1509" s="13" t="s">
        <v>153</v>
      </c>
      <c r="Z1509">
        <v>1992</v>
      </c>
      <c r="AA1509" s="13" t="s">
        <v>34</v>
      </c>
      <c r="AB1509" s="13" t="s">
        <v>206</v>
      </c>
      <c r="AC1509" s="13" t="s">
        <v>162</v>
      </c>
      <c r="AD1509" s="13" t="s">
        <v>43</v>
      </c>
      <c r="AE1509">
        <v>33</v>
      </c>
      <c r="AF1509" t="s">
        <v>36</v>
      </c>
      <c r="AG1509" t="s">
        <v>12</v>
      </c>
      <c r="AH1509">
        <v>1</v>
      </c>
      <c r="AI1509" t="s">
        <v>78</v>
      </c>
      <c r="AJ1509" s="13" t="s">
        <v>176</v>
      </c>
      <c r="AK1509" s="13" t="s">
        <v>184</v>
      </c>
      <c r="AL1509" t="b">
        <v>1</v>
      </c>
      <c r="AM1509" t="str">
        <f>EmployeeData[[#This Row],[EMPLOYEEID]]</f>
        <v>E299794</v>
      </c>
    </row>
    <row r="1510" spans="1:39" ht="15" x14ac:dyDescent="0.25">
      <c r="A1510" s="13" t="s">
        <v>3320</v>
      </c>
      <c r="B1510" s="13" t="str">
        <f>EmployeeData[[#This Row],[FULLNAME]]</f>
        <v>Rolf Xu</v>
      </c>
      <c r="C1510" s="13" t="s">
        <v>203</v>
      </c>
      <c r="D1510" s="13" t="s">
        <v>407</v>
      </c>
      <c r="E1510">
        <v>444</v>
      </c>
      <c r="F1510" s="13" t="s">
        <v>127</v>
      </c>
      <c r="G1510" s="13" t="s">
        <v>204</v>
      </c>
      <c r="H1510" t="s">
        <v>81</v>
      </c>
      <c r="I1510" t="s">
        <v>3975</v>
      </c>
      <c r="J1510">
        <v>41680</v>
      </c>
      <c r="K1510">
        <v>42362</v>
      </c>
      <c r="L1510">
        <v>1</v>
      </c>
      <c r="M1510">
        <v>40</v>
      </c>
      <c r="N1510">
        <v>5</v>
      </c>
      <c r="O1510">
        <v>86283</v>
      </c>
      <c r="P1510" t="s">
        <v>76</v>
      </c>
      <c r="Q1510" s="13" t="s">
        <v>55</v>
      </c>
      <c r="R1510" s="13" t="s">
        <v>83</v>
      </c>
      <c r="S1510" s="13" t="s">
        <v>225</v>
      </c>
      <c r="T1510" t="b">
        <v>1</v>
      </c>
      <c r="U1510" s="13" t="s">
        <v>8</v>
      </c>
      <c r="V1510" s="13" t="s">
        <v>3321</v>
      </c>
      <c r="W1510" t="s">
        <v>5</v>
      </c>
      <c r="X1510" s="13" t="s">
        <v>10</v>
      </c>
      <c r="Y1510" s="13" t="s">
        <v>146</v>
      </c>
      <c r="Z1510">
        <v>1978</v>
      </c>
      <c r="AA1510" s="13" t="s">
        <v>34</v>
      </c>
      <c r="AB1510" s="13" t="s">
        <v>206</v>
      </c>
      <c r="AC1510" s="13" t="s">
        <v>133</v>
      </c>
      <c r="AD1510" s="13" t="s">
        <v>40</v>
      </c>
      <c r="AE1510">
        <v>47</v>
      </c>
      <c r="AF1510" t="s">
        <v>37</v>
      </c>
      <c r="AG1510" t="s">
        <v>12</v>
      </c>
      <c r="AH1510">
        <v>1</v>
      </c>
      <c r="AI1510" t="s">
        <v>78</v>
      </c>
      <c r="AJ1510" s="13" t="s">
        <v>154</v>
      </c>
      <c r="AK1510" s="13" t="s">
        <v>135</v>
      </c>
      <c r="AL1510" t="s">
        <v>136</v>
      </c>
      <c r="AM1510" t="str">
        <f>EmployeeData[[#This Row],[EMPLOYEEID]]</f>
        <v>E299795</v>
      </c>
    </row>
    <row r="1511" spans="1:39" ht="15" x14ac:dyDescent="0.25">
      <c r="A1511" s="13" t="s">
        <v>3322</v>
      </c>
      <c r="B1511" s="13" t="str">
        <f>EmployeeData[[#This Row],[FULLNAME]]</f>
        <v>Rolf Wu</v>
      </c>
      <c r="C1511" s="13" t="s">
        <v>125</v>
      </c>
      <c r="D1511" s="13" t="s">
        <v>407</v>
      </c>
      <c r="E1511">
        <v>442</v>
      </c>
      <c r="F1511" s="13" t="s">
        <v>143</v>
      </c>
      <c r="G1511" s="13" t="s">
        <v>128</v>
      </c>
      <c r="H1511" t="s">
        <v>81</v>
      </c>
      <c r="I1511" t="s">
        <v>3976</v>
      </c>
      <c r="J1511">
        <v>41680</v>
      </c>
      <c r="K1511">
        <v>42363</v>
      </c>
      <c r="L1511">
        <v>1</v>
      </c>
      <c r="M1511">
        <v>40</v>
      </c>
      <c r="N1511">
        <v>5</v>
      </c>
      <c r="O1511">
        <v>56437</v>
      </c>
      <c r="P1511" t="s">
        <v>76</v>
      </c>
      <c r="Q1511" s="13" t="s">
        <v>54</v>
      </c>
      <c r="R1511" s="13" t="s">
        <v>83</v>
      </c>
      <c r="S1511" s="13" t="s">
        <v>140</v>
      </c>
      <c r="T1511" t="b">
        <v>1</v>
      </c>
      <c r="U1511" s="13" t="s">
        <v>8</v>
      </c>
      <c r="V1511" s="13" t="s">
        <v>3323</v>
      </c>
      <c r="W1511" t="s">
        <v>5</v>
      </c>
      <c r="X1511" s="13" t="s">
        <v>10</v>
      </c>
      <c r="Y1511" s="13" t="s">
        <v>153</v>
      </c>
      <c r="Z1511">
        <v>1995</v>
      </c>
      <c r="AA1511" s="13" t="s">
        <v>51</v>
      </c>
      <c r="AB1511" s="13" t="s">
        <v>132</v>
      </c>
      <c r="AC1511" s="13" t="s">
        <v>179</v>
      </c>
      <c r="AD1511" s="13" t="s">
        <v>44</v>
      </c>
      <c r="AE1511">
        <v>30</v>
      </c>
      <c r="AF1511" t="s">
        <v>6</v>
      </c>
      <c r="AG1511" t="s">
        <v>12</v>
      </c>
      <c r="AH1511">
        <v>1</v>
      </c>
      <c r="AI1511" t="s">
        <v>78</v>
      </c>
      <c r="AJ1511" s="13" t="s">
        <v>176</v>
      </c>
      <c r="AK1511" s="13" t="s">
        <v>135</v>
      </c>
      <c r="AL1511" t="s">
        <v>136</v>
      </c>
      <c r="AM1511" t="str">
        <f>EmployeeData[[#This Row],[EMPLOYEEID]]</f>
        <v>E299796</v>
      </c>
    </row>
    <row r="1512" spans="1:39" ht="15" x14ac:dyDescent="0.25">
      <c r="A1512" s="13" t="s">
        <v>3324</v>
      </c>
      <c r="B1512" s="13" t="str">
        <f>EmployeeData[[#This Row],[FULLNAME]]</f>
        <v>Rolf Wood</v>
      </c>
      <c r="C1512" s="13" t="s">
        <v>203</v>
      </c>
      <c r="D1512" s="13" t="s">
        <v>407</v>
      </c>
      <c r="E1512">
        <v>215</v>
      </c>
      <c r="F1512" s="13" t="s">
        <v>169</v>
      </c>
      <c r="G1512" s="13" t="s">
        <v>204</v>
      </c>
      <c r="H1512" t="s">
        <v>81</v>
      </c>
      <c r="I1512" t="s">
        <v>3976</v>
      </c>
      <c r="J1512">
        <v>41680</v>
      </c>
      <c r="K1512">
        <v>42364</v>
      </c>
      <c r="L1512">
        <v>1</v>
      </c>
      <c r="M1512">
        <v>40</v>
      </c>
      <c r="N1512">
        <v>5</v>
      </c>
      <c r="O1512">
        <v>61108</v>
      </c>
      <c r="P1512" t="s">
        <v>76</v>
      </c>
      <c r="Q1512" s="13" t="s">
        <v>55</v>
      </c>
      <c r="R1512" s="13" t="s">
        <v>83</v>
      </c>
      <c r="S1512" s="13" t="s">
        <v>140</v>
      </c>
      <c r="T1512" t="b">
        <v>1</v>
      </c>
      <c r="U1512" s="13" t="s">
        <v>8</v>
      </c>
      <c r="V1512" s="13" t="s">
        <v>3325</v>
      </c>
      <c r="W1512" t="s">
        <v>5</v>
      </c>
      <c r="X1512" s="13" t="s">
        <v>45</v>
      </c>
      <c r="Y1512" s="13" t="s">
        <v>153</v>
      </c>
      <c r="Z1512">
        <v>1993</v>
      </c>
      <c r="AA1512" s="13" t="s">
        <v>32</v>
      </c>
      <c r="AB1512" s="13" t="s">
        <v>206</v>
      </c>
      <c r="AC1512" s="13" t="s">
        <v>2607</v>
      </c>
      <c r="AD1512" s="13" t="s">
        <v>41</v>
      </c>
      <c r="AE1512">
        <v>32</v>
      </c>
      <c r="AF1512" t="s">
        <v>6</v>
      </c>
      <c r="AG1512" t="s">
        <v>12</v>
      </c>
      <c r="AH1512">
        <v>1</v>
      </c>
      <c r="AI1512" t="s">
        <v>78</v>
      </c>
      <c r="AJ1512" s="13" t="s">
        <v>134</v>
      </c>
      <c r="AK1512" s="13" t="s">
        <v>135</v>
      </c>
      <c r="AL1512" t="s">
        <v>136</v>
      </c>
      <c r="AM1512" t="str">
        <f>EmployeeData[[#This Row],[EMPLOYEEID]]</f>
        <v>E299797</v>
      </c>
    </row>
    <row r="1513" spans="1:39" ht="15" x14ac:dyDescent="0.25">
      <c r="A1513" s="13" t="s">
        <v>3326</v>
      </c>
      <c r="B1513" s="13" t="str">
        <f>EmployeeData[[#This Row],[FULLNAME]]</f>
        <v>Romaric Wong</v>
      </c>
      <c r="C1513" s="13" t="s">
        <v>125</v>
      </c>
      <c r="D1513" s="13" t="s">
        <v>407</v>
      </c>
      <c r="E1513">
        <v>450</v>
      </c>
      <c r="F1513" s="13" t="s">
        <v>221</v>
      </c>
      <c r="G1513" s="13" t="s">
        <v>128</v>
      </c>
      <c r="H1513" t="s">
        <v>81</v>
      </c>
      <c r="I1513" t="s">
        <v>953</v>
      </c>
      <c r="J1513">
        <v>41680</v>
      </c>
      <c r="K1513">
        <v>42365</v>
      </c>
      <c r="L1513">
        <v>1</v>
      </c>
      <c r="M1513">
        <v>40</v>
      </c>
      <c r="N1513">
        <v>5</v>
      </c>
      <c r="O1513">
        <v>105856</v>
      </c>
      <c r="P1513" t="s">
        <v>76</v>
      </c>
      <c r="Q1513" s="13" t="s">
        <v>54</v>
      </c>
      <c r="R1513" s="13" t="s">
        <v>83</v>
      </c>
      <c r="S1513" s="13" t="s">
        <v>159</v>
      </c>
      <c r="T1513" t="b">
        <v>1</v>
      </c>
      <c r="U1513" s="13" t="s">
        <v>7</v>
      </c>
      <c r="V1513" s="13" t="s">
        <v>3327</v>
      </c>
      <c r="W1513" t="s">
        <v>5</v>
      </c>
      <c r="X1513" s="13" t="s">
        <v>10</v>
      </c>
      <c r="Y1513" s="13" t="s">
        <v>146</v>
      </c>
      <c r="Z1513">
        <v>1988</v>
      </c>
      <c r="AA1513" s="13" t="s">
        <v>53</v>
      </c>
      <c r="AB1513" s="13" t="s">
        <v>132</v>
      </c>
      <c r="AC1513" s="13" t="s">
        <v>301</v>
      </c>
      <c r="AD1513" s="13" t="s">
        <v>9</v>
      </c>
      <c r="AE1513">
        <v>37</v>
      </c>
      <c r="AF1513" t="s">
        <v>36</v>
      </c>
      <c r="AG1513" t="s">
        <v>46</v>
      </c>
      <c r="AH1513">
        <v>1</v>
      </c>
      <c r="AI1513" t="s">
        <v>78</v>
      </c>
      <c r="AJ1513" s="13" t="s">
        <v>134</v>
      </c>
      <c r="AK1513" s="13" t="s">
        <v>135</v>
      </c>
      <c r="AL1513" t="b">
        <v>1</v>
      </c>
      <c r="AM1513" t="str">
        <f>EmployeeData[[#This Row],[EMPLOYEEID]]</f>
        <v>E299798</v>
      </c>
    </row>
    <row r="1514" spans="1:39" ht="15" x14ac:dyDescent="0.25">
      <c r="A1514" s="13" t="s">
        <v>3328</v>
      </c>
      <c r="B1514" s="13" t="str">
        <f>EmployeeData[[#This Row],[FULLNAME]]</f>
        <v>Romaric Werner</v>
      </c>
      <c r="C1514" s="13" t="s">
        <v>203</v>
      </c>
      <c r="D1514" s="13" t="s">
        <v>407</v>
      </c>
      <c r="E1514">
        <v>252</v>
      </c>
      <c r="F1514" s="13" t="s">
        <v>143</v>
      </c>
      <c r="G1514" s="13" t="s">
        <v>204</v>
      </c>
      <c r="H1514" t="s">
        <v>81</v>
      </c>
      <c r="I1514" t="s">
        <v>3975</v>
      </c>
      <c r="J1514">
        <v>41680</v>
      </c>
      <c r="K1514">
        <v>42366</v>
      </c>
      <c r="L1514">
        <v>1</v>
      </c>
      <c r="M1514">
        <v>40</v>
      </c>
      <c r="N1514">
        <v>5</v>
      </c>
      <c r="O1514">
        <v>67941</v>
      </c>
      <c r="P1514" t="s">
        <v>76</v>
      </c>
      <c r="Q1514" s="13" t="s">
        <v>55</v>
      </c>
      <c r="R1514" s="13" t="s">
        <v>83</v>
      </c>
      <c r="S1514" s="13" t="s">
        <v>344</v>
      </c>
      <c r="T1514" t="b">
        <v>1</v>
      </c>
      <c r="U1514" s="13" t="s">
        <v>7</v>
      </c>
      <c r="V1514" s="13" t="s">
        <v>3329</v>
      </c>
      <c r="W1514" t="s">
        <v>5</v>
      </c>
      <c r="X1514" s="13" t="s">
        <v>10</v>
      </c>
      <c r="Y1514" s="13" t="s">
        <v>146</v>
      </c>
      <c r="Z1514">
        <v>1978</v>
      </c>
      <c r="AA1514" s="13" t="s">
        <v>34</v>
      </c>
      <c r="AB1514" s="13" t="s">
        <v>206</v>
      </c>
      <c r="AC1514" s="13" t="s">
        <v>148</v>
      </c>
      <c r="AD1514" s="13" t="s">
        <v>44</v>
      </c>
      <c r="AE1514">
        <v>47</v>
      </c>
      <c r="AF1514" t="s">
        <v>37</v>
      </c>
      <c r="AG1514" t="s">
        <v>12</v>
      </c>
      <c r="AH1514">
        <v>1</v>
      </c>
      <c r="AI1514" t="s">
        <v>78</v>
      </c>
      <c r="AJ1514" s="13" t="s">
        <v>167</v>
      </c>
      <c r="AK1514" s="13" t="s">
        <v>150</v>
      </c>
      <c r="AL1514" t="s">
        <v>136</v>
      </c>
      <c r="AM1514" t="str">
        <f>EmployeeData[[#This Row],[EMPLOYEEID]]</f>
        <v>E299799</v>
      </c>
    </row>
    <row r="1515" spans="1:39" ht="15" x14ac:dyDescent="0.25">
      <c r="A1515" s="13" t="s">
        <v>3330</v>
      </c>
      <c r="B1515" s="13" t="str">
        <f>EmployeeData[[#This Row],[FULLNAME]]</f>
        <v>Romaric Wang</v>
      </c>
      <c r="C1515" s="13" t="s">
        <v>156</v>
      </c>
      <c r="D1515" s="13" t="s">
        <v>407</v>
      </c>
      <c r="E1515">
        <v>444</v>
      </c>
      <c r="F1515" s="13" t="s">
        <v>127</v>
      </c>
      <c r="G1515" s="13" t="s">
        <v>158</v>
      </c>
      <c r="H1515" t="s">
        <v>81</v>
      </c>
      <c r="I1515" t="s">
        <v>3976</v>
      </c>
      <c r="J1515">
        <v>41680</v>
      </c>
      <c r="K1515">
        <v>42425</v>
      </c>
      <c r="L1515">
        <v>1</v>
      </c>
      <c r="M1515">
        <v>40</v>
      </c>
      <c r="N1515">
        <v>5</v>
      </c>
      <c r="O1515">
        <v>94523</v>
      </c>
      <c r="P1515" t="s">
        <v>76</v>
      </c>
      <c r="Q1515" s="13" t="s">
        <v>56</v>
      </c>
      <c r="R1515" s="13" t="s">
        <v>83</v>
      </c>
      <c r="S1515" s="13" t="s">
        <v>344</v>
      </c>
      <c r="T1515" t="b">
        <v>1</v>
      </c>
      <c r="U1515" s="13" t="s">
        <v>7</v>
      </c>
      <c r="V1515" s="13" t="s">
        <v>3331</v>
      </c>
      <c r="W1515" t="s">
        <v>5</v>
      </c>
      <c r="X1515" s="13" t="s">
        <v>10</v>
      </c>
      <c r="Y1515" s="13" t="s">
        <v>146</v>
      </c>
      <c r="Z1515">
        <v>1978</v>
      </c>
      <c r="AA1515" s="13" t="s">
        <v>50</v>
      </c>
      <c r="AB1515" s="13" t="s">
        <v>161</v>
      </c>
      <c r="AC1515" s="13" t="s">
        <v>133</v>
      </c>
      <c r="AD1515" s="13" t="s">
        <v>40</v>
      </c>
      <c r="AE1515">
        <v>47</v>
      </c>
      <c r="AF1515" t="s">
        <v>37</v>
      </c>
      <c r="AG1515" t="s">
        <v>12</v>
      </c>
      <c r="AH1515">
        <v>2</v>
      </c>
      <c r="AI1515" t="s">
        <v>78</v>
      </c>
      <c r="AJ1515" s="13" t="s">
        <v>176</v>
      </c>
      <c r="AK1515" s="13" t="s">
        <v>150</v>
      </c>
      <c r="AL1515" t="s">
        <v>136</v>
      </c>
      <c r="AM1515" t="str">
        <f>EmployeeData[[#This Row],[EMPLOYEEID]]</f>
        <v>E299800</v>
      </c>
    </row>
    <row r="1516" spans="1:39" ht="15" x14ac:dyDescent="0.25">
      <c r="A1516" s="13" t="s">
        <v>3332</v>
      </c>
      <c r="B1516" s="13" t="str">
        <f>EmployeeData[[#This Row],[FULLNAME]]</f>
        <v>Ron Wang</v>
      </c>
      <c r="C1516" s="13" t="s">
        <v>125</v>
      </c>
      <c r="D1516" s="13" t="s">
        <v>407</v>
      </c>
      <c r="E1516">
        <v>452</v>
      </c>
      <c r="F1516" s="13" t="s">
        <v>157</v>
      </c>
      <c r="G1516" s="13" t="s">
        <v>128</v>
      </c>
      <c r="H1516" t="s">
        <v>81</v>
      </c>
      <c r="I1516" t="s">
        <v>3976</v>
      </c>
      <c r="J1516">
        <v>41651</v>
      </c>
      <c r="K1516">
        <v>42426</v>
      </c>
      <c r="L1516">
        <v>1</v>
      </c>
      <c r="M1516">
        <v>40</v>
      </c>
      <c r="N1516">
        <v>5</v>
      </c>
      <c r="O1516">
        <v>234840</v>
      </c>
      <c r="P1516" t="s">
        <v>76</v>
      </c>
      <c r="Q1516" s="13" t="s">
        <v>54</v>
      </c>
      <c r="R1516" s="13" t="s">
        <v>83</v>
      </c>
      <c r="S1516" s="13" t="s">
        <v>159</v>
      </c>
      <c r="T1516" t="b">
        <v>1</v>
      </c>
      <c r="U1516" s="13" t="s">
        <v>7</v>
      </c>
      <c r="V1516" s="13" t="s">
        <v>3333</v>
      </c>
      <c r="W1516" t="s">
        <v>5</v>
      </c>
      <c r="X1516" s="13" t="s">
        <v>10</v>
      </c>
      <c r="Y1516" s="13" t="s">
        <v>153</v>
      </c>
      <c r="Z1516">
        <v>1986</v>
      </c>
      <c r="AA1516" s="13" t="s">
        <v>34</v>
      </c>
      <c r="AB1516" s="13" t="s">
        <v>132</v>
      </c>
      <c r="AC1516" s="13" t="s">
        <v>199</v>
      </c>
      <c r="AD1516" s="13" t="s">
        <v>43</v>
      </c>
      <c r="AE1516">
        <v>39</v>
      </c>
      <c r="AF1516" t="s">
        <v>36</v>
      </c>
      <c r="AG1516" t="s">
        <v>47</v>
      </c>
      <c r="AH1516">
        <v>2</v>
      </c>
      <c r="AI1516" t="s">
        <v>78</v>
      </c>
      <c r="AJ1516" s="13" t="s">
        <v>167</v>
      </c>
      <c r="AK1516" s="13" t="s">
        <v>135</v>
      </c>
      <c r="AL1516" t="b">
        <v>1</v>
      </c>
      <c r="AM1516" t="str">
        <f>EmployeeData[[#This Row],[EMPLOYEEID]]</f>
        <v>E299801</v>
      </c>
    </row>
    <row r="1517" spans="1:39" ht="15" x14ac:dyDescent="0.25">
      <c r="A1517" s="13" t="s">
        <v>3334</v>
      </c>
      <c r="B1517" s="13" t="str">
        <f>EmployeeData[[#This Row],[FULLNAME]]</f>
        <v>Ron Wakefield</v>
      </c>
      <c r="C1517" s="13" t="s">
        <v>338</v>
      </c>
      <c r="D1517" s="13" t="s">
        <v>407</v>
      </c>
      <c r="E1517">
        <v>601</v>
      </c>
      <c r="F1517" s="13" t="s">
        <v>905</v>
      </c>
      <c r="G1517" s="13" t="s">
        <v>339</v>
      </c>
      <c r="H1517" t="s">
        <v>81</v>
      </c>
      <c r="I1517" t="s">
        <v>3976</v>
      </c>
      <c r="J1517">
        <v>41651</v>
      </c>
      <c r="K1517">
        <v>42427</v>
      </c>
      <c r="L1517">
        <v>1</v>
      </c>
      <c r="M1517">
        <v>40</v>
      </c>
      <c r="N1517">
        <v>5</v>
      </c>
      <c r="O1517">
        <v>31922</v>
      </c>
      <c r="P1517" t="s">
        <v>76</v>
      </c>
      <c r="Q1517" s="13" t="s">
        <v>4</v>
      </c>
      <c r="R1517" s="13" t="s">
        <v>83</v>
      </c>
      <c r="S1517" s="13" t="s">
        <v>344</v>
      </c>
      <c r="T1517" t="b">
        <v>1</v>
      </c>
      <c r="U1517" s="13" t="s">
        <v>7</v>
      </c>
      <c r="V1517" s="13" t="s">
        <v>3335</v>
      </c>
      <c r="W1517" t="s">
        <v>5</v>
      </c>
      <c r="X1517" s="13" t="s">
        <v>10</v>
      </c>
      <c r="Y1517" s="13" t="s">
        <v>146</v>
      </c>
      <c r="Z1517">
        <v>1985</v>
      </c>
      <c r="AA1517" s="13" t="s">
        <v>51</v>
      </c>
      <c r="AB1517" s="13" t="s">
        <v>341</v>
      </c>
      <c r="AC1517" s="13" t="s">
        <v>1616</v>
      </c>
      <c r="AD1517" s="13" t="s">
        <v>64</v>
      </c>
      <c r="AE1517">
        <v>40</v>
      </c>
      <c r="AF1517" t="s">
        <v>36</v>
      </c>
      <c r="AG1517" t="s">
        <v>11</v>
      </c>
      <c r="AH1517">
        <v>2</v>
      </c>
      <c r="AI1517" t="s">
        <v>78</v>
      </c>
      <c r="AJ1517" s="13" t="s">
        <v>239</v>
      </c>
      <c r="AK1517" s="13" t="s">
        <v>150</v>
      </c>
      <c r="AL1517" t="s">
        <v>136</v>
      </c>
      <c r="AM1517" t="str">
        <f>EmployeeData[[#This Row],[EMPLOYEEID]]</f>
        <v>E299802</v>
      </c>
    </row>
    <row r="1518" spans="1:39" ht="15" x14ac:dyDescent="0.25">
      <c r="A1518" s="13" t="s">
        <v>3336</v>
      </c>
      <c r="B1518" s="13" t="str">
        <f>EmployeeData[[#This Row],[FULLNAME]]</f>
        <v>Ron Vemuri</v>
      </c>
      <c r="C1518" s="13" t="s">
        <v>203</v>
      </c>
      <c r="D1518" s="13" t="s">
        <v>407</v>
      </c>
      <c r="E1518">
        <v>452</v>
      </c>
      <c r="F1518" s="13" t="s">
        <v>157</v>
      </c>
      <c r="G1518" s="13" t="s">
        <v>204</v>
      </c>
      <c r="H1518" t="s">
        <v>81</v>
      </c>
      <c r="I1518" t="s">
        <v>3976</v>
      </c>
      <c r="J1518">
        <v>41651</v>
      </c>
      <c r="K1518">
        <v>42428</v>
      </c>
      <c r="L1518">
        <v>1</v>
      </c>
      <c r="M1518">
        <v>40</v>
      </c>
      <c r="N1518">
        <v>5</v>
      </c>
      <c r="O1518">
        <v>82961</v>
      </c>
      <c r="P1518" t="s">
        <v>76</v>
      </c>
      <c r="Q1518" s="13" t="s">
        <v>55</v>
      </c>
      <c r="R1518" s="13" t="s">
        <v>83</v>
      </c>
      <c r="S1518" s="13" t="s">
        <v>159</v>
      </c>
      <c r="T1518" t="b">
        <v>1</v>
      </c>
      <c r="U1518" s="13" t="s">
        <v>38</v>
      </c>
      <c r="V1518" s="13" t="s">
        <v>3337</v>
      </c>
      <c r="W1518" t="s">
        <v>5</v>
      </c>
      <c r="X1518" s="13" t="s">
        <v>10</v>
      </c>
      <c r="Y1518" s="13" t="s">
        <v>146</v>
      </c>
      <c r="Z1518">
        <v>1995</v>
      </c>
      <c r="AA1518" s="13" t="s">
        <v>34</v>
      </c>
      <c r="AB1518" s="13" t="s">
        <v>206</v>
      </c>
      <c r="AC1518" s="13" t="s">
        <v>199</v>
      </c>
      <c r="AD1518" s="13" t="s">
        <v>43</v>
      </c>
      <c r="AE1518">
        <v>30</v>
      </c>
      <c r="AF1518" t="s">
        <v>6</v>
      </c>
      <c r="AG1518" t="s">
        <v>12</v>
      </c>
      <c r="AH1518">
        <v>2</v>
      </c>
      <c r="AI1518" t="s">
        <v>78</v>
      </c>
      <c r="AJ1518" s="13" t="s">
        <v>154</v>
      </c>
      <c r="AK1518" s="13" t="s">
        <v>135</v>
      </c>
      <c r="AL1518" t="s">
        <v>136</v>
      </c>
      <c r="AM1518" t="str">
        <f>EmployeeData[[#This Row],[EMPLOYEEID]]</f>
        <v>E299803</v>
      </c>
    </row>
    <row r="1519" spans="1:39" ht="15" x14ac:dyDescent="0.25">
      <c r="A1519" s="13" t="s">
        <v>3338</v>
      </c>
      <c r="B1519" s="13" t="str">
        <f>EmployeeData[[#This Row],[FULLNAME]]</f>
        <v>Ronghong Tsumura</v>
      </c>
      <c r="C1519" s="13" t="s">
        <v>125</v>
      </c>
      <c r="D1519" s="13" t="s">
        <v>407</v>
      </c>
      <c r="E1519">
        <v>442</v>
      </c>
      <c r="F1519" s="13" t="s">
        <v>143</v>
      </c>
      <c r="G1519" s="13" t="s">
        <v>128</v>
      </c>
      <c r="H1519" t="s">
        <v>81</v>
      </c>
      <c r="I1519" t="s">
        <v>3976</v>
      </c>
      <c r="J1519">
        <v>41651</v>
      </c>
      <c r="K1519">
        <v>42430</v>
      </c>
      <c r="L1519">
        <v>1</v>
      </c>
      <c r="M1519">
        <v>40</v>
      </c>
      <c r="N1519">
        <v>5</v>
      </c>
      <c r="O1519">
        <v>72514</v>
      </c>
      <c r="P1519" t="s">
        <v>76</v>
      </c>
      <c r="Q1519" s="13" t="s">
        <v>54</v>
      </c>
      <c r="R1519" s="13" t="s">
        <v>83</v>
      </c>
      <c r="S1519" s="13" t="s">
        <v>159</v>
      </c>
      <c r="T1519" t="b">
        <v>1</v>
      </c>
      <c r="U1519" s="13" t="s">
        <v>7</v>
      </c>
      <c r="V1519" s="13" t="s">
        <v>3339</v>
      </c>
      <c r="W1519" t="s">
        <v>5</v>
      </c>
      <c r="X1519" s="13" t="s">
        <v>10</v>
      </c>
      <c r="Y1519" s="13" t="s">
        <v>131</v>
      </c>
      <c r="Z1519">
        <v>1997</v>
      </c>
      <c r="AA1519" s="13" t="s">
        <v>51</v>
      </c>
      <c r="AB1519" s="13" t="s">
        <v>132</v>
      </c>
      <c r="AC1519" s="13" t="s">
        <v>179</v>
      </c>
      <c r="AD1519" s="13" t="s">
        <v>44</v>
      </c>
      <c r="AE1519">
        <v>28</v>
      </c>
      <c r="AF1519" t="s">
        <v>6</v>
      </c>
      <c r="AG1519" t="s">
        <v>12</v>
      </c>
      <c r="AH1519">
        <v>2</v>
      </c>
      <c r="AI1519" t="s">
        <v>78</v>
      </c>
      <c r="AJ1519" s="13" t="s">
        <v>167</v>
      </c>
      <c r="AK1519" s="13" t="s">
        <v>135</v>
      </c>
      <c r="AL1519" t="b">
        <v>1</v>
      </c>
      <c r="AM1519" t="str">
        <f>EmployeeData[[#This Row],[EMPLOYEEID]]</f>
        <v>E299804</v>
      </c>
    </row>
    <row r="1520" spans="1:39" ht="15" x14ac:dyDescent="0.25">
      <c r="A1520" s="13" t="s">
        <v>3340</v>
      </c>
      <c r="B1520" s="13" t="str">
        <f>EmployeeData[[#This Row],[FULLNAME]]</f>
        <v>Ronghong Traver</v>
      </c>
      <c r="C1520" s="13" t="s">
        <v>125</v>
      </c>
      <c r="D1520" s="13" t="s">
        <v>407</v>
      </c>
      <c r="E1520">
        <v>401</v>
      </c>
      <c r="F1520" s="13" t="s">
        <v>221</v>
      </c>
      <c r="G1520" s="13" t="s">
        <v>128</v>
      </c>
      <c r="H1520" t="s">
        <v>81</v>
      </c>
      <c r="I1520" t="s">
        <v>3976</v>
      </c>
      <c r="J1520">
        <v>41651</v>
      </c>
      <c r="K1520">
        <v>42431</v>
      </c>
      <c r="L1520">
        <v>1</v>
      </c>
      <c r="M1520">
        <v>40</v>
      </c>
      <c r="N1520">
        <v>5</v>
      </c>
      <c r="O1520">
        <v>61248</v>
      </c>
      <c r="P1520" t="s">
        <v>76</v>
      </c>
      <c r="Q1520" s="13" t="s">
        <v>54</v>
      </c>
      <c r="R1520" s="13" t="s">
        <v>83</v>
      </c>
      <c r="S1520" s="13" t="s">
        <v>190</v>
      </c>
      <c r="T1520" t="b">
        <v>1</v>
      </c>
      <c r="U1520" s="13" t="s">
        <v>38</v>
      </c>
      <c r="V1520" s="13" t="s">
        <v>3341</v>
      </c>
      <c r="W1520" t="s">
        <v>5</v>
      </c>
      <c r="X1520" s="13" t="s">
        <v>10</v>
      </c>
      <c r="Y1520" s="13" t="s">
        <v>146</v>
      </c>
      <c r="Z1520">
        <v>2000</v>
      </c>
      <c r="AA1520" s="13" t="s">
        <v>51</v>
      </c>
      <c r="AB1520" s="13" t="s">
        <v>132</v>
      </c>
      <c r="AC1520" s="13" t="s">
        <v>381</v>
      </c>
      <c r="AD1520" s="13" t="s">
        <v>9</v>
      </c>
      <c r="AE1520">
        <v>25</v>
      </c>
      <c r="AF1520" t="s">
        <v>6</v>
      </c>
      <c r="AG1520" t="s">
        <v>12</v>
      </c>
      <c r="AH1520">
        <v>2</v>
      </c>
      <c r="AI1520" t="s">
        <v>78</v>
      </c>
      <c r="AJ1520" s="13" t="s">
        <v>239</v>
      </c>
      <c r="AK1520" s="13" t="s">
        <v>135</v>
      </c>
      <c r="AL1520" t="b">
        <v>1</v>
      </c>
      <c r="AM1520" t="str">
        <f>EmployeeData[[#This Row],[EMPLOYEEID]]</f>
        <v>E299805</v>
      </c>
    </row>
    <row r="1521" spans="1:39" ht="15" x14ac:dyDescent="0.25">
      <c r="A1521" s="13" t="s">
        <v>3342</v>
      </c>
      <c r="B1521" s="13" t="str">
        <f>EmployeeData[[#This Row],[FULLNAME]]</f>
        <v>Ronghong Tiu</v>
      </c>
      <c r="C1521" s="13" t="s">
        <v>203</v>
      </c>
      <c r="D1521" s="13" t="s">
        <v>407</v>
      </c>
      <c r="E1521">
        <v>444</v>
      </c>
      <c r="F1521" s="13" t="s">
        <v>127</v>
      </c>
      <c r="G1521" s="13" t="s">
        <v>204</v>
      </c>
      <c r="H1521" t="s">
        <v>81</v>
      </c>
      <c r="I1521" t="s">
        <v>3976</v>
      </c>
      <c r="J1521">
        <v>41651</v>
      </c>
      <c r="K1521">
        <v>42432</v>
      </c>
      <c r="L1521">
        <v>1</v>
      </c>
      <c r="M1521">
        <v>40</v>
      </c>
      <c r="N1521">
        <v>5</v>
      </c>
      <c r="O1521">
        <v>87966</v>
      </c>
      <c r="P1521" t="s">
        <v>76</v>
      </c>
      <c r="Q1521" s="13" t="s">
        <v>55</v>
      </c>
      <c r="R1521" s="13" t="s">
        <v>83</v>
      </c>
      <c r="S1521" s="13" t="s">
        <v>159</v>
      </c>
      <c r="T1521" t="b">
        <v>1</v>
      </c>
      <c r="U1521" s="13" t="s">
        <v>8</v>
      </c>
      <c r="V1521" s="13" t="s">
        <v>3343</v>
      </c>
      <c r="W1521" t="s">
        <v>5</v>
      </c>
      <c r="X1521" s="13" t="s">
        <v>10</v>
      </c>
      <c r="Y1521" s="13" t="s">
        <v>146</v>
      </c>
      <c r="Z1521">
        <v>1995</v>
      </c>
      <c r="AA1521" s="13" t="s">
        <v>34</v>
      </c>
      <c r="AB1521" s="13" t="s">
        <v>206</v>
      </c>
      <c r="AC1521" s="13" t="s">
        <v>133</v>
      </c>
      <c r="AD1521" s="13" t="s">
        <v>40</v>
      </c>
      <c r="AE1521">
        <v>30</v>
      </c>
      <c r="AF1521" t="s">
        <v>6</v>
      </c>
      <c r="AG1521" t="s">
        <v>12</v>
      </c>
      <c r="AH1521">
        <v>2</v>
      </c>
      <c r="AI1521" t="s">
        <v>78</v>
      </c>
      <c r="AJ1521" s="13" t="s">
        <v>149</v>
      </c>
      <c r="AK1521" s="13" t="s">
        <v>135</v>
      </c>
      <c r="AL1521" t="b">
        <v>0</v>
      </c>
      <c r="AM1521" t="str">
        <f>EmployeeData[[#This Row],[EMPLOYEEID]]</f>
        <v>E299806</v>
      </c>
    </row>
    <row r="1522" spans="1:39" ht="15" x14ac:dyDescent="0.25">
      <c r="A1522" s="13" t="s">
        <v>3344</v>
      </c>
      <c r="B1522" s="13" t="str">
        <f>EmployeeData[[#This Row],[FULLNAME]]</f>
        <v>Roy Teichroeb</v>
      </c>
      <c r="C1522" s="13" t="s">
        <v>303</v>
      </c>
      <c r="D1522" s="13" t="s">
        <v>407</v>
      </c>
      <c r="E1522">
        <v>451</v>
      </c>
      <c r="F1522" s="13" t="s">
        <v>143</v>
      </c>
      <c r="G1522" s="13" t="s">
        <v>304</v>
      </c>
      <c r="H1522" t="s">
        <v>81</v>
      </c>
      <c r="I1522" t="s">
        <v>3976</v>
      </c>
      <c r="J1522">
        <v>41651</v>
      </c>
      <c r="K1522">
        <v>42433</v>
      </c>
      <c r="L1522">
        <v>1</v>
      </c>
      <c r="M1522">
        <v>40</v>
      </c>
      <c r="N1522">
        <v>5</v>
      </c>
      <c r="O1522">
        <v>27479</v>
      </c>
      <c r="P1522" t="s">
        <v>76</v>
      </c>
      <c r="Q1522" s="13" t="s">
        <v>57</v>
      </c>
      <c r="R1522" s="13" t="s">
        <v>83</v>
      </c>
      <c r="S1522" s="13" t="s">
        <v>159</v>
      </c>
      <c r="T1522" t="b">
        <v>1</v>
      </c>
      <c r="U1522" s="13" t="s">
        <v>7</v>
      </c>
      <c r="V1522" s="13" t="s">
        <v>3345</v>
      </c>
      <c r="W1522" t="s">
        <v>5</v>
      </c>
      <c r="X1522" s="13" t="s">
        <v>10</v>
      </c>
      <c r="Y1522" s="13" t="s">
        <v>153</v>
      </c>
      <c r="Z1522">
        <v>1977</v>
      </c>
      <c r="AA1522" s="13" t="s">
        <v>32</v>
      </c>
      <c r="AB1522" s="13" t="s">
        <v>306</v>
      </c>
      <c r="AC1522" s="13" t="s">
        <v>1578</v>
      </c>
      <c r="AD1522" s="13" t="s">
        <v>44</v>
      </c>
      <c r="AE1522">
        <v>48</v>
      </c>
      <c r="AF1522" t="s">
        <v>37</v>
      </c>
      <c r="AG1522" t="s">
        <v>11</v>
      </c>
      <c r="AH1522">
        <v>2</v>
      </c>
      <c r="AI1522" t="s">
        <v>78</v>
      </c>
      <c r="AJ1522" s="13" t="s">
        <v>176</v>
      </c>
      <c r="AK1522" s="13" t="s">
        <v>135</v>
      </c>
      <c r="AL1522" t="b">
        <v>1</v>
      </c>
      <c r="AM1522" t="str">
        <f>EmployeeData[[#This Row],[EMPLOYEEID]]</f>
        <v>E299807</v>
      </c>
    </row>
    <row r="1523" spans="1:39" ht="15" x14ac:dyDescent="0.25">
      <c r="A1523" s="13" t="s">
        <v>3346</v>
      </c>
      <c r="B1523" s="13" t="str">
        <f>EmployeeData[[#This Row],[FULLNAME]]</f>
        <v>Roy Tailor</v>
      </c>
      <c r="C1523" s="13" t="s">
        <v>125</v>
      </c>
      <c r="D1523" s="13" t="s">
        <v>407</v>
      </c>
      <c r="E1523">
        <v>453</v>
      </c>
      <c r="F1523" s="13" t="s">
        <v>127</v>
      </c>
      <c r="G1523" s="13" t="s">
        <v>144</v>
      </c>
      <c r="H1523" t="s">
        <v>81</v>
      </c>
      <c r="I1523" t="s">
        <v>3976</v>
      </c>
      <c r="J1523">
        <v>41651</v>
      </c>
      <c r="K1523">
        <v>42434</v>
      </c>
      <c r="L1523">
        <v>1</v>
      </c>
      <c r="M1523">
        <v>40</v>
      </c>
      <c r="N1523">
        <v>5</v>
      </c>
      <c r="O1523">
        <v>31740</v>
      </c>
      <c r="P1523" t="s">
        <v>76</v>
      </c>
      <c r="Q1523" s="13" t="s">
        <v>54</v>
      </c>
      <c r="R1523" s="13" t="s">
        <v>83</v>
      </c>
      <c r="S1523" s="13" t="s">
        <v>159</v>
      </c>
      <c r="T1523" t="b">
        <v>1</v>
      </c>
      <c r="U1523" s="13" t="s">
        <v>8</v>
      </c>
      <c r="V1523" s="13" t="s">
        <v>3347</v>
      </c>
      <c r="W1523" t="s">
        <v>5</v>
      </c>
      <c r="X1523" s="13" t="s">
        <v>10</v>
      </c>
      <c r="Y1523" s="13" t="s">
        <v>146</v>
      </c>
      <c r="Z1523">
        <v>1995</v>
      </c>
      <c r="AA1523" s="13" t="s">
        <v>51</v>
      </c>
      <c r="AB1523" s="13" t="s">
        <v>147</v>
      </c>
      <c r="AC1523" s="13" t="s">
        <v>320</v>
      </c>
      <c r="AD1523" s="13" t="s">
        <v>40</v>
      </c>
      <c r="AE1523">
        <v>30</v>
      </c>
      <c r="AF1523" t="s">
        <v>6</v>
      </c>
      <c r="AG1523" t="s">
        <v>11</v>
      </c>
      <c r="AH1523">
        <v>2</v>
      </c>
      <c r="AI1523" t="s">
        <v>78</v>
      </c>
      <c r="AJ1523" s="13" t="s">
        <v>239</v>
      </c>
      <c r="AK1523" s="13" t="s">
        <v>135</v>
      </c>
      <c r="AL1523" t="b">
        <v>1</v>
      </c>
      <c r="AM1523" t="str">
        <f>EmployeeData[[#This Row],[EMPLOYEEID]]</f>
        <v>E299808</v>
      </c>
    </row>
    <row r="1524" spans="1:39" ht="15" x14ac:dyDescent="0.25">
      <c r="A1524" s="13" t="s">
        <v>3348</v>
      </c>
      <c r="B1524" s="13" t="str">
        <f>EmployeeData[[#This Row],[FULLNAME]]</f>
        <v>Roy Su</v>
      </c>
      <c r="C1524" s="13" t="s">
        <v>338</v>
      </c>
      <c r="D1524" s="13" t="s">
        <v>407</v>
      </c>
      <c r="E1524">
        <v>432</v>
      </c>
      <c r="F1524" s="13" t="s">
        <v>143</v>
      </c>
      <c r="G1524" s="13" t="s">
        <v>339</v>
      </c>
      <c r="H1524" t="s">
        <v>81</v>
      </c>
      <c r="I1524" t="s">
        <v>3976</v>
      </c>
      <c r="J1524">
        <v>41651</v>
      </c>
      <c r="K1524">
        <v>42435</v>
      </c>
      <c r="L1524">
        <v>1</v>
      </c>
      <c r="M1524">
        <v>40</v>
      </c>
      <c r="N1524">
        <v>5</v>
      </c>
      <c r="O1524">
        <v>34381</v>
      </c>
      <c r="P1524" t="s">
        <v>76</v>
      </c>
      <c r="Q1524" s="13" t="s">
        <v>4</v>
      </c>
      <c r="R1524" s="13" t="s">
        <v>83</v>
      </c>
      <c r="S1524" s="13" t="s">
        <v>129</v>
      </c>
      <c r="T1524" t="b">
        <v>1</v>
      </c>
      <c r="U1524" s="13" t="s">
        <v>38</v>
      </c>
      <c r="V1524" s="13" t="s">
        <v>3349</v>
      </c>
      <c r="W1524" t="s">
        <v>5</v>
      </c>
      <c r="X1524" s="13" t="s">
        <v>10</v>
      </c>
      <c r="Y1524" s="13" t="s">
        <v>131</v>
      </c>
      <c r="Z1524">
        <v>1993</v>
      </c>
      <c r="AA1524" s="13" t="s">
        <v>51</v>
      </c>
      <c r="AB1524" s="13" t="s">
        <v>341</v>
      </c>
      <c r="AC1524" s="13" t="s">
        <v>1013</v>
      </c>
      <c r="AD1524" s="13" t="s">
        <v>44</v>
      </c>
      <c r="AE1524">
        <v>32</v>
      </c>
      <c r="AF1524" t="s">
        <v>6</v>
      </c>
      <c r="AG1524" t="s">
        <v>11</v>
      </c>
      <c r="AH1524">
        <v>2</v>
      </c>
      <c r="AI1524" t="s">
        <v>78</v>
      </c>
      <c r="AJ1524" s="13" t="s">
        <v>149</v>
      </c>
      <c r="AK1524" s="13" t="s">
        <v>135</v>
      </c>
      <c r="AL1524" t="b">
        <v>0</v>
      </c>
      <c r="AM1524" t="str">
        <f>EmployeeData[[#This Row],[EMPLOYEEID]]</f>
        <v>E299809</v>
      </c>
    </row>
    <row r="1525" spans="1:39" ht="15" x14ac:dyDescent="0.25">
      <c r="A1525" s="13" t="s">
        <v>3350</v>
      </c>
      <c r="B1525" s="13" t="str">
        <f>EmployeeData[[#This Row],[FULLNAME]]</f>
        <v>Roy Stefanovic</v>
      </c>
      <c r="C1525" s="13" t="s">
        <v>203</v>
      </c>
      <c r="D1525" s="13" t="s">
        <v>407</v>
      </c>
      <c r="E1525">
        <v>452</v>
      </c>
      <c r="F1525" s="13" t="s">
        <v>157</v>
      </c>
      <c r="G1525" s="13" t="s">
        <v>204</v>
      </c>
      <c r="H1525" t="s">
        <v>81</v>
      </c>
      <c r="I1525" t="s">
        <v>3976</v>
      </c>
      <c r="J1525">
        <v>41651</v>
      </c>
      <c r="K1525">
        <v>42436</v>
      </c>
      <c r="L1525">
        <v>1</v>
      </c>
      <c r="M1525">
        <v>40</v>
      </c>
      <c r="N1525">
        <v>5</v>
      </c>
      <c r="O1525">
        <v>59888</v>
      </c>
      <c r="P1525" t="s">
        <v>76</v>
      </c>
      <c r="Q1525" s="13" t="s">
        <v>55</v>
      </c>
      <c r="R1525" s="13" t="s">
        <v>83</v>
      </c>
      <c r="S1525" s="13" t="s">
        <v>159</v>
      </c>
      <c r="T1525" t="b">
        <v>1</v>
      </c>
      <c r="U1525" s="13" t="s">
        <v>7</v>
      </c>
      <c r="V1525" s="13" t="s">
        <v>3351</v>
      </c>
      <c r="W1525" t="s">
        <v>5</v>
      </c>
      <c r="X1525" s="13" t="s">
        <v>10</v>
      </c>
      <c r="Y1525" s="13" t="s">
        <v>146</v>
      </c>
      <c r="Z1525">
        <v>1985</v>
      </c>
      <c r="AA1525" s="13" t="s">
        <v>34</v>
      </c>
      <c r="AB1525" s="13" t="s">
        <v>206</v>
      </c>
      <c r="AC1525" s="13" t="s">
        <v>199</v>
      </c>
      <c r="AD1525" s="13" t="s">
        <v>43</v>
      </c>
      <c r="AE1525">
        <v>40</v>
      </c>
      <c r="AF1525" t="s">
        <v>36</v>
      </c>
      <c r="AG1525" t="s">
        <v>12</v>
      </c>
      <c r="AH1525">
        <v>2</v>
      </c>
      <c r="AI1525" t="s">
        <v>78</v>
      </c>
      <c r="AJ1525" s="13" t="s">
        <v>167</v>
      </c>
      <c r="AK1525" s="13" t="s">
        <v>135</v>
      </c>
      <c r="AL1525" t="b">
        <v>1</v>
      </c>
      <c r="AM1525" t="str">
        <f>EmployeeData[[#This Row],[EMPLOYEEID]]</f>
        <v>E299810</v>
      </c>
    </row>
    <row r="1526" spans="1:39" ht="15" x14ac:dyDescent="0.25">
      <c r="A1526" s="13" t="s">
        <v>3352</v>
      </c>
      <c r="B1526" s="13" t="str">
        <f>EmployeeData[[#This Row],[FULLNAME]]</f>
        <v>Roy Song</v>
      </c>
      <c r="C1526" s="13" t="s">
        <v>193</v>
      </c>
      <c r="D1526" s="13" t="s">
        <v>407</v>
      </c>
      <c r="E1526">
        <v>443</v>
      </c>
      <c r="F1526" s="13" t="s">
        <v>157</v>
      </c>
      <c r="G1526" s="13" t="s">
        <v>194</v>
      </c>
      <c r="H1526" t="s">
        <v>81</v>
      </c>
      <c r="I1526" t="s">
        <v>3976</v>
      </c>
      <c r="J1526">
        <v>41651</v>
      </c>
      <c r="K1526">
        <v>42437</v>
      </c>
      <c r="L1526">
        <v>1</v>
      </c>
      <c r="M1526">
        <v>40</v>
      </c>
      <c r="N1526">
        <v>5</v>
      </c>
      <c r="O1526">
        <v>73491</v>
      </c>
      <c r="P1526" t="s">
        <v>76</v>
      </c>
      <c r="Q1526" s="13" t="s">
        <v>58</v>
      </c>
      <c r="R1526" s="13" t="s">
        <v>83</v>
      </c>
      <c r="S1526" s="13" t="s">
        <v>140</v>
      </c>
      <c r="T1526" t="b">
        <v>1</v>
      </c>
      <c r="U1526" s="13" t="s">
        <v>8</v>
      </c>
      <c r="V1526" s="13" t="s">
        <v>3353</v>
      </c>
      <c r="W1526" t="s">
        <v>5</v>
      </c>
      <c r="X1526" s="13" t="s">
        <v>10</v>
      </c>
      <c r="Y1526" s="13" t="s">
        <v>146</v>
      </c>
      <c r="Z1526">
        <v>1989</v>
      </c>
      <c r="AA1526" s="13" t="s">
        <v>51</v>
      </c>
      <c r="AB1526" s="13" t="s">
        <v>196</v>
      </c>
      <c r="AC1526" s="13" t="s">
        <v>162</v>
      </c>
      <c r="AD1526" s="13" t="s">
        <v>43</v>
      </c>
      <c r="AE1526">
        <v>36</v>
      </c>
      <c r="AF1526" t="s">
        <v>36</v>
      </c>
      <c r="AG1526" t="s">
        <v>12</v>
      </c>
      <c r="AH1526">
        <v>2</v>
      </c>
      <c r="AI1526" t="s">
        <v>78</v>
      </c>
      <c r="AJ1526" s="13" t="s">
        <v>134</v>
      </c>
      <c r="AK1526" s="13" t="s">
        <v>135</v>
      </c>
      <c r="AL1526" t="s">
        <v>136</v>
      </c>
      <c r="AM1526" t="str">
        <f>EmployeeData[[#This Row],[EMPLOYEEID]]</f>
        <v>E299811</v>
      </c>
    </row>
    <row r="1527" spans="1:39" ht="15" x14ac:dyDescent="0.25">
      <c r="A1527" s="13" t="s">
        <v>3354</v>
      </c>
      <c r="B1527" s="13" t="str">
        <f>EmployeeData[[#This Row],[FULLNAME]]</f>
        <v>Roy Singh</v>
      </c>
      <c r="C1527" s="13" t="s">
        <v>203</v>
      </c>
      <c r="D1527" s="13" t="s">
        <v>407</v>
      </c>
      <c r="E1527">
        <v>443</v>
      </c>
      <c r="F1527" s="13" t="s">
        <v>157</v>
      </c>
      <c r="G1527" s="13" t="s">
        <v>204</v>
      </c>
      <c r="H1527" t="s">
        <v>81</v>
      </c>
      <c r="I1527" t="s">
        <v>3974</v>
      </c>
      <c r="J1527">
        <v>41651</v>
      </c>
      <c r="K1527">
        <v>42438</v>
      </c>
      <c r="L1527">
        <v>1</v>
      </c>
      <c r="M1527">
        <v>40</v>
      </c>
      <c r="N1527">
        <v>5</v>
      </c>
      <c r="O1527">
        <v>54987</v>
      </c>
      <c r="P1527" t="s">
        <v>76</v>
      </c>
      <c r="Q1527" s="13" t="s">
        <v>55</v>
      </c>
      <c r="R1527" s="13" t="s">
        <v>83</v>
      </c>
      <c r="S1527" s="13" t="s">
        <v>159</v>
      </c>
      <c r="T1527" t="b">
        <v>1</v>
      </c>
      <c r="U1527" s="13" t="s">
        <v>7</v>
      </c>
      <c r="V1527" s="13" t="s">
        <v>3355</v>
      </c>
      <c r="W1527" t="s">
        <v>5</v>
      </c>
      <c r="X1527" s="13" t="s">
        <v>10</v>
      </c>
      <c r="Y1527" s="13" t="s">
        <v>146</v>
      </c>
      <c r="Z1527">
        <v>1961</v>
      </c>
      <c r="AA1527" s="13" t="s">
        <v>34</v>
      </c>
      <c r="AB1527" s="13" t="s">
        <v>206</v>
      </c>
      <c r="AC1527" s="13" t="s">
        <v>162</v>
      </c>
      <c r="AD1527" s="13" t="s">
        <v>43</v>
      </c>
      <c r="AE1527">
        <v>64</v>
      </c>
      <c r="AF1527" t="s">
        <v>37</v>
      </c>
      <c r="AG1527" t="s">
        <v>12</v>
      </c>
      <c r="AH1527">
        <v>2</v>
      </c>
      <c r="AI1527" t="s">
        <v>78</v>
      </c>
      <c r="AJ1527" s="13" t="s">
        <v>134</v>
      </c>
      <c r="AK1527" s="13" t="s">
        <v>135</v>
      </c>
      <c r="AL1527" t="b">
        <v>1</v>
      </c>
      <c r="AM1527" t="str">
        <f>EmployeeData[[#This Row],[EMPLOYEEID]]</f>
        <v>E299812</v>
      </c>
    </row>
    <row r="1528" spans="1:39" ht="15" x14ac:dyDescent="0.25">
      <c r="A1528" s="13" t="s">
        <v>3356</v>
      </c>
      <c r="B1528" s="13" t="str">
        <f>EmployeeData[[#This Row],[FULLNAME]]</f>
        <v>Ruiqi Shen</v>
      </c>
      <c r="C1528" s="13" t="s">
        <v>125</v>
      </c>
      <c r="D1528" s="13" t="s">
        <v>407</v>
      </c>
      <c r="E1528">
        <v>443</v>
      </c>
      <c r="F1528" s="13" t="s">
        <v>157</v>
      </c>
      <c r="G1528" s="13" t="s">
        <v>128</v>
      </c>
      <c r="H1528" t="s">
        <v>81</v>
      </c>
      <c r="I1528" t="s">
        <v>3976</v>
      </c>
      <c r="J1528">
        <v>41651</v>
      </c>
      <c r="K1528">
        <v>42439</v>
      </c>
      <c r="L1528">
        <v>1</v>
      </c>
      <c r="M1528">
        <v>40</v>
      </c>
      <c r="N1528">
        <v>5</v>
      </c>
      <c r="O1528">
        <v>42871</v>
      </c>
      <c r="P1528" t="s">
        <v>76</v>
      </c>
      <c r="Q1528" s="13" t="s">
        <v>54</v>
      </c>
      <c r="R1528" s="13" t="s">
        <v>83</v>
      </c>
      <c r="S1528" s="13" t="s">
        <v>159</v>
      </c>
      <c r="T1528" t="b">
        <v>1</v>
      </c>
      <c r="U1528" s="13" t="s">
        <v>8</v>
      </c>
      <c r="V1528" s="13" t="s">
        <v>3357</v>
      </c>
      <c r="W1528" t="s">
        <v>5</v>
      </c>
      <c r="X1528" s="13" t="s">
        <v>10</v>
      </c>
      <c r="Y1528" s="13" t="s">
        <v>233</v>
      </c>
      <c r="Z1528">
        <v>1970</v>
      </c>
      <c r="AA1528" s="13" t="s">
        <v>34</v>
      </c>
      <c r="AB1528" s="13" t="s">
        <v>132</v>
      </c>
      <c r="AC1528" s="13" t="s">
        <v>162</v>
      </c>
      <c r="AD1528" s="13" t="s">
        <v>43</v>
      </c>
      <c r="AE1528">
        <v>55</v>
      </c>
      <c r="AF1528" t="s">
        <v>37</v>
      </c>
      <c r="AG1528" t="s">
        <v>11</v>
      </c>
      <c r="AH1528">
        <v>2</v>
      </c>
      <c r="AI1528" t="s">
        <v>78</v>
      </c>
      <c r="AJ1528" s="13" t="s">
        <v>154</v>
      </c>
      <c r="AK1528" s="13" t="s">
        <v>135</v>
      </c>
      <c r="AL1528" t="s">
        <v>136</v>
      </c>
      <c r="AM1528" t="str">
        <f>EmployeeData[[#This Row],[EMPLOYEEID]]</f>
        <v>E299813</v>
      </c>
    </row>
    <row r="1529" spans="1:39" ht="15" x14ac:dyDescent="0.25">
      <c r="A1529" s="13" t="s">
        <v>3358</v>
      </c>
      <c r="B1529" s="13" t="str">
        <f>EmployeeData[[#This Row],[FULLNAME]]</f>
        <v>Ruiqi Serna Leal</v>
      </c>
      <c r="C1529" s="13" t="s">
        <v>203</v>
      </c>
      <c r="D1529" s="13" t="s">
        <v>407</v>
      </c>
      <c r="E1529">
        <v>443</v>
      </c>
      <c r="F1529" s="13" t="s">
        <v>157</v>
      </c>
      <c r="G1529" s="13" t="s">
        <v>204</v>
      </c>
      <c r="H1529" t="s">
        <v>81</v>
      </c>
      <c r="I1529" t="s">
        <v>3976</v>
      </c>
      <c r="J1529">
        <v>41651</v>
      </c>
      <c r="K1529">
        <v>42440</v>
      </c>
      <c r="L1529">
        <v>1</v>
      </c>
      <c r="M1529">
        <v>40</v>
      </c>
      <c r="N1529">
        <v>5</v>
      </c>
      <c r="O1529">
        <v>133242</v>
      </c>
      <c r="P1529" t="s">
        <v>76</v>
      </c>
      <c r="Q1529" s="13" t="s">
        <v>55</v>
      </c>
      <c r="R1529" s="13" t="s">
        <v>83</v>
      </c>
      <c r="S1529" s="13" t="s">
        <v>129</v>
      </c>
      <c r="T1529" t="b">
        <v>1</v>
      </c>
      <c r="U1529" s="13" t="s">
        <v>38</v>
      </c>
      <c r="V1529" s="13" t="s">
        <v>3359</v>
      </c>
      <c r="W1529" t="s">
        <v>5</v>
      </c>
      <c r="X1529" s="13" t="s">
        <v>10</v>
      </c>
      <c r="Y1529" s="13" t="s">
        <v>131</v>
      </c>
      <c r="Z1529">
        <v>1990</v>
      </c>
      <c r="AA1529" s="13" t="s">
        <v>33</v>
      </c>
      <c r="AB1529" s="13" t="s">
        <v>206</v>
      </c>
      <c r="AC1529" s="13" t="s">
        <v>162</v>
      </c>
      <c r="AD1529" s="13" t="s">
        <v>43</v>
      </c>
      <c r="AE1529">
        <v>35</v>
      </c>
      <c r="AF1529" t="s">
        <v>36</v>
      </c>
      <c r="AG1529" t="s">
        <v>46</v>
      </c>
      <c r="AH1529">
        <v>2</v>
      </c>
      <c r="AI1529" t="s">
        <v>78</v>
      </c>
      <c r="AJ1529" s="13" t="s">
        <v>134</v>
      </c>
      <c r="AK1529" s="13" t="s">
        <v>135</v>
      </c>
      <c r="AL1529" t="s">
        <v>136</v>
      </c>
      <c r="AM1529" t="str">
        <f>EmployeeData[[#This Row],[EMPLOYEEID]]</f>
        <v>E299814</v>
      </c>
    </row>
    <row r="1530" spans="1:39" ht="15" x14ac:dyDescent="0.25">
      <c r="A1530" s="13" t="s">
        <v>3360</v>
      </c>
      <c r="B1530" s="13" t="str">
        <f>EmployeeData[[#This Row],[FULLNAME]]</f>
        <v>Ruiqi Schwarz</v>
      </c>
      <c r="C1530" s="13" t="s">
        <v>203</v>
      </c>
      <c r="D1530" s="13" t="s">
        <v>407</v>
      </c>
      <c r="E1530">
        <v>452</v>
      </c>
      <c r="F1530" s="13" t="s">
        <v>157</v>
      </c>
      <c r="G1530" s="13" t="s">
        <v>204</v>
      </c>
      <c r="H1530" t="s">
        <v>81</v>
      </c>
      <c r="I1530" t="s">
        <v>3976</v>
      </c>
      <c r="J1530">
        <v>41651</v>
      </c>
      <c r="K1530">
        <v>42441</v>
      </c>
      <c r="L1530">
        <v>1</v>
      </c>
      <c r="M1530">
        <v>40</v>
      </c>
      <c r="N1530">
        <v>5</v>
      </c>
      <c r="O1530">
        <v>86932</v>
      </c>
      <c r="P1530" t="s">
        <v>76</v>
      </c>
      <c r="Q1530" s="13" t="s">
        <v>55</v>
      </c>
      <c r="R1530" s="13" t="s">
        <v>83</v>
      </c>
      <c r="S1530" s="13" t="s">
        <v>386</v>
      </c>
      <c r="T1530" t="b">
        <v>1</v>
      </c>
      <c r="U1530" s="13" t="s">
        <v>7</v>
      </c>
      <c r="V1530" s="13" t="s">
        <v>3361</v>
      </c>
      <c r="W1530" t="s">
        <v>5</v>
      </c>
      <c r="X1530" s="13" t="s">
        <v>10</v>
      </c>
      <c r="Y1530" s="13" t="s">
        <v>146</v>
      </c>
      <c r="Z1530">
        <v>1993</v>
      </c>
      <c r="AA1530" s="13" t="s">
        <v>34</v>
      </c>
      <c r="AB1530" s="13" t="s">
        <v>206</v>
      </c>
      <c r="AC1530" s="13" t="s">
        <v>199</v>
      </c>
      <c r="AD1530" s="13" t="s">
        <v>43</v>
      </c>
      <c r="AE1530">
        <v>32</v>
      </c>
      <c r="AF1530" t="s">
        <v>6</v>
      </c>
      <c r="AG1530" t="s">
        <v>12</v>
      </c>
      <c r="AH1530">
        <v>2</v>
      </c>
      <c r="AI1530" t="s">
        <v>78</v>
      </c>
      <c r="AJ1530" s="13" t="s">
        <v>149</v>
      </c>
      <c r="AK1530" s="13" t="s">
        <v>184</v>
      </c>
      <c r="AL1530" t="s">
        <v>136</v>
      </c>
      <c r="AM1530" t="str">
        <f>EmployeeData[[#This Row],[EMPLOYEEID]]</f>
        <v>E299815</v>
      </c>
    </row>
    <row r="1531" spans="1:39" ht="15" x14ac:dyDescent="0.25">
      <c r="A1531" s="13" t="s">
        <v>3362</v>
      </c>
      <c r="B1531" s="13" t="str">
        <f>EmployeeData[[#This Row],[FULLNAME]]</f>
        <v>Ruoxin Schemer</v>
      </c>
      <c r="C1531" s="13" t="s">
        <v>156</v>
      </c>
      <c r="D1531" s="13" t="s">
        <v>407</v>
      </c>
      <c r="E1531">
        <v>452</v>
      </c>
      <c r="F1531" s="13" t="s">
        <v>157</v>
      </c>
      <c r="G1531" s="13" t="s">
        <v>158</v>
      </c>
      <c r="H1531" t="s">
        <v>81</v>
      </c>
      <c r="I1531" t="s">
        <v>3976</v>
      </c>
      <c r="J1531">
        <v>41710</v>
      </c>
      <c r="K1531">
        <v>42442</v>
      </c>
      <c r="L1531">
        <v>1</v>
      </c>
      <c r="M1531">
        <v>40</v>
      </c>
      <c r="N1531">
        <v>5</v>
      </c>
      <c r="O1531">
        <v>31480</v>
      </c>
      <c r="P1531" t="s">
        <v>76</v>
      </c>
      <c r="Q1531" s="13" t="s">
        <v>56</v>
      </c>
      <c r="R1531" s="13" t="s">
        <v>83</v>
      </c>
      <c r="S1531" s="13" t="s">
        <v>159</v>
      </c>
      <c r="T1531" t="b">
        <v>1</v>
      </c>
      <c r="U1531" s="13" t="s">
        <v>7</v>
      </c>
      <c r="V1531" s="13" t="s">
        <v>3363</v>
      </c>
      <c r="W1531" t="s">
        <v>5</v>
      </c>
      <c r="X1531" s="13" t="s">
        <v>45</v>
      </c>
      <c r="Y1531" s="13" t="s">
        <v>146</v>
      </c>
      <c r="Z1531">
        <v>1979</v>
      </c>
      <c r="AA1531" s="13" t="s">
        <v>51</v>
      </c>
      <c r="AB1531" s="13" t="s">
        <v>161</v>
      </c>
      <c r="AC1531" s="13" t="s">
        <v>199</v>
      </c>
      <c r="AD1531" s="13" t="s">
        <v>43</v>
      </c>
      <c r="AE1531">
        <v>46</v>
      </c>
      <c r="AF1531" t="s">
        <v>37</v>
      </c>
      <c r="AG1531" t="s">
        <v>11</v>
      </c>
      <c r="AH1531">
        <v>2</v>
      </c>
      <c r="AI1531" t="s">
        <v>78</v>
      </c>
      <c r="AJ1531" s="13" t="s">
        <v>134</v>
      </c>
      <c r="AK1531" s="13" t="s">
        <v>135</v>
      </c>
      <c r="AL1531" t="b">
        <v>1</v>
      </c>
      <c r="AM1531" t="str">
        <f>EmployeeData[[#This Row],[EMPLOYEEID]]</f>
        <v>E299816</v>
      </c>
    </row>
    <row r="1532" spans="1:39" ht="15" x14ac:dyDescent="0.25">
      <c r="A1532" s="13" t="s">
        <v>3364</v>
      </c>
      <c r="B1532" s="13" t="str">
        <f>EmployeeData[[#This Row],[FULLNAME]]</f>
        <v>Ruoxin Rusch</v>
      </c>
      <c r="C1532" s="13" t="s">
        <v>125</v>
      </c>
      <c r="D1532" s="13" t="s">
        <v>407</v>
      </c>
      <c r="E1532">
        <v>443</v>
      </c>
      <c r="F1532" s="13" t="s">
        <v>157</v>
      </c>
      <c r="G1532" s="13" t="s">
        <v>128</v>
      </c>
      <c r="H1532" t="s">
        <v>81</v>
      </c>
      <c r="I1532" t="s">
        <v>3976</v>
      </c>
      <c r="J1532">
        <v>41710</v>
      </c>
      <c r="K1532">
        <v>42443</v>
      </c>
      <c r="L1532">
        <v>1</v>
      </c>
      <c r="M1532">
        <v>40</v>
      </c>
      <c r="N1532">
        <v>5</v>
      </c>
      <c r="O1532">
        <v>64734</v>
      </c>
      <c r="P1532" t="s">
        <v>76</v>
      </c>
      <c r="Q1532" s="13" t="s">
        <v>54</v>
      </c>
      <c r="R1532" s="13" t="s">
        <v>83</v>
      </c>
      <c r="S1532" s="13" t="s">
        <v>140</v>
      </c>
      <c r="T1532" t="b">
        <v>1</v>
      </c>
      <c r="U1532" s="13" t="s">
        <v>7</v>
      </c>
      <c r="V1532" s="13" t="s">
        <v>3365</v>
      </c>
      <c r="W1532" t="s">
        <v>5</v>
      </c>
      <c r="X1532" s="13" t="s">
        <v>10</v>
      </c>
      <c r="Y1532" s="13" t="s">
        <v>146</v>
      </c>
      <c r="Z1532">
        <v>1979</v>
      </c>
      <c r="AA1532" s="13" t="s">
        <v>34</v>
      </c>
      <c r="AB1532" s="13" t="s">
        <v>132</v>
      </c>
      <c r="AC1532" s="13" t="s">
        <v>162</v>
      </c>
      <c r="AD1532" s="13" t="s">
        <v>43</v>
      </c>
      <c r="AE1532">
        <v>46</v>
      </c>
      <c r="AF1532" t="s">
        <v>37</v>
      </c>
      <c r="AG1532" t="s">
        <v>12</v>
      </c>
      <c r="AH1532">
        <v>2</v>
      </c>
      <c r="AI1532" t="s">
        <v>78</v>
      </c>
      <c r="AJ1532" s="13" t="s">
        <v>154</v>
      </c>
      <c r="AK1532" s="13" t="s">
        <v>135</v>
      </c>
      <c r="AL1532" t="s">
        <v>136</v>
      </c>
      <c r="AM1532" t="str">
        <f>EmployeeData[[#This Row],[EMPLOYEEID]]</f>
        <v>E299817</v>
      </c>
    </row>
    <row r="1533" spans="1:39" ht="15" x14ac:dyDescent="0.25">
      <c r="A1533" s="13" t="s">
        <v>3366</v>
      </c>
      <c r="B1533" s="13" t="str">
        <f>EmployeeData[[#This Row],[FULLNAME]]</f>
        <v>Ruoxin Riecken</v>
      </c>
      <c r="C1533" s="13" t="s">
        <v>338</v>
      </c>
      <c r="D1533" s="13" t="s">
        <v>407</v>
      </c>
      <c r="E1533">
        <v>442</v>
      </c>
      <c r="F1533" s="13" t="s">
        <v>143</v>
      </c>
      <c r="G1533" s="13" t="s">
        <v>339</v>
      </c>
      <c r="H1533" t="s">
        <v>81</v>
      </c>
      <c r="I1533" t="s">
        <v>3976</v>
      </c>
      <c r="J1533">
        <v>41710</v>
      </c>
      <c r="K1533">
        <v>42444</v>
      </c>
      <c r="L1533">
        <v>1</v>
      </c>
      <c r="M1533">
        <v>40</v>
      </c>
      <c r="N1533">
        <v>5</v>
      </c>
      <c r="O1533">
        <v>31617</v>
      </c>
      <c r="P1533" t="s">
        <v>76</v>
      </c>
      <c r="Q1533" s="13" t="s">
        <v>4</v>
      </c>
      <c r="R1533" s="13" t="s">
        <v>83</v>
      </c>
      <c r="S1533" s="13" t="s">
        <v>129</v>
      </c>
      <c r="T1533" t="b">
        <v>1</v>
      </c>
      <c r="U1533" s="13" t="s">
        <v>38</v>
      </c>
      <c r="V1533" s="13" t="s">
        <v>3367</v>
      </c>
      <c r="W1533" t="s">
        <v>5</v>
      </c>
      <c r="X1533" s="13" t="s">
        <v>45</v>
      </c>
      <c r="Y1533" s="13" t="s">
        <v>131</v>
      </c>
      <c r="Z1533">
        <v>1978</v>
      </c>
      <c r="AA1533" s="13" t="s">
        <v>32</v>
      </c>
      <c r="AB1533" s="13" t="s">
        <v>341</v>
      </c>
      <c r="AC1533" s="13" t="s">
        <v>179</v>
      </c>
      <c r="AD1533" s="13" t="s">
        <v>44</v>
      </c>
      <c r="AE1533">
        <v>47</v>
      </c>
      <c r="AF1533" t="s">
        <v>37</v>
      </c>
      <c r="AG1533" t="s">
        <v>11</v>
      </c>
      <c r="AH1533">
        <v>2</v>
      </c>
      <c r="AI1533" t="s">
        <v>78</v>
      </c>
      <c r="AJ1533" s="13" t="s">
        <v>134</v>
      </c>
      <c r="AK1533" s="13" t="s">
        <v>135</v>
      </c>
      <c r="AL1533" t="s">
        <v>136</v>
      </c>
      <c r="AM1533" t="str">
        <f>EmployeeData[[#This Row],[EMPLOYEEID]]</f>
        <v>E299818</v>
      </c>
    </row>
    <row r="1534" spans="1:39" ht="15" x14ac:dyDescent="0.25">
      <c r="A1534" s="13" t="s">
        <v>3368</v>
      </c>
      <c r="B1534" s="13" t="str">
        <f>EmployeeData[[#This Row],[FULLNAME]]</f>
        <v>Ryan Ratkowski</v>
      </c>
      <c r="C1534" s="13" t="s">
        <v>338</v>
      </c>
      <c r="D1534" s="13" t="s">
        <v>407</v>
      </c>
      <c r="E1534">
        <v>452</v>
      </c>
      <c r="F1534" s="13" t="s">
        <v>157</v>
      </c>
      <c r="G1534" s="13" t="s">
        <v>339</v>
      </c>
      <c r="H1534" t="s">
        <v>81</v>
      </c>
      <c r="I1534" t="s">
        <v>3976</v>
      </c>
      <c r="J1534">
        <v>41710</v>
      </c>
      <c r="K1534">
        <v>42445</v>
      </c>
      <c r="L1534">
        <v>1</v>
      </c>
      <c r="M1534">
        <v>40</v>
      </c>
      <c r="N1534">
        <v>5</v>
      </c>
      <c r="O1534">
        <v>23088</v>
      </c>
      <c r="P1534" t="s">
        <v>76</v>
      </c>
      <c r="Q1534" s="13" t="s">
        <v>4</v>
      </c>
      <c r="R1534" s="13" t="s">
        <v>83</v>
      </c>
      <c r="S1534" s="13" t="s">
        <v>159</v>
      </c>
      <c r="T1534" t="b">
        <v>1</v>
      </c>
      <c r="U1534" s="13" t="s">
        <v>38</v>
      </c>
      <c r="V1534" s="13" t="s">
        <v>3369</v>
      </c>
      <c r="W1534" t="s">
        <v>5</v>
      </c>
      <c r="X1534" s="13" t="s">
        <v>10</v>
      </c>
      <c r="Y1534" s="13" t="s">
        <v>146</v>
      </c>
      <c r="Z1534">
        <v>1978</v>
      </c>
      <c r="AA1534" s="13" t="s">
        <v>34</v>
      </c>
      <c r="AB1534" s="13" t="s">
        <v>341</v>
      </c>
      <c r="AC1534" s="13" t="s">
        <v>199</v>
      </c>
      <c r="AD1534" s="13" t="s">
        <v>43</v>
      </c>
      <c r="AE1534">
        <v>47</v>
      </c>
      <c r="AF1534" t="s">
        <v>37</v>
      </c>
      <c r="AG1534" t="s">
        <v>11</v>
      </c>
      <c r="AH1534">
        <v>2</v>
      </c>
      <c r="AI1534" t="s">
        <v>78</v>
      </c>
      <c r="AJ1534" s="13" t="s">
        <v>176</v>
      </c>
      <c r="AK1534" s="13" t="s">
        <v>150</v>
      </c>
      <c r="AL1534" t="b">
        <v>0</v>
      </c>
      <c r="AM1534" t="str">
        <f>EmployeeData[[#This Row],[EMPLOYEEID]]</f>
        <v>E299819</v>
      </c>
    </row>
    <row r="1535" spans="1:39" ht="15" x14ac:dyDescent="0.25">
      <c r="A1535" s="13" t="s">
        <v>3370</v>
      </c>
      <c r="B1535" s="13" t="str">
        <f>EmployeeData[[#This Row],[FULLNAME]]</f>
        <v>Ryan Ramamonjison</v>
      </c>
      <c r="C1535" s="13" t="s">
        <v>303</v>
      </c>
      <c r="D1535" s="13" t="s">
        <v>407</v>
      </c>
      <c r="E1535">
        <v>443</v>
      </c>
      <c r="F1535" s="13" t="s">
        <v>157</v>
      </c>
      <c r="G1535" s="13" t="s">
        <v>304</v>
      </c>
      <c r="H1535" t="s">
        <v>81</v>
      </c>
      <c r="I1535" t="s">
        <v>3976</v>
      </c>
      <c r="J1535">
        <v>41710</v>
      </c>
      <c r="K1535">
        <v>42446</v>
      </c>
      <c r="L1535">
        <v>1</v>
      </c>
      <c r="M1535">
        <v>40</v>
      </c>
      <c r="N1535">
        <v>5</v>
      </c>
      <c r="O1535">
        <v>29510</v>
      </c>
      <c r="P1535" t="s">
        <v>76</v>
      </c>
      <c r="Q1535" s="13" t="s">
        <v>57</v>
      </c>
      <c r="R1535" s="13" t="s">
        <v>83</v>
      </c>
      <c r="S1535" s="13" t="s">
        <v>140</v>
      </c>
      <c r="T1535" t="b">
        <v>1</v>
      </c>
      <c r="U1535" s="13" t="s">
        <v>7</v>
      </c>
      <c r="V1535" s="13" t="s">
        <v>3371</v>
      </c>
      <c r="W1535" t="s">
        <v>5</v>
      </c>
      <c r="X1535" s="13" t="s">
        <v>10</v>
      </c>
      <c r="Y1535" s="13" t="s">
        <v>229</v>
      </c>
      <c r="Z1535">
        <v>1995</v>
      </c>
      <c r="AA1535" s="13" t="s">
        <v>34</v>
      </c>
      <c r="AB1535" s="13" t="s">
        <v>306</v>
      </c>
      <c r="AC1535" s="13" t="s">
        <v>162</v>
      </c>
      <c r="AD1535" s="13" t="s">
        <v>43</v>
      </c>
      <c r="AE1535">
        <v>30</v>
      </c>
      <c r="AF1535" t="s">
        <v>6</v>
      </c>
      <c r="AG1535" t="s">
        <v>11</v>
      </c>
      <c r="AH1535">
        <v>2</v>
      </c>
      <c r="AI1535" t="s">
        <v>78</v>
      </c>
      <c r="AJ1535" s="13" t="s">
        <v>134</v>
      </c>
      <c r="AK1535" s="13" t="s">
        <v>135</v>
      </c>
      <c r="AL1535" t="s">
        <v>136</v>
      </c>
      <c r="AM1535" t="str">
        <f>EmployeeData[[#This Row],[EMPLOYEEID]]</f>
        <v>E299820</v>
      </c>
    </row>
    <row r="1536" spans="1:39" ht="15" x14ac:dyDescent="0.25">
      <c r="A1536" s="13" t="s">
        <v>3372</v>
      </c>
      <c r="B1536" s="13" t="str">
        <f>EmployeeData[[#This Row],[FULLNAME]]</f>
        <v>Ryan PR</v>
      </c>
      <c r="C1536" s="13" t="s">
        <v>203</v>
      </c>
      <c r="D1536" s="13" t="s">
        <v>407</v>
      </c>
      <c r="E1536">
        <v>453</v>
      </c>
      <c r="F1536" s="13" t="s">
        <v>127</v>
      </c>
      <c r="G1536" s="13" t="s">
        <v>204</v>
      </c>
      <c r="H1536" t="s">
        <v>81</v>
      </c>
      <c r="I1536" t="s">
        <v>3976</v>
      </c>
      <c r="J1536">
        <v>41863</v>
      </c>
      <c r="K1536">
        <v>42447</v>
      </c>
      <c r="L1536">
        <v>1</v>
      </c>
      <c r="M1536">
        <v>40</v>
      </c>
      <c r="N1536">
        <v>5</v>
      </c>
      <c r="O1536">
        <v>77834</v>
      </c>
      <c r="P1536" t="s">
        <v>76</v>
      </c>
      <c r="Q1536" s="13" t="s">
        <v>55</v>
      </c>
      <c r="R1536" s="13" t="s">
        <v>83</v>
      </c>
      <c r="S1536" s="13" t="s">
        <v>140</v>
      </c>
      <c r="T1536" t="b">
        <v>1</v>
      </c>
      <c r="U1536" s="13" t="s">
        <v>7</v>
      </c>
      <c r="V1536" s="13" t="s">
        <v>3373</v>
      </c>
      <c r="W1536" t="s">
        <v>5</v>
      </c>
      <c r="X1536" s="13" t="s">
        <v>10</v>
      </c>
      <c r="Y1536" s="13" t="s">
        <v>131</v>
      </c>
      <c r="Z1536">
        <v>1968</v>
      </c>
      <c r="AA1536" s="13" t="s">
        <v>34</v>
      </c>
      <c r="AB1536" s="13" t="s">
        <v>206</v>
      </c>
      <c r="AC1536" s="13" t="s">
        <v>320</v>
      </c>
      <c r="AD1536" s="13" t="s">
        <v>40</v>
      </c>
      <c r="AE1536">
        <v>57</v>
      </c>
      <c r="AF1536" t="s">
        <v>37</v>
      </c>
      <c r="AG1536" t="s">
        <v>12</v>
      </c>
      <c r="AH1536">
        <v>2</v>
      </c>
      <c r="AI1536" t="s">
        <v>78</v>
      </c>
      <c r="AJ1536" s="13" t="s">
        <v>149</v>
      </c>
      <c r="AK1536" s="13" t="s">
        <v>135</v>
      </c>
      <c r="AL1536" t="s">
        <v>136</v>
      </c>
      <c r="AM1536" t="str">
        <f>EmployeeData[[#This Row],[EMPLOYEEID]]</f>
        <v>E299821</v>
      </c>
    </row>
    <row r="1537" spans="1:39" ht="15" x14ac:dyDescent="0.25">
      <c r="A1537" s="13" t="s">
        <v>3374</v>
      </c>
      <c r="B1537" s="13" t="str">
        <f>EmployeeData[[#This Row],[FULLNAME]]</f>
        <v>Ryan Peters</v>
      </c>
      <c r="C1537" s="13" t="s">
        <v>125</v>
      </c>
      <c r="D1537" s="13" t="s">
        <v>407</v>
      </c>
      <c r="E1537">
        <v>453</v>
      </c>
      <c r="F1537" s="13" t="s">
        <v>127</v>
      </c>
      <c r="G1537" s="13" t="s">
        <v>144</v>
      </c>
      <c r="H1537" t="s">
        <v>81</v>
      </c>
      <c r="I1537" t="s">
        <v>3976</v>
      </c>
      <c r="J1537">
        <v>41863</v>
      </c>
      <c r="K1537">
        <v>42448</v>
      </c>
      <c r="L1537">
        <v>1</v>
      </c>
      <c r="M1537">
        <v>40</v>
      </c>
      <c r="N1537">
        <v>5</v>
      </c>
      <c r="O1537">
        <v>29794</v>
      </c>
      <c r="P1537" t="s">
        <v>76</v>
      </c>
      <c r="Q1537" s="13" t="s">
        <v>54</v>
      </c>
      <c r="R1537" s="13" t="s">
        <v>83</v>
      </c>
      <c r="S1537" s="13" t="s">
        <v>215</v>
      </c>
      <c r="T1537" t="b">
        <v>1</v>
      </c>
      <c r="U1537" s="13" t="s">
        <v>7</v>
      </c>
      <c r="V1537" s="13" t="s">
        <v>3375</v>
      </c>
      <c r="W1537" t="s">
        <v>5</v>
      </c>
      <c r="X1537" s="13" t="s">
        <v>10</v>
      </c>
      <c r="Y1537" s="13" t="s">
        <v>146</v>
      </c>
      <c r="Z1537">
        <v>1971</v>
      </c>
      <c r="AA1537" s="13" t="s">
        <v>34</v>
      </c>
      <c r="AB1537" s="13" t="s">
        <v>147</v>
      </c>
      <c r="AC1537" s="13" t="s">
        <v>320</v>
      </c>
      <c r="AD1537" s="13" t="s">
        <v>40</v>
      </c>
      <c r="AE1537">
        <v>54</v>
      </c>
      <c r="AF1537" t="s">
        <v>37</v>
      </c>
      <c r="AG1537" t="s">
        <v>11</v>
      </c>
      <c r="AH1537">
        <v>2</v>
      </c>
      <c r="AI1537" t="s">
        <v>78</v>
      </c>
      <c r="AJ1537" s="13" t="s">
        <v>149</v>
      </c>
      <c r="AK1537" s="13" t="s">
        <v>184</v>
      </c>
      <c r="AL1537" t="s">
        <v>136</v>
      </c>
      <c r="AM1537" t="str">
        <f>EmployeeData[[#This Row],[EMPLOYEEID]]</f>
        <v>E299822</v>
      </c>
    </row>
    <row r="1538" spans="1:39" ht="15" x14ac:dyDescent="0.25">
      <c r="A1538" s="13" t="s">
        <v>3376</v>
      </c>
      <c r="B1538" s="13" t="str">
        <f>EmployeeData[[#This Row],[FULLNAME]]</f>
        <v>Ryan Peng</v>
      </c>
      <c r="C1538" s="13" t="s">
        <v>193</v>
      </c>
      <c r="D1538" s="13" t="s">
        <v>407</v>
      </c>
      <c r="E1538">
        <v>452</v>
      </c>
      <c r="F1538" s="13" t="s">
        <v>157</v>
      </c>
      <c r="G1538" s="13" t="s">
        <v>214</v>
      </c>
      <c r="H1538" t="s">
        <v>81</v>
      </c>
      <c r="I1538" t="s">
        <v>3974</v>
      </c>
      <c r="J1538">
        <v>41863</v>
      </c>
      <c r="K1538">
        <v>42449</v>
      </c>
      <c r="L1538">
        <v>1</v>
      </c>
      <c r="M1538">
        <v>40</v>
      </c>
      <c r="N1538">
        <v>5</v>
      </c>
      <c r="O1538">
        <v>84333</v>
      </c>
      <c r="P1538" t="s">
        <v>76</v>
      </c>
      <c r="Q1538" s="13" t="s">
        <v>58</v>
      </c>
      <c r="R1538" s="13" t="s">
        <v>83</v>
      </c>
      <c r="S1538" s="13" t="s">
        <v>159</v>
      </c>
      <c r="T1538" t="b">
        <v>1</v>
      </c>
      <c r="U1538" s="13" t="s">
        <v>7</v>
      </c>
      <c r="V1538" s="13" t="s">
        <v>3377</v>
      </c>
      <c r="W1538" t="s">
        <v>5</v>
      </c>
      <c r="X1538" s="13" t="s">
        <v>10</v>
      </c>
      <c r="Y1538" s="13" t="s">
        <v>153</v>
      </c>
      <c r="Z1538">
        <v>1962</v>
      </c>
      <c r="AA1538" s="13" t="s">
        <v>51</v>
      </c>
      <c r="AB1538" s="13" t="s">
        <v>217</v>
      </c>
      <c r="AC1538" s="13" t="s">
        <v>199</v>
      </c>
      <c r="AD1538" s="13" t="s">
        <v>43</v>
      </c>
      <c r="AE1538">
        <v>63</v>
      </c>
      <c r="AF1538" t="s">
        <v>37</v>
      </c>
      <c r="AG1538" t="s">
        <v>12</v>
      </c>
      <c r="AH1538">
        <v>2</v>
      </c>
      <c r="AI1538" t="s">
        <v>78</v>
      </c>
      <c r="AJ1538" s="13" t="s">
        <v>154</v>
      </c>
      <c r="AK1538" s="13" t="s">
        <v>135</v>
      </c>
      <c r="AL1538" t="b">
        <v>1</v>
      </c>
      <c r="AM1538" t="str">
        <f>EmployeeData[[#This Row],[EMPLOYEEID]]</f>
        <v>E299823</v>
      </c>
    </row>
    <row r="1539" spans="1:39" ht="15" x14ac:dyDescent="0.25">
      <c r="A1539" s="13" t="s">
        <v>3378</v>
      </c>
      <c r="B1539" s="13" t="str">
        <f>EmployeeData[[#This Row],[FULLNAME]]</f>
        <v>Ryan Park</v>
      </c>
      <c r="C1539" s="13" t="s">
        <v>125</v>
      </c>
      <c r="D1539" s="13" t="s">
        <v>407</v>
      </c>
      <c r="E1539">
        <v>443</v>
      </c>
      <c r="F1539" s="13" t="s">
        <v>157</v>
      </c>
      <c r="G1539" s="13" t="s">
        <v>128</v>
      </c>
      <c r="H1539" t="s">
        <v>81</v>
      </c>
      <c r="I1539" t="s">
        <v>3974</v>
      </c>
      <c r="J1539">
        <v>41863</v>
      </c>
      <c r="K1539">
        <v>42450</v>
      </c>
      <c r="L1539">
        <v>1</v>
      </c>
      <c r="M1539">
        <v>40</v>
      </c>
      <c r="N1539">
        <v>5</v>
      </c>
      <c r="O1539">
        <v>223691</v>
      </c>
      <c r="P1539" t="s">
        <v>76</v>
      </c>
      <c r="Q1539" s="13" t="s">
        <v>54</v>
      </c>
      <c r="R1539" s="13" t="s">
        <v>83</v>
      </c>
      <c r="S1539" s="13" t="s">
        <v>159</v>
      </c>
      <c r="T1539" t="b">
        <v>1</v>
      </c>
      <c r="U1539" s="13" t="s">
        <v>8</v>
      </c>
      <c r="V1539" s="13" t="s">
        <v>3379</v>
      </c>
      <c r="W1539" t="s">
        <v>5</v>
      </c>
      <c r="X1539" s="13" t="s">
        <v>10</v>
      </c>
      <c r="Y1539" s="13" t="s">
        <v>146</v>
      </c>
      <c r="Z1539">
        <v>1962</v>
      </c>
      <c r="AA1539" s="13" t="s">
        <v>34</v>
      </c>
      <c r="AB1539" s="13" t="s">
        <v>132</v>
      </c>
      <c r="AC1539" s="13" t="s">
        <v>162</v>
      </c>
      <c r="AD1539" s="13" t="s">
        <v>43</v>
      </c>
      <c r="AE1539">
        <v>63</v>
      </c>
      <c r="AF1539" t="s">
        <v>37</v>
      </c>
      <c r="AG1539" t="s">
        <v>47</v>
      </c>
      <c r="AH1539">
        <v>2</v>
      </c>
      <c r="AI1539" t="s">
        <v>78</v>
      </c>
      <c r="AJ1539" s="13" t="s">
        <v>176</v>
      </c>
      <c r="AK1539" s="13" t="s">
        <v>135</v>
      </c>
      <c r="AL1539" t="b">
        <v>1</v>
      </c>
      <c r="AM1539" t="str">
        <f>EmployeeData[[#This Row],[EMPLOYEEID]]</f>
        <v>E299824</v>
      </c>
    </row>
    <row r="1540" spans="1:39" ht="15" x14ac:dyDescent="0.25">
      <c r="A1540" s="13" t="s">
        <v>3380</v>
      </c>
      <c r="B1540" s="13" t="str">
        <f>EmployeeData[[#This Row],[FULLNAME]]</f>
        <v>Sabrina Olle</v>
      </c>
      <c r="C1540" s="13" t="s">
        <v>156</v>
      </c>
      <c r="D1540" s="13" t="s">
        <v>407</v>
      </c>
      <c r="E1540">
        <v>432</v>
      </c>
      <c r="F1540" s="13" t="s">
        <v>143</v>
      </c>
      <c r="G1540" s="13" t="s">
        <v>158</v>
      </c>
      <c r="H1540" t="s">
        <v>81</v>
      </c>
      <c r="I1540" t="s">
        <v>3974</v>
      </c>
      <c r="J1540">
        <v>41863</v>
      </c>
      <c r="K1540">
        <v>42451</v>
      </c>
      <c r="L1540">
        <v>1</v>
      </c>
      <c r="M1540">
        <v>40</v>
      </c>
      <c r="N1540">
        <v>5</v>
      </c>
      <c r="O1540">
        <v>75801</v>
      </c>
      <c r="P1540" t="s">
        <v>76</v>
      </c>
      <c r="Q1540" s="13" t="s">
        <v>56</v>
      </c>
      <c r="R1540" s="13" t="s">
        <v>83</v>
      </c>
      <c r="S1540" s="13" t="s">
        <v>140</v>
      </c>
      <c r="T1540" t="b">
        <v>1</v>
      </c>
      <c r="U1540" s="13" t="s">
        <v>7</v>
      </c>
      <c r="V1540" s="13" t="s">
        <v>3381</v>
      </c>
      <c r="W1540" t="s">
        <v>5</v>
      </c>
      <c r="X1540" s="13" t="s">
        <v>10</v>
      </c>
      <c r="Y1540" s="13" t="s">
        <v>275</v>
      </c>
      <c r="Z1540">
        <v>1962</v>
      </c>
      <c r="AA1540" s="13" t="s">
        <v>51</v>
      </c>
      <c r="AB1540" s="13" t="s">
        <v>161</v>
      </c>
      <c r="AC1540" s="13" t="s">
        <v>1013</v>
      </c>
      <c r="AD1540" s="13" t="s">
        <v>44</v>
      </c>
      <c r="AE1540">
        <v>63</v>
      </c>
      <c r="AF1540" t="s">
        <v>37</v>
      </c>
      <c r="AG1540" t="s">
        <v>12</v>
      </c>
      <c r="AH1540">
        <v>2</v>
      </c>
      <c r="AI1540" t="s">
        <v>78</v>
      </c>
      <c r="AJ1540" s="13" t="s">
        <v>154</v>
      </c>
      <c r="AK1540" s="13" t="s">
        <v>135</v>
      </c>
      <c r="AL1540" t="s">
        <v>136</v>
      </c>
      <c r="AM1540" t="str">
        <f>EmployeeData[[#This Row],[EMPLOYEEID]]</f>
        <v>E299825</v>
      </c>
    </row>
    <row r="1541" spans="1:39" ht="15" x14ac:dyDescent="0.25">
      <c r="A1541" s="13" t="s">
        <v>3382</v>
      </c>
      <c r="B1541" s="13" t="str">
        <f>EmployeeData[[#This Row],[FULLNAME]]</f>
        <v>Sabrina Ni</v>
      </c>
      <c r="C1541" s="13" t="s">
        <v>449</v>
      </c>
      <c r="D1541" s="13" t="s">
        <v>407</v>
      </c>
      <c r="E1541">
        <v>253</v>
      </c>
      <c r="F1541" s="13" t="s">
        <v>157</v>
      </c>
      <c r="G1541" s="13" t="s">
        <v>736</v>
      </c>
      <c r="H1541" t="s">
        <v>81</v>
      </c>
      <c r="I1541" t="s">
        <v>3976</v>
      </c>
      <c r="J1541">
        <v>41863</v>
      </c>
      <c r="K1541">
        <v>42452</v>
      </c>
      <c r="L1541">
        <v>1</v>
      </c>
      <c r="M1541">
        <v>40</v>
      </c>
      <c r="N1541">
        <v>5</v>
      </c>
      <c r="O1541">
        <v>30887</v>
      </c>
      <c r="P1541" t="s">
        <v>76</v>
      </c>
      <c r="Q1541" s="13" t="s">
        <v>59</v>
      </c>
      <c r="R1541" s="13" t="s">
        <v>83</v>
      </c>
      <c r="S1541" s="13" t="s">
        <v>215</v>
      </c>
      <c r="T1541" t="b">
        <v>1</v>
      </c>
      <c r="U1541" s="13" t="s">
        <v>7</v>
      </c>
      <c r="V1541" s="13" t="s">
        <v>3383</v>
      </c>
      <c r="W1541" t="s">
        <v>5</v>
      </c>
      <c r="X1541" s="13" t="s">
        <v>10</v>
      </c>
      <c r="Y1541" s="13" t="s">
        <v>146</v>
      </c>
      <c r="Z1541">
        <v>1967</v>
      </c>
      <c r="AA1541" s="13" t="s">
        <v>51</v>
      </c>
      <c r="AB1541" s="13" t="s">
        <v>738</v>
      </c>
      <c r="AC1541" s="13" t="s">
        <v>399</v>
      </c>
      <c r="AD1541" s="13" t="s">
        <v>43</v>
      </c>
      <c r="AE1541">
        <v>58</v>
      </c>
      <c r="AF1541" t="s">
        <v>37</v>
      </c>
      <c r="AG1541" t="s">
        <v>11</v>
      </c>
      <c r="AH1541">
        <v>2</v>
      </c>
      <c r="AI1541" t="s">
        <v>78</v>
      </c>
      <c r="AJ1541" s="13" t="s">
        <v>154</v>
      </c>
      <c r="AK1541" s="13" t="s">
        <v>184</v>
      </c>
      <c r="AL1541" t="s">
        <v>136</v>
      </c>
      <c r="AM1541" t="str">
        <f>EmployeeData[[#This Row],[EMPLOYEEID]]</f>
        <v>E299826</v>
      </c>
    </row>
    <row r="1542" spans="1:39" ht="15" x14ac:dyDescent="0.25">
      <c r="A1542" s="13" t="s">
        <v>3384</v>
      </c>
      <c r="B1542" s="13" t="str">
        <f>EmployeeData[[#This Row],[FULLNAME]]</f>
        <v>Sabrina Natarajan</v>
      </c>
      <c r="C1542" s="13" t="s">
        <v>156</v>
      </c>
      <c r="D1542" s="13" t="s">
        <v>407</v>
      </c>
      <c r="E1542">
        <v>253</v>
      </c>
      <c r="F1542" s="13" t="s">
        <v>157</v>
      </c>
      <c r="G1542" s="13" t="s">
        <v>158</v>
      </c>
      <c r="H1542" t="s">
        <v>81</v>
      </c>
      <c r="I1542" t="s">
        <v>3974</v>
      </c>
      <c r="J1542">
        <v>41863</v>
      </c>
      <c r="K1542">
        <v>42453</v>
      </c>
      <c r="L1542">
        <v>1</v>
      </c>
      <c r="M1542">
        <v>40</v>
      </c>
      <c r="N1542">
        <v>5</v>
      </c>
      <c r="O1542">
        <v>113612</v>
      </c>
      <c r="P1542" t="s">
        <v>76</v>
      </c>
      <c r="Q1542" s="13" t="s">
        <v>56</v>
      </c>
      <c r="R1542" s="13" t="s">
        <v>83</v>
      </c>
      <c r="S1542" s="13" t="s">
        <v>159</v>
      </c>
      <c r="T1542" t="b">
        <v>1</v>
      </c>
      <c r="U1542" s="13" t="s">
        <v>7</v>
      </c>
      <c r="V1542" s="13" t="s">
        <v>3385</v>
      </c>
      <c r="W1542" t="s">
        <v>5</v>
      </c>
      <c r="X1542" s="13" t="s">
        <v>10</v>
      </c>
      <c r="Y1542" s="13" t="s">
        <v>153</v>
      </c>
      <c r="Z1542">
        <v>1963</v>
      </c>
      <c r="AA1542" s="13" t="s">
        <v>32</v>
      </c>
      <c r="AB1542" s="13" t="s">
        <v>161</v>
      </c>
      <c r="AC1542" s="13" t="s">
        <v>399</v>
      </c>
      <c r="AD1542" s="13" t="s">
        <v>43</v>
      </c>
      <c r="AE1542">
        <v>62</v>
      </c>
      <c r="AF1542" t="s">
        <v>37</v>
      </c>
      <c r="AG1542" t="s">
        <v>46</v>
      </c>
      <c r="AH1542">
        <v>2</v>
      </c>
      <c r="AI1542" t="s">
        <v>78</v>
      </c>
      <c r="AJ1542" s="13" t="s">
        <v>154</v>
      </c>
      <c r="AK1542" s="13" t="s">
        <v>135</v>
      </c>
      <c r="AL1542" t="b">
        <v>1</v>
      </c>
      <c r="AM1542" t="str">
        <f>EmployeeData[[#This Row],[EMPLOYEEID]]</f>
        <v>E299827</v>
      </c>
    </row>
    <row r="1543" spans="1:39" ht="15" x14ac:dyDescent="0.25">
      <c r="A1543" s="13" t="s">
        <v>3386</v>
      </c>
      <c r="B1543" s="13" t="str">
        <f>EmployeeData[[#This Row],[FULLNAME]]</f>
        <v>Saeed Mut</v>
      </c>
      <c r="C1543" s="13" t="s">
        <v>203</v>
      </c>
      <c r="D1543" s="13" t="s">
        <v>407</v>
      </c>
      <c r="E1543">
        <v>444</v>
      </c>
      <c r="F1543" s="13" t="s">
        <v>127</v>
      </c>
      <c r="G1543" s="13" t="s">
        <v>204</v>
      </c>
      <c r="H1543" t="s">
        <v>81</v>
      </c>
      <c r="I1543" t="s">
        <v>3976</v>
      </c>
      <c r="J1543">
        <v>41863</v>
      </c>
      <c r="K1543">
        <v>42454</v>
      </c>
      <c r="L1543">
        <v>1</v>
      </c>
      <c r="M1543">
        <v>40</v>
      </c>
      <c r="N1543">
        <v>5</v>
      </c>
      <c r="O1543">
        <v>106701</v>
      </c>
      <c r="P1543" t="s">
        <v>76</v>
      </c>
      <c r="Q1543" s="13" t="s">
        <v>55</v>
      </c>
      <c r="R1543" s="13" t="s">
        <v>83</v>
      </c>
      <c r="S1543" s="13" t="s">
        <v>159</v>
      </c>
      <c r="T1543" t="b">
        <v>1</v>
      </c>
      <c r="U1543" s="13" t="s">
        <v>7</v>
      </c>
      <c r="V1543" s="13" t="s">
        <v>3387</v>
      </c>
      <c r="W1543" t="s">
        <v>5</v>
      </c>
      <c r="X1543" s="13" t="s">
        <v>10</v>
      </c>
      <c r="Y1543" s="13" t="s">
        <v>146</v>
      </c>
      <c r="Z1543">
        <v>1989</v>
      </c>
      <c r="AA1543" s="13" t="s">
        <v>33</v>
      </c>
      <c r="AB1543" s="13" t="s">
        <v>206</v>
      </c>
      <c r="AC1543" s="13" t="s">
        <v>133</v>
      </c>
      <c r="AD1543" s="13" t="s">
        <v>40</v>
      </c>
      <c r="AE1543">
        <v>36</v>
      </c>
      <c r="AF1543" t="s">
        <v>36</v>
      </c>
      <c r="AG1543" t="s">
        <v>46</v>
      </c>
      <c r="AH1543">
        <v>2</v>
      </c>
      <c r="AI1543" t="s">
        <v>78</v>
      </c>
      <c r="AJ1543" s="13" t="s">
        <v>176</v>
      </c>
      <c r="AK1543" s="13" t="s">
        <v>135</v>
      </c>
      <c r="AL1543" t="b">
        <v>1</v>
      </c>
      <c r="AM1543" t="str">
        <f>EmployeeData[[#This Row],[EMPLOYEEID]]</f>
        <v>E299828</v>
      </c>
    </row>
    <row r="1544" spans="1:39" ht="15" x14ac:dyDescent="0.25">
      <c r="A1544" s="13" t="s">
        <v>3388</v>
      </c>
      <c r="B1544" s="13" t="str">
        <f>EmployeeData[[#This Row],[FULLNAME]]</f>
        <v>Saeed Morzaria</v>
      </c>
      <c r="C1544" s="13" t="s">
        <v>125</v>
      </c>
      <c r="D1544" s="13" t="s">
        <v>407</v>
      </c>
      <c r="E1544">
        <v>445</v>
      </c>
      <c r="F1544" s="13" t="s">
        <v>169</v>
      </c>
      <c r="G1544" s="13" t="s">
        <v>128</v>
      </c>
      <c r="H1544" t="s">
        <v>81</v>
      </c>
      <c r="I1544" t="s">
        <v>3976</v>
      </c>
      <c r="J1544">
        <v>41863</v>
      </c>
      <c r="K1544">
        <v>42455</v>
      </c>
      <c r="L1544">
        <v>1</v>
      </c>
      <c r="M1544">
        <v>40</v>
      </c>
      <c r="N1544">
        <v>5</v>
      </c>
      <c r="O1544">
        <v>89686</v>
      </c>
      <c r="P1544" t="s">
        <v>76</v>
      </c>
      <c r="Q1544" s="13" t="s">
        <v>54</v>
      </c>
      <c r="R1544" s="13" t="s">
        <v>83</v>
      </c>
      <c r="S1544" s="13" t="s">
        <v>129</v>
      </c>
      <c r="T1544" t="b">
        <v>1</v>
      </c>
      <c r="U1544" s="13" t="s">
        <v>38</v>
      </c>
      <c r="V1544" s="13" t="s">
        <v>3389</v>
      </c>
      <c r="W1544" t="s">
        <v>5</v>
      </c>
      <c r="X1544" s="13" t="s">
        <v>10</v>
      </c>
      <c r="Y1544" s="13" t="s">
        <v>131</v>
      </c>
      <c r="Z1544">
        <v>1970</v>
      </c>
      <c r="AA1544" s="13" t="s">
        <v>15</v>
      </c>
      <c r="AB1544" s="13" t="s">
        <v>132</v>
      </c>
      <c r="AC1544" s="13" t="s">
        <v>171</v>
      </c>
      <c r="AD1544" s="13" t="s">
        <v>41</v>
      </c>
      <c r="AE1544">
        <v>55</v>
      </c>
      <c r="AF1544" t="s">
        <v>37</v>
      </c>
      <c r="AG1544" t="s">
        <v>12</v>
      </c>
      <c r="AH1544">
        <v>2</v>
      </c>
      <c r="AI1544" t="s">
        <v>78</v>
      </c>
      <c r="AJ1544" s="13" t="s">
        <v>176</v>
      </c>
      <c r="AK1544" s="13" t="s">
        <v>135</v>
      </c>
      <c r="AL1544" t="s">
        <v>136</v>
      </c>
      <c r="AM1544" t="str">
        <f>EmployeeData[[#This Row],[EMPLOYEEID]]</f>
        <v>E299829</v>
      </c>
    </row>
    <row r="1545" spans="1:39" ht="15" x14ac:dyDescent="0.25">
      <c r="A1545" s="13" t="s">
        <v>3390</v>
      </c>
      <c r="B1545" s="13" t="str">
        <f>EmployeeData[[#This Row],[FULLNAME]]</f>
        <v>Saeed Michligk</v>
      </c>
      <c r="C1545" s="13" t="s">
        <v>125</v>
      </c>
      <c r="D1545" s="13" t="s">
        <v>407</v>
      </c>
      <c r="E1545">
        <v>453</v>
      </c>
      <c r="F1545" s="13" t="s">
        <v>127</v>
      </c>
      <c r="G1545" s="13" t="s">
        <v>128</v>
      </c>
      <c r="H1545" t="s">
        <v>81</v>
      </c>
      <c r="I1545" t="s">
        <v>3974</v>
      </c>
      <c r="J1545">
        <v>41863</v>
      </c>
      <c r="K1545">
        <v>42456</v>
      </c>
      <c r="L1545">
        <v>1</v>
      </c>
      <c r="M1545">
        <v>40</v>
      </c>
      <c r="N1545">
        <v>5</v>
      </c>
      <c r="O1545">
        <v>100007</v>
      </c>
      <c r="P1545" t="s">
        <v>76</v>
      </c>
      <c r="Q1545" s="13" t="s">
        <v>54</v>
      </c>
      <c r="R1545" s="13" t="s">
        <v>83</v>
      </c>
      <c r="S1545" s="13" t="s">
        <v>140</v>
      </c>
      <c r="T1545" t="b">
        <v>1</v>
      </c>
      <c r="U1545" s="13" t="s">
        <v>7</v>
      </c>
      <c r="V1545" s="13" t="s">
        <v>3391</v>
      </c>
      <c r="W1545" t="s">
        <v>5</v>
      </c>
      <c r="X1545" s="13" t="s">
        <v>10</v>
      </c>
      <c r="Y1545" s="13" t="s">
        <v>153</v>
      </c>
      <c r="Z1545">
        <v>1964</v>
      </c>
      <c r="AA1545" s="13" t="s">
        <v>33</v>
      </c>
      <c r="AB1545" s="13" t="s">
        <v>132</v>
      </c>
      <c r="AC1545" s="13" t="s">
        <v>320</v>
      </c>
      <c r="AD1545" s="13" t="s">
        <v>40</v>
      </c>
      <c r="AE1545">
        <v>61</v>
      </c>
      <c r="AF1545" t="s">
        <v>37</v>
      </c>
      <c r="AG1545" t="s">
        <v>46</v>
      </c>
      <c r="AH1545">
        <v>2</v>
      </c>
      <c r="AI1545" t="s">
        <v>78</v>
      </c>
      <c r="AJ1545" s="13" t="s">
        <v>154</v>
      </c>
      <c r="AK1545" s="13" t="s">
        <v>135</v>
      </c>
      <c r="AL1545" t="s">
        <v>136</v>
      </c>
      <c r="AM1545" t="str">
        <f>EmployeeData[[#This Row],[EMPLOYEEID]]</f>
        <v>E299830</v>
      </c>
    </row>
    <row r="1546" spans="1:39" ht="15" x14ac:dyDescent="0.25">
      <c r="A1546" s="13" t="s">
        <v>3392</v>
      </c>
      <c r="B1546" s="13" t="str">
        <f>EmployeeData[[#This Row],[FULLNAME]]</f>
        <v>Saikat McConnell</v>
      </c>
      <c r="C1546" s="13" t="s">
        <v>125</v>
      </c>
      <c r="D1546" s="13" t="s">
        <v>407</v>
      </c>
      <c r="E1546">
        <v>445</v>
      </c>
      <c r="F1546" s="13" t="s">
        <v>169</v>
      </c>
      <c r="G1546" s="13" t="s">
        <v>144</v>
      </c>
      <c r="H1546" t="s">
        <v>81</v>
      </c>
      <c r="I1546" t="s">
        <v>3976</v>
      </c>
      <c r="J1546">
        <v>41863</v>
      </c>
      <c r="K1546">
        <v>42457</v>
      </c>
      <c r="L1546">
        <v>1</v>
      </c>
      <c r="M1546">
        <v>40</v>
      </c>
      <c r="N1546">
        <v>5</v>
      </c>
      <c r="O1546">
        <v>50020</v>
      </c>
      <c r="P1546" t="s">
        <v>76</v>
      </c>
      <c r="Q1546" s="13" t="s">
        <v>54</v>
      </c>
      <c r="R1546" s="13" t="s">
        <v>83</v>
      </c>
      <c r="S1546" s="13" t="s">
        <v>211</v>
      </c>
      <c r="T1546" t="b">
        <v>1</v>
      </c>
      <c r="U1546" s="13" t="s">
        <v>38</v>
      </c>
      <c r="V1546" s="13" t="s">
        <v>3393</v>
      </c>
      <c r="W1546" t="s">
        <v>5</v>
      </c>
      <c r="X1546" s="13" t="s">
        <v>10</v>
      </c>
      <c r="Y1546" s="13" t="s">
        <v>233</v>
      </c>
      <c r="Z1546">
        <v>1970</v>
      </c>
      <c r="AA1546" s="13" t="s">
        <v>15</v>
      </c>
      <c r="AB1546" s="13" t="s">
        <v>147</v>
      </c>
      <c r="AC1546" s="13" t="s">
        <v>171</v>
      </c>
      <c r="AD1546" s="13" t="s">
        <v>41</v>
      </c>
      <c r="AE1546">
        <v>55</v>
      </c>
      <c r="AF1546" t="s">
        <v>37</v>
      </c>
      <c r="AG1546" t="s">
        <v>12</v>
      </c>
      <c r="AH1546">
        <v>2</v>
      </c>
      <c r="AI1546" t="s">
        <v>78</v>
      </c>
      <c r="AJ1546" s="13" t="s">
        <v>134</v>
      </c>
      <c r="AK1546" s="13" t="s">
        <v>135</v>
      </c>
      <c r="AL1546" t="b">
        <v>1</v>
      </c>
      <c r="AM1546" t="str">
        <f>EmployeeData[[#This Row],[EMPLOYEEID]]</f>
        <v>E299831</v>
      </c>
    </row>
    <row r="1547" spans="1:39" ht="15" x14ac:dyDescent="0.25">
      <c r="A1547" s="13" t="s">
        <v>3394</v>
      </c>
      <c r="B1547" s="13" t="str">
        <f>EmployeeData[[#This Row],[FULLNAME]]</f>
        <v>Saikat Martin</v>
      </c>
      <c r="C1547" s="13" t="s">
        <v>203</v>
      </c>
      <c r="D1547" s="13" t="s">
        <v>407</v>
      </c>
      <c r="E1547">
        <v>445</v>
      </c>
      <c r="F1547" s="13" t="s">
        <v>169</v>
      </c>
      <c r="G1547" s="13" t="s">
        <v>204</v>
      </c>
      <c r="H1547" t="s">
        <v>81</v>
      </c>
      <c r="I1547" t="s">
        <v>3976</v>
      </c>
      <c r="J1547">
        <v>41863</v>
      </c>
      <c r="K1547">
        <v>42458</v>
      </c>
      <c r="L1547">
        <v>1</v>
      </c>
      <c r="M1547">
        <v>40</v>
      </c>
      <c r="N1547">
        <v>5</v>
      </c>
      <c r="O1547">
        <v>128364</v>
      </c>
      <c r="P1547" t="s">
        <v>76</v>
      </c>
      <c r="Q1547" s="13" t="s">
        <v>55</v>
      </c>
      <c r="R1547" s="13" t="s">
        <v>83</v>
      </c>
      <c r="S1547" s="13" t="s">
        <v>159</v>
      </c>
      <c r="T1547" t="b">
        <v>1</v>
      </c>
      <c r="U1547" s="13" t="s">
        <v>7</v>
      </c>
      <c r="V1547" s="13" t="s">
        <v>3395</v>
      </c>
      <c r="W1547" t="s">
        <v>5</v>
      </c>
      <c r="X1547" s="13" t="s">
        <v>10</v>
      </c>
      <c r="Y1547" s="13" t="s">
        <v>153</v>
      </c>
      <c r="Z1547">
        <v>1974</v>
      </c>
      <c r="AA1547" s="13" t="s">
        <v>33</v>
      </c>
      <c r="AB1547" s="13" t="s">
        <v>206</v>
      </c>
      <c r="AC1547" s="13" t="s">
        <v>171</v>
      </c>
      <c r="AD1547" s="13" t="s">
        <v>41</v>
      </c>
      <c r="AE1547">
        <v>51</v>
      </c>
      <c r="AF1547" t="s">
        <v>37</v>
      </c>
      <c r="AG1547" t="s">
        <v>46</v>
      </c>
      <c r="AH1547">
        <v>2</v>
      </c>
      <c r="AI1547" t="s">
        <v>78</v>
      </c>
      <c r="AJ1547" s="13" t="s">
        <v>134</v>
      </c>
      <c r="AK1547" s="13" t="s">
        <v>184</v>
      </c>
      <c r="AL1547" t="b">
        <v>1</v>
      </c>
      <c r="AM1547" t="str">
        <f>EmployeeData[[#This Row],[EMPLOYEEID]]</f>
        <v>E299832</v>
      </c>
    </row>
    <row r="1548" spans="1:39" ht="15" x14ac:dyDescent="0.25">
      <c r="A1548" s="13" t="s">
        <v>3396</v>
      </c>
      <c r="B1548" s="13" t="str">
        <f>EmployeeData[[#This Row],[FULLNAME]]</f>
        <v>Saikat Mammadov</v>
      </c>
      <c r="C1548" s="13" t="s">
        <v>156</v>
      </c>
      <c r="D1548" s="13" t="s">
        <v>407</v>
      </c>
      <c r="E1548">
        <v>446</v>
      </c>
      <c r="F1548" s="13" t="s">
        <v>326</v>
      </c>
      <c r="G1548" s="13" t="s">
        <v>158</v>
      </c>
      <c r="H1548" t="s">
        <v>81</v>
      </c>
      <c r="I1548" t="s">
        <v>3976</v>
      </c>
      <c r="J1548">
        <v>41863</v>
      </c>
      <c r="K1548">
        <v>42459</v>
      </c>
      <c r="L1548">
        <v>1</v>
      </c>
      <c r="M1548">
        <v>40</v>
      </c>
      <c r="N1548">
        <v>5</v>
      </c>
      <c r="O1548">
        <v>70572</v>
      </c>
      <c r="P1548" t="s">
        <v>76</v>
      </c>
      <c r="Q1548" s="13" t="s">
        <v>56</v>
      </c>
      <c r="R1548" s="13" t="s">
        <v>83</v>
      </c>
      <c r="S1548" s="13" t="s">
        <v>140</v>
      </c>
      <c r="T1548" t="b">
        <v>1</v>
      </c>
      <c r="U1548" s="13" t="s">
        <v>7</v>
      </c>
      <c r="V1548" s="13" t="s">
        <v>3397</v>
      </c>
      <c r="W1548" t="s">
        <v>35</v>
      </c>
      <c r="X1548" s="13" t="s">
        <v>10</v>
      </c>
      <c r="Y1548" s="13" t="s">
        <v>131</v>
      </c>
      <c r="Z1548">
        <v>1973</v>
      </c>
      <c r="AA1548" s="13" t="s">
        <v>32</v>
      </c>
      <c r="AB1548" s="13" t="s">
        <v>161</v>
      </c>
      <c r="AC1548" s="13" t="s">
        <v>384</v>
      </c>
      <c r="AD1548" s="13" t="s">
        <v>39</v>
      </c>
      <c r="AE1548">
        <v>52</v>
      </c>
      <c r="AF1548" t="s">
        <v>37</v>
      </c>
      <c r="AG1548" t="s">
        <v>12</v>
      </c>
      <c r="AH1548">
        <v>2</v>
      </c>
      <c r="AI1548" t="s">
        <v>78</v>
      </c>
      <c r="AJ1548" s="13" t="s">
        <v>134</v>
      </c>
      <c r="AK1548" s="13" t="s">
        <v>135</v>
      </c>
      <c r="AL1548" t="s">
        <v>136</v>
      </c>
      <c r="AM1548" t="str">
        <f>EmployeeData[[#This Row],[EMPLOYEEID]]</f>
        <v>E299833</v>
      </c>
    </row>
    <row r="1549" spans="1:39" ht="15" x14ac:dyDescent="0.25">
      <c r="A1549" s="13" t="s">
        <v>3398</v>
      </c>
      <c r="B1549" s="13" t="str">
        <f>EmployeeData[[#This Row],[FULLNAME]]</f>
        <v>Saja Ma</v>
      </c>
      <c r="C1549" s="13" t="s">
        <v>156</v>
      </c>
      <c r="D1549" s="13" t="s">
        <v>407</v>
      </c>
      <c r="E1549">
        <v>446</v>
      </c>
      <c r="F1549" s="13" t="s">
        <v>326</v>
      </c>
      <c r="G1549" s="13" t="s">
        <v>158</v>
      </c>
      <c r="H1549" t="s">
        <v>81</v>
      </c>
      <c r="I1549" t="s">
        <v>3976</v>
      </c>
      <c r="J1549">
        <v>41863</v>
      </c>
      <c r="K1549">
        <v>42520</v>
      </c>
      <c r="L1549">
        <v>1</v>
      </c>
      <c r="M1549">
        <v>40</v>
      </c>
      <c r="N1549">
        <v>5</v>
      </c>
      <c r="O1549">
        <v>55264</v>
      </c>
      <c r="P1549" t="s">
        <v>76</v>
      </c>
      <c r="Q1549" s="13" t="s">
        <v>56</v>
      </c>
      <c r="R1549" s="13" t="s">
        <v>83</v>
      </c>
      <c r="S1549" s="13" t="s">
        <v>159</v>
      </c>
      <c r="T1549" t="b">
        <v>1</v>
      </c>
      <c r="U1549" s="13" t="s">
        <v>38</v>
      </c>
      <c r="V1549" s="13" t="s">
        <v>3399</v>
      </c>
      <c r="W1549" t="s">
        <v>5</v>
      </c>
      <c r="X1549" s="13" t="s">
        <v>45</v>
      </c>
      <c r="Y1549" s="13" t="s">
        <v>131</v>
      </c>
      <c r="Z1549">
        <v>1979</v>
      </c>
      <c r="AA1549" s="13" t="s">
        <v>15</v>
      </c>
      <c r="AB1549" s="13" t="s">
        <v>161</v>
      </c>
      <c r="AC1549" s="13" t="s">
        <v>384</v>
      </c>
      <c r="AD1549" s="13" t="s">
        <v>39</v>
      </c>
      <c r="AE1549">
        <v>46</v>
      </c>
      <c r="AF1549" t="s">
        <v>37</v>
      </c>
      <c r="AG1549" t="s">
        <v>12</v>
      </c>
      <c r="AH1549">
        <v>2</v>
      </c>
      <c r="AI1549" t="s">
        <v>78</v>
      </c>
      <c r="AJ1549" s="13" t="s">
        <v>154</v>
      </c>
      <c r="AK1549" s="13" t="s">
        <v>135</v>
      </c>
      <c r="AL1549" t="s">
        <v>136</v>
      </c>
      <c r="AM1549" t="str">
        <f>EmployeeData[[#This Row],[EMPLOYEEID]]</f>
        <v>E299834</v>
      </c>
    </row>
    <row r="1550" spans="1:39" ht="15" x14ac:dyDescent="0.25">
      <c r="A1550" s="13" t="s">
        <v>3400</v>
      </c>
      <c r="B1550" s="13" t="str">
        <f>EmployeeData[[#This Row],[FULLNAME]]</f>
        <v>Saja Liu</v>
      </c>
      <c r="C1550" s="13" t="s">
        <v>156</v>
      </c>
      <c r="D1550" s="13" t="s">
        <v>407</v>
      </c>
      <c r="E1550">
        <v>446</v>
      </c>
      <c r="F1550" s="13" t="s">
        <v>326</v>
      </c>
      <c r="G1550" s="13" t="s">
        <v>158</v>
      </c>
      <c r="H1550" t="s">
        <v>81</v>
      </c>
      <c r="I1550" t="s">
        <v>3976</v>
      </c>
      <c r="J1550">
        <v>41863</v>
      </c>
      <c r="K1550">
        <v>42521</v>
      </c>
      <c r="L1550">
        <v>1</v>
      </c>
      <c r="M1550">
        <v>40</v>
      </c>
      <c r="N1550">
        <v>5</v>
      </c>
      <c r="O1550">
        <v>71724</v>
      </c>
      <c r="P1550" t="s">
        <v>76</v>
      </c>
      <c r="Q1550" s="13" t="s">
        <v>56</v>
      </c>
      <c r="R1550" s="13" t="s">
        <v>83</v>
      </c>
      <c r="S1550" s="13" t="s">
        <v>159</v>
      </c>
      <c r="T1550" t="b">
        <v>1</v>
      </c>
      <c r="U1550" s="13" t="s">
        <v>7</v>
      </c>
      <c r="V1550" s="13" t="s">
        <v>3401</v>
      </c>
      <c r="W1550" t="s">
        <v>35</v>
      </c>
      <c r="X1550" s="13" t="s">
        <v>45</v>
      </c>
      <c r="Y1550" s="13" t="s">
        <v>146</v>
      </c>
      <c r="Z1550">
        <v>1978</v>
      </c>
      <c r="AA1550" s="13" t="s">
        <v>50</v>
      </c>
      <c r="AB1550" s="13" t="s">
        <v>161</v>
      </c>
      <c r="AC1550" s="13" t="s">
        <v>384</v>
      </c>
      <c r="AD1550" s="13" t="s">
        <v>39</v>
      </c>
      <c r="AE1550">
        <v>47</v>
      </c>
      <c r="AF1550" t="s">
        <v>37</v>
      </c>
      <c r="AG1550" t="s">
        <v>12</v>
      </c>
      <c r="AH1550">
        <v>2</v>
      </c>
      <c r="AI1550" t="s">
        <v>78</v>
      </c>
      <c r="AJ1550" s="13" t="s">
        <v>154</v>
      </c>
      <c r="AK1550" s="13" t="s">
        <v>135</v>
      </c>
      <c r="AL1550" t="b">
        <v>1</v>
      </c>
      <c r="AM1550" t="str">
        <f>EmployeeData[[#This Row],[EMPLOYEEID]]</f>
        <v>E299835</v>
      </c>
    </row>
    <row r="1551" spans="1:39" ht="15" x14ac:dyDescent="0.25">
      <c r="A1551" s="13" t="s">
        <v>3402</v>
      </c>
      <c r="B1551" s="13" t="str">
        <f>EmployeeData[[#This Row],[FULLNAME]]</f>
        <v>Saja Lim</v>
      </c>
      <c r="C1551" s="13" t="s">
        <v>203</v>
      </c>
      <c r="D1551" s="13" t="s">
        <v>407</v>
      </c>
      <c r="E1551">
        <v>454</v>
      </c>
      <c r="F1551" s="13" t="s">
        <v>169</v>
      </c>
      <c r="G1551" s="13" t="s">
        <v>204</v>
      </c>
      <c r="H1551" t="s">
        <v>81</v>
      </c>
      <c r="I1551" t="s">
        <v>3976</v>
      </c>
      <c r="J1551">
        <v>41863</v>
      </c>
      <c r="K1551">
        <v>42522</v>
      </c>
      <c r="L1551">
        <v>1</v>
      </c>
      <c r="M1551">
        <v>40</v>
      </c>
      <c r="N1551">
        <v>5</v>
      </c>
      <c r="O1551">
        <v>78149</v>
      </c>
      <c r="P1551" t="s">
        <v>76</v>
      </c>
      <c r="Q1551" s="13" t="s">
        <v>55</v>
      </c>
      <c r="R1551" s="13" t="s">
        <v>83</v>
      </c>
      <c r="S1551" s="13" t="s">
        <v>140</v>
      </c>
      <c r="T1551" t="b">
        <v>1</v>
      </c>
      <c r="U1551" s="13" t="s">
        <v>7</v>
      </c>
      <c r="V1551" s="13" t="s">
        <v>3403</v>
      </c>
      <c r="W1551" t="s">
        <v>35</v>
      </c>
      <c r="X1551" s="13" t="s">
        <v>10</v>
      </c>
      <c r="Y1551" s="13" t="s">
        <v>131</v>
      </c>
      <c r="Z1551">
        <v>1978</v>
      </c>
      <c r="AA1551" s="13" t="s">
        <v>32</v>
      </c>
      <c r="AB1551" s="13" t="s">
        <v>206</v>
      </c>
      <c r="AC1551" s="13" t="s">
        <v>293</v>
      </c>
      <c r="AD1551" s="13" t="s">
        <v>41</v>
      </c>
      <c r="AE1551">
        <v>47</v>
      </c>
      <c r="AF1551" t="s">
        <v>37</v>
      </c>
      <c r="AG1551" t="s">
        <v>12</v>
      </c>
      <c r="AH1551">
        <v>2</v>
      </c>
      <c r="AI1551" t="s">
        <v>78</v>
      </c>
      <c r="AJ1551" s="13" t="s">
        <v>239</v>
      </c>
      <c r="AK1551" s="13" t="s">
        <v>135</v>
      </c>
      <c r="AL1551" t="s">
        <v>136</v>
      </c>
      <c r="AM1551" t="str">
        <f>EmployeeData[[#This Row],[EMPLOYEEID]]</f>
        <v>E299836</v>
      </c>
    </row>
    <row r="1552" spans="1:39" ht="15" x14ac:dyDescent="0.25">
      <c r="A1552" s="13" t="s">
        <v>3404</v>
      </c>
      <c r="B1552" s="13" t="str">
        <f>EmployeeData[[#This Row],[FULLNAME]]</f>
        <v>Sajjad Liang</v>
      </c>
      <c r="C1552" s="13" t="s">
        <v>125</v>
      </c>
      <c r="D1552" s="13" t="s">
        <v>407</v>
      </c>
      <c r="E1552">
        <v>442</v>
      </c>
      <c r="F1552" s="13" t="s">
        <v>143</v>
      </c>
      <c r="G1552" s="13" t="s">
        <v>128</v>
      </c>
      <c r="H1552" t="s">
        <v>81</v>
      </c>
      <c r="I1552" t="s">
        <v>3976</v>
      </c>
      <c r="J1552">
        <v>41863</v>
      </c>
      <c r="K1552">
        <v>42523</v>
      </c>
      <c r="L1552">
        <v>1</v>
      </c>
      <c r="M1552">
        <v>40</v>
      </c>
      <c r="N1552">
        <v>5</v>
      </c>
      <c r="O1552">
        <v>113051</v>
      </c>
      <c r="P1552" t="s">
        <v>76</v>
      </c>
      <c r="Q1552" s="13" t="s">
        <v>54</v>
      </c>
      <c r="R1552" s="13" t="s">
        <v>83</v>
      </c>
      <c r="S1552" s="13" t="s">
        <v>159</v>
      </c>
      <c r="T1552" t="b">
        <v>1</v>
      </c>
      <c r="U1552" s="13" t="s">
        <v>7</v>
      </c>
      <c r="V1552" s="13" t="s">
        <v>3405</v>
      </c>
      <c r="W1552" t="s">
        <v>5</v>
      </c>
      <c r="X1552" s="13" t="s">
        <v>10</v>
      </c>
      <c r="Y1552" s="13" t="s">
        <v>146</v>
      </c>
      <c r="Z1552">
        <v>1978</v>
      </c>
      <c r="AA1552" s="13" t="s">
        <v>31</v>
      </c>
      <c r="AB1552" s="13" t="s">
        <v>132</v>
      </c>
      <c r="AC1552" s="13" t="s">
        <v>179</v>
      </c>
      <c r="AD1552" s="13" t="s">
        <v>44</v>
      </c>
      <c r="AE1552">
        <v>47</v>
      </c>
      <c r="AF1552" t="s">
        <v>37</v>
      </c>
      <c r="AG1552" t="s">
        <v>46</v>
      </c>
      <c r="AH1552">
        <v>2</v>
      </c>
      <c r="AI1552" t="s">
        <v>78</v>
      </c>
      <c r="AJ1552" s="13" t="s">
        <v>134</v>
      </c>
      <c r="AK1552" s="13" t="s">
        <v>135</v>
      </c>
      <c r="AL1552" t="b">
        <v>1</v>
      </c>
      <c r="AM1552" t="str">
        <f>EmployeeData[[#This Row],[EMPLOYEEID]]</f>
        <v>E299837</v>
      </c>
    </row>
    <row r="1553" spans="1:39" ht="15" x14ac:dyDescent="0.25">
      <c r="A1553" s="13" t="s">
        <v>3406</v>
      </c>
      <c r="B1553" s="13" t="str">
        <f>EmployeeData[[#This Row],[FULLNAME]]</f>
        <v>Sajjad Li</v>
      </c>
      <c r="C1553" s="13" t="s">
        <v>125</v>
      </c>
      <c r="D1553" s="13" t="s">
        <v>407</v>
      </c>
      <c r="E1553">
        <v>445</v>
      </c>
      <c r="F1553" s="13" t="s">
        <v>169</v>
      </c>
      <c r="G1553" s="13" t="s">
        <v>128</v>
      </c>
      <c r="H1553" t="s">
        <v>81</v>
      </c>
      <c r="I1553" t="s">
        <v>3976</v>
      </c>
      <c r="J1553">
        <v>41863</v>
      </c>
      <c r="K1553">
        <v>42524</v>
      </c>
      <c r="L1553">
        <v>1</v>
      </c>
      <c r="M1553">
        <v>40</v>
      </c>
      <c r="N1553">
        <v>5</v>
      </c>
      <c r="O1553">
        <v>125980</v>
      </c>
      <c r="P1553" t="s">
        <v>76</v>
      </c>
      <c r="Q1553" s="13" t="s">
        <v>54</v>
      </c>
      <c r="R1553" s="13" t="s">
        <v>83</v>
      </c>
      <c r="S1553" s="13" t="s">
        <v>129</v>
      </c>
      <c r="T1553" t="b">
        <v>1</v>
      </c>
      <c r="U1553" s="13" t="s">
        <v>38</v>
      </c>
      <c r="V1553" s="13" t="s">
        <v>3407</v>
      </c>
      <c r="W1553" t="s">
        <v>5</v>
      </c>
      <c r="X1553" s="13" t="s">
        <v>10</v>
      </c>
      <c r="Y1553" s="13" t="s">
        <v>131</v>
      </c>
      <c r="Z1553">
        <v>1978</v>
      </c>
      <c r="AA1553" s="13" t="s">
        <v>53</v>
      </c>
      <c r="AB1553" s="13" t="s">
        <v>132</v>
      </c>
      <c r="AC1553" s="13" t="s">
        <v>171</v>
      </c>
      <c r="AD1553" s="13" t="s">
        <v>41</v>
      </c>
      <c r="AE1553">
        <v>47</v>
      </c>
      <c r="AF1553" t="s">
        <v>37</v>
      </c>
      <c r="AG1553" t="s">
        <v>46</v>
      </c>
      <c r="AH1553">
        <v>2</v>
      </c>
      <c r="AI1553" t="s">
        <v>78</v>
      </c>
      <c r="AJ1553" s="13" t="s">
        <v>154</v>
      </c>
      <c r="AK1553" s="13" t="s">
        <v>135</v>
      </c>
      <c r="AL1553" t="s">
        <v>136</v>
      </c>
      <c r="AM1553" t="str">
        <f>EmployeeData[[#This Row],[EMPLOYEEID]]</f>
        <v>E299838</v>
      </c>
    </row>
    <row r="1554" spans="1:39" ht="15" x14ac:dyDescent="0.25">
      <c r="A1554" s="13" t="s">
        <v>3408</v>
      </c>
      <c r="B1554" s="13" t="str">
        <f>EmployeeData[[#This Row],[FULLNAME]]</f>
        <v>Sajjad Lawrence</v>
      </c>
      <c r="C1554" s="13" t="s">
        <v>203</v>
      </c>
      <c r="D1554" s="13" t="s">
        <v>407</v>
      </c>
      <c r="E1554">
        <v>293</v>
      </c>
      <c r="F1554" s="13" t="s">
        <v>157</v>
      </c>
      <c r="G1554" s="13" t="s">
        <v>204</v>
      </c>
      <c r="H1554" t="s">
        <v>81</v>
      </c>
      <c r="I1554" t="s">
        <v>3976</v>
      </c>
      <c r="J1554">
        <v>41863</v>
      </c>
      <c r="K1554">
        <v>42525</v>
      </c>
      <c r="L1554">
        <v>1</v>
      </c>
      <c r="M1554">
        <v>40</v>
      </c>
      <c r="N1554">
        <v>5</v>
      </c>
      <c r="O1554">
        <v>269969</v>
      </c>
      <c r="P1554" t="s">
        <v>76</v>
      </c>
      <c r="Q1554" s="13" t="s">
        <v>55</v>
      </c>
      <c r="R1554" s="13" t="s">
        <v>83</v>
      </c>
      <c r="S1554" s="13" t="s">
        <v>140</v>
      </c>
      <c r="T1554" t="b">
        <v>1</v>
      </c>
      <c r="U1554" s="13" t="s">
        <v>8</v>
      </c>
      <c r="V1554" s="13" t="s">
        <v>3409</v>
      </c>
      <c r="W1554" t="s">
        <v>5</v>
      </c>
      <c r="X1554" s="13" t="s">
        <v>10</v>
      </c>
      <c r="Y1554" s="13" t="s">
        <v>146</v>
      </c>
      <c r="Z1554">
        <v>1978</v>
      </c>
      <c r="AA1554" s="13" t="s">
        <v>33</v>
      </c>
      <c r="AB1554" s="13" t="s">
        <v>206</v>
      </c>
      <c r="AC1554" s="13" t="s">
        <v>307</v>
      </c>
      <c r="AD1554" s="13" t="s">
        <v>43</v>
      </c>
      <c r="AE1554">
        <v>47</v>
      </c>
      <c r="AF1554" t="s">
        <v>37</v>
      </c>
      <c r="AG1554" t="s">
        <v>47</v>
      </c>
      <c r="AH1554">
        <v>2</v>
      </c>
      <c r="AI1554" t="s">
        <v>78</v>
      </c>
      <c r="AJ1554" s="13" t="s">
        <v>176</v>
      </c>
      <c r="AK1554" s="13" t="s">
        <v>135</v>
      </c>
      <c r="AL1554" t="s">
        <v>136</v>
      </c>
      <c r="AM1554" t="str">
        <f>EmployeeData[[#This Row],[EMPLOYEEID]]</f>
        <v>E299839</v>
      </c>
    </row>
    <row r="1555" spans="1:39" ht="15" x14ac:dyDescent="0.25">
      <c r="A1555" s="13" t="s">
        <v>3410</v>
      </c>
      <c r="B1555" s="13" t="str">
        <f>EmployeeData[[#This Row],[FULLNAME]]</f>
        <v>Samarth Lam</v>
      </c>
      <c r="C1555" s="13" t="s">
        <v>125</v>
      </c>
      <c r="D1555" s="13" t="s">
        <v>407</v>
      </c>
      <c r="E1555">
        <v>413</v>
      </c>
      <c r="F1555" s="13" t="s">
        <v>157</v>
      </c>
      <c r="G1555" s="13" t="s">
        <v>128</v>
      </c>
      <c r="H1555" t="s">
        <v>81</v>
      </c>
      <c r="I1555" t="s">
        <v>3974</v>
      </c>
      <c r="J1555">
        <v>41863</v>
      </c>
      <c r="K1555">
        <v>42526</v>
      </c>
      <c r="L1555">
        <v>1</v>
      </c>
      <c r="M1555">
        <v>40</v>
      </c>
      <c r="N1555">
        <v>5</v>
      </c>
      <c r="O1555">
        <v>81217</v>
      </c>
      <c r="P1555" t="s">
        <v>76</v>
      </c>
      <c r="Q1555" s="13" t="s">
        <v>54</v>
      </c>
      <c r="R1555" s="13" t="s">
        <v>83</v>
      </c>
      <c r="S1555" s="13" t="s">
        <v>140</v>
      </c>
      <c r="T1555" t="b">
        <v>1</v>
      </c>
      <c r="U1555" s="13" t="s">
        <v>8</v>
      </c>
      <c r="V1555" s="13" t="s">
        <v>3411</v>
      </c>
      <c r="W1555" t="s">
        <v>5</v>
      </c>
      <c r="X1555" s="13" t="s">
        <v>10</v>
      </c>
      <c r="Y1555" s="13" t="s">
        <v>146</v>
      </c>
      <c r="Z1555">
        <v>1964</v>
      </c>
      <c r="AA1555" s="13" t="s">
        <v>15</v>
      </c>
      <c r="AB1555" s="13" t="s">
        <v>132</v>
      </c>
      <c r="AC1555" s="13" t="s">
        <v>803</v>
      </c>
      <c r="AD1555" s="13" t="s">
        <v>43</v>
      </c>
      <c r="AE1555">
        <v>61</v>
      </c>
      <c r="AF1555" t="s">
        <v>37</v>
      </c>
      <c r="AG1555" t="s">
        <v>12</v>
      </c>
      <c r="AH1555">
        <v>2</v>
      </c>
      <c r="AI1555" t="s">
        <v>78</v>
      </c>
      <c r="AJ1555" s="13" t="s">
        <v>149</v>
      </c>
      <c r="AK1555" s="13" t="s">
        <v>150</v>
      </c>
      <c r="AL1555" t="s">
        <v>136</v>
      </c>
      <c r="AM1555" t="str">
        <f>EmployeeData[[#This Row],[EMPLOYEEID]]</f>
        <v>E299840</v>
      </c>
    </row>
    <row r="1556" spans="1:39" ht="15" x14ac:dyDescent="0.25">
      <c r="A1556" s="13" t="s">
        <v>3412</v>
      </c>
      <c r="B1556" s="13" t="str">
        <f>EmployeeData[[#This Row],[FULLNAME]]</f>
        <v>Samarth Laborde</v>
      </c>
      <c r="C1556" s="13" t="s">
        <v>203</v>
      </c>
      <c r="D1556" s="13" t="s">
        <v>407</v>
      </c>
      <c r="E1556">
        <v>445</v>
      </c>
      <c r="F1556" s="13" t="s">
        <v>169</v>
      </c>
      <c r="G1556" s="13" t="s">
        <v>204</v>
      </c>
      <c r="H1556" t="s">
        <v>81</v>
      </c>
      <c r="I1556" t="s">
        <v>3976</v>
      </c>
      <c r="J1556">
        <v>41863</v>
      </c>
      <c r="K1556">
        <v>42527</v>
      </c>
      <c r="L1556">
        <v>1</v>
      </c>
      <c r="M1556">
        <v>40</v>
      </c>
      <c r="N1556">
        <v>5</v>
      </c>
      <c r="O1556">
        <v>81112</v>
      </c>
      <c r="P1556" t="s">
        <v>76</v>
      </c>
      <c r="Q1556" s="13" t="s">
        <v>55</v>
      </c>
      <c r="R1556" s="13" t="s">
        <v>83</v>
      </c>
      <c r="S1556" s="13" t="s">
        <v>159</v>
      </c>
      <c r="T1556" t="b">
        <v>1</v>
      </c>
      <c r="U1556" s="13" t="s">
        <v>8</v>
      </c>
      <c r="V1556" s="13" t="s">
        <v>3413</v>
      </c>
      <c r="W1556" t="s">
        <v>5</v>
      </c>
      <c r="X1556" s="13" t="s">
        <v>10</v>
      </c>
      <c r="Y1556" s="13" t="s">
        <v>146</v>
      </c>
      <c r="Z1556">
        <v>1983</v>
      </c>
      <c r="AA1556" s="13" t="s">
        <v>33</v>
      </c>
      <c r="AB1556" s="13" t="s">
        <v>206</v>
      </c>
      <c r="AC1556" s="13" t="s">
        <v>171</v>
      </c>
      <c r="AD1556" s="13" t="s">
        <v>41</v>
      </c>
      <c r="AE1556">
        <v>42</v>
      </c>
      <c r="AF1556" t="s">
        <v>36</v>
      </c>
      <c r="AG1556" t="s">
        <v>12</v>
      </c>
      <c r="AH1556">
        <v>2</v>
      </c>
      <c r="AI1556" t="s">
        <v>78</v>
      </c>
      <c r="AJ1556" s="13" t="s">
        <v>134</v>
      </c>
      <c r="AK1556" s="13" t="s">
        <v>135</v>
      </c>
      <c r="AL1556" t="b">
        <v>0</v>
      </c>
      <c r="AM1556" t="str">
        <f>EmployeeData[[#This Row],[EMPLOYEEID]]</f>
        <v>E299841</v>
      </c>
    </row>
    <row r="1557" spans="1:39" ht="15" x14ac:dyDescent="0.25">
      <c r="A1557" s="13" t="s">
        <v>3414</v>
      </c>
      <c r="B1557" s="13" t="str">
        <f>EmployeeData[[#This Row],[FULLNAME]]</f>
        <v>Samarth Kudlac</v>
      </c>
      <c r="C1557" s="13" t="s">
        <v>203</v>
      </c>
      <c r="D1557" s="13" t="s">
        <v>407</v>
      </c>
      <c r="E1557">
        <v>446</v>
      </c>
      <c r="F1557" s="13" t="s">
        <v>326</v>
      </c>
      <c r="G1557" s="13" t="s">
        <v>204</v>
      </c>
      <c r="H1557" t="s">
        <v>81</v>
      </c>
      <c r="I1557" t="s">
        <v>3976</v>
      </c>
      <c r="J1557">
        <v>41863</v>
      </c>
      <c r="K1557">
        <v>42528</v>
      </c>
      <c r="L1557">
        <v>1</v>
      </c>
      <c r="M1557">
        <v>40</v>
      </c>
      <c r="N1557">
        <v>5</v>
      </c>
      <c r="O1557">
        <v>132423</v>
      </c>
      <c r="P1557" t="s">
        <v>76</v>
      </c>
      <c r="Q1557" s="13" t="s">
        <v>55</v>
      </c>
      <c r="R1557" s="13" t="s">
        <v>83</v>
      </c>
      <c r="S1557" s="13" t="s">
        <v>140</v>
      </c>
      <c r="T1557" t="b">
        <v>1</v>
      </c>
      <c r="U1557" s="13" t="s">
        <v>8</v>
      </c>
      <c r="V1557" s="13" t="s">
        <v>3415</v>
      </c>
      <c r="W1557" t="s">
        <v>5</v>
      </c>
      <c r="X1557" s="13" t="s">
        <v>10</v>
      </c>
      <c r="Y1557" s="13" t="s">
        <v>146</v>
      </c>
      <c r="Z1557">
        <v>1981</v>
      </c>
      <c r="AA1557" s="13" t="s">
        <v>33</v>
      </c>
      <c r="AB1557" s="13" t="s">
        <v>206</v>
      </c>
      <c r="AC1557" s="13" t="s">
        <v>384</v>
      </c>
      <c r="AD1557" s="13" t="s">
        <v>39</v>
      </c>
      <c r="AE1557">
        <v>44</v>
      </c>
      <c r="AF1557" t="s">
        <v>36</v>
      </c>
      <c r="AG1557" t="s">
        <v>46</v>
      </c>
      <c r="AH1557">
        <v>2</v>
      </c>
      <c r="AI1557" t="s">
        <v>78</v>
      </c>
      <c r="AJ1557" s="13" t="s">
        <v>134</v>
      </c>
      <c r="AK1557" s="13" t="s">
        <v>135</v>
      </c>
      <c r="AL1557" t="s">
        <v>136</v>
      </c>
      <c r="AM1557" t="str">
        <f>EmployeeData[[#This Row],[EMPLOYEEID]]</f>
        <v>E299842</v>
      </c>
    </row>
    <row r="1558" spans="1:39" ht="15" x14ac:dyDescent="0.25">
      <c r="A1558" s="13" t="s">
        <v>3416</v>
      </c>
      <c r="B1558" s="13" t="str">
        <f>EmployeeData[[#This Row],[FULLNAME]]</f>
        <v>Sammi Kong</v>
      </c>
      <c r="C1558" s="13" t="s">
        <v>203</v>
      </c>
      <c r="D1558" s="13" t="s">
        <v>407</v>
      </c>
      <c r="E1558">
        <v>253</v>
      </c>
      <c r="F1558" s="13" t="s">
        <v>157</v>
      </c>
      <c r="G1558" s="13" t="s">
        <v>204</v>
      </c>
      <c r="H1558" t="s">
        <v>81</v>
      </c>
      <c r="I1558" t="s">
        <v>3976</v>
      </c>
      <c r="J1558">
        <v>41863</v>
      </c>
      <c r="K1558">
        <v>42529</v>
      </c>
      <c r="L1558">
        <v>1</v>
      </c>
      <c r="M1558">
        <v>40</v>
      </c>
      <c r="N1558">
        <v>5</v>
      </c>
      <c r="O1558">
        <v>118322</v>
      </c>
      <c r="P1558" t="s">
        <v>76</v>
      </c>
      <c r="Q1558" s="13" t="s">
        <v>55</v>
      </c>
      <c r="R1558" s="13" t="s">
        <v>83</v>
      </c>
      <c r="S1558" s="13" t="s">
        <v>159</v>
      </c>
      <c r="T1558" t="b">
        <v>1</v>
      </c>
      <c r="U1558" s="13" t="s">
        <v>38</v>
      </c>
      <c r="V1558" s="13" t="s">
        <v>3417</v>
      </c>
      <c r="W1558" t="s">
        <v>5</v>
      </c>
      <c r="X1558" s="13" t="s">
        <v>10</v>
      </c>
      <c r="Y1558" s="13" t="s">
        <v>131</v>
      </c>
      <c r="Z1558">
        <v>1977</v>
      </c>
      <c r="AA1558" s="13" t="s">
        <v>33</v>
      </c>
      <c r="AB1558" s="13" t="s">
        <v>206</v>
      </c>
      <c r="AC1558" s="13" t="s">
        <v>399</v>
      </c>
      <c r="AD1558" s="13" t="s">
        <v>43</v>
      </c>
      <c r="AE1558">
        <v>48</v>
      </c>
      <c r="AF1558" t="s">
        <v>37</v>
      </c>
      <c r="AG1558" t="s">
        <v>46</v>
      </c>
      <c r="AH1558">
        <v>2</v>
      </c>
      <c r="AI1558" t="s">
        <v>78</v>
      </c>
      <c r="AJ1558" s="13" t="s">
        <v>149</v>
      </c>
      <c r="AK1558" s="13" t="s">
        <v>135</v>
      </c>
      <c r="AL1558" t="b">
        <v>0</v>
      </c>
      <c r="AM1558" t="str">
        <f>EmployeeData[[#This Row],[EMPLOYEEID]]</f>
        <v>E299843</v>
      </c>
    </row>
    <row r="1559" spans="1:39" ht="15" x14ac:dyDescent="0.25">
      <c r="A1559" s="13" t="s">
        <v>3418</v>
      </c>
      <c r="B1559" s="13" t="str">
        <f>EmployeeData[[#This Row],[FULLNAME]]</f>
        <v>Sammi Kim</v>
      </c>
      <c r="C1559" s="13" t="s">
        <v>156</v>
      </c>
      <c r="D1559" s="13" t="s">
        <v>407</v>
      </c>
      <c r="E1559">
        <v>454</v>
      </c>
      <c r="F1559" s="13" t="s">
        <v>169</v>
      </c>
      <c r="G1559" s="13" t="s">
        <v>158</v>
      </c>
      <c r="H1559" t="s">
        <v>81</v>
      </c>
      <c r="I1559" t="s">
        <v>3976</v>
      </c>
      <c r="J1559">
        <v>41863</v>
      </c>
      <c r="K1559">
        <v>42470</v>
      </c>
      <c r="L1559">
        <v>1</v>
      </c>
      <c r="M1559">
        <v>40</v>
      </c>
      <c r="N1559">
        <v>5</v>
      </c>
      <c r="O1559">
        <v>109321</v>
      </c>
      <c r="P1559" t="s">
        <v>76</v>
      </c>
      <c r="Q1559" s="13" t="s">
        <v>56</v>
      </c>
      <c r="R1559" s="13" t="s">
        <v>83</v>
      </c>
      <c r="S1559" s="13" t="s">
        <v>159</v>
      </c>
      <c r="T1559" t="b">
        <v>1</v>
      </c>
      <c r="U1559" s="13" t="s">
        <v>38</v>
      </c>
      <c r="V1559" s="13" t="s">
        <v>3419</v>
      </c>
      <c r="W1559" t="s">
        <v>5</v>
      </c>
      <c r="X1559" s="13" t="s">
        <v>10</v>
      </c>
      <c r="Y1559" s="13" t="s">
        <v>146</v>
      </c>
      <c r="Z1559">
        <v>1981</v>
      </c>
      <c r="AA1559" s="13" t="s">
        <v>32</v>
      </c>
      <c r="AB1559" s="13" t="s">
        <v>161</v>
      </c>
      <c r="AC1559" s="13" t="s">
        <v>293</v>
      </c>
      <c r="AD1559" s="13" t="s">
        <v>41</v>
      </c>
      <c r="AE1559">
        <v>44</v>
      </c>
      <c r="AF1559" t="s">
        <v>36</v>
      </c>
      <c r="AG1559" t="s">
        <v>46</v>
      </c>
      <c r="AH1559">
        <v>2</v>
      </c>
      <c r="AI1559" t="s">
        <v>78</v>
      </c>
      <c r="AJ1559" s="13" t="s">
        <v>134</v>
      </c>
      <c r="AK1559" s="13" t="s">
        <v>135</v>
      </c>
      <c r="AL1559" t="b">
        <v>1</v>
      </c>
      <c r="AM1559" t="str">
        <f>EmployeeData[[#This Row],[EMPLOYEEID]]</f>
        <v>E299844</v>
      </c>
    </row>
    <row r="1560" spans="1:39" ht="15" x14ac:dyDescent="0.25">
      <c r="A1560" s="13" t="s">
        <v>3420</v>
      </c>
      <c r="B1560" s="13" t="str">
        <f>EmployeeData[[#This Row],[FULLNAME]]</f>
        <v>San Kauffmann</v>
      </c>
      <c r="C1560" s="13" t="s">
        <v>125</v>
      </c>
      <c r="D1560" s="13" t="s">
        <v>407</v>
      </c>
      <c r="E1560">
        <v>454</v>
      </c>
      <c r="F1560" s="13" t="s">
        <v>169</v>
      </c>
      <c r="G1560" s="13" t="s">
        <v>144</v>
      </c>
      <c r="H1560" t="s">
        <v>81</v>
      </c>
      <c r="I1560" t="s">
        <v>3976</v>
      </c>
      <c r="J1560">
        <v>41863</v>
      </c>
      <c r="K1560">
        <v>42471</v>
      </c>
      <c r="L1560">
        <v>1</v>
      </c>
      <c r="M1560">
        <v>40</v>
      </c>
      <c r="N1560">
        <v>5</v>
      </c>
      <c r="O1560">
        <v>12934</v>
      </c>
      <c r="P1560" t="s">
        <v>76</v>
      </c>
      <c r="Q1560" s="13" t="s">
        <v>54</v>
      </c>
      <c r="R1560" s="13" t="s">
        <v>83</v>
      </c>
      <c r="S1560" s="13" t="s">
        <v>190</v>
      </c>
      <c r="T1560" t="b">
        <v>1</v>
      </c>
      <c r="U1560" s="13" t="s">
        <v>38</v>
      </c>
      <c r="V1560" s="13" t="s">
        <v>3421</v>
      </c>
      <c r="W1560" t="s">
        <v>35</v>
      </c>
      <c r="X1560" s="13" t="s">
        <v>10</v>
      </c>
      <c r="Y1560" s="13" t="s">
        <v>146</v>
      </c>
      <c r="Z1560">
        <v>1997</v>
      </c>
      <c r="AA1560" s="13" t="s">
        <v>15</v>
      </c>
      <c r="AB1560" s="13" t="s">
        <v>147</v>
      </c>
      <c r="AC1560" s="13" t="s">
        <v>293</v>
      </c>
      <c r="AD1560" s="13" t="s">
        <v>41</v>
      </c>
      <c r="AE1560">
        <v>28</v>
      </c>
      <c r="AF1560" t="s">
        <v>6</v>
      </c>
      <c r="AG1560" t="s">
        <v>11</v>
      </c>
      <c r="AH1560">
        <v>2</v>
      </c>
      <c r="AI1560" t="s">
        <v>78</v>
      </c>
      <c r="AJ1560" s="13" t="s">
        <v>239</v>
      </c>
      <c r="AK1560" s="13" t="s">
        <v>135</v>
      </c>
      <c r="AL1560" t="b">
        <v>0</v>
      </c>
      <c r="AM1560" t="str">
        <f>EmployeeData[[#This Row],[EMPLOYEEID]]</f>
        <v>E299845</v>
      </c>
    </row>
    <row r="1561" spans="1:39" ht="15" x14ac:dyDescent="0.25">
      <c r="A1561" s="13" t="s">
        <v>3422</v>
      </c>
      <c r="B1561" s="13" t="str">
        <f>EmployeeData[[#This Row],[FULLNAME]]</f>
        <v>San Kan</v>
      </c>
      <c r="C1561" s="13" t="s">
        <v>303</v>
      </c>
      <c r="D1561" s="13" t="s">
        <v>407</v>
      </c>
      <c r="E1561">
        <v>445</v>
      </c>
      <c r="F1561" s="13" t="s">
        <v>169</v>
      </c>
      <c r="G1561" s="13" t="s">
        <v>304</v>
      </c>
      <c r="H1561" t="s">
        <v>81</v>
      </c>
      <c r="I1561" t="s">
        <v>3976</v>
      </c>
      <c r="J1561">
        <v>41863</v>
      </c>
      <c r="K1561">
        <v>42472</v>
      </c>
      <c r="L1561">
        <v>1</v>
      </c>
      <c r="M1561">
        <v>40</v>
      </c>
      <c r="N1561">
        <v>5</v>
      </c>
      <c r="O1561">
        <v>41277</v>
      </c>
      <c r="P1561" t="s">
        <v>76</v>
      </c>
      <c r="Q1561" s="13" t="s">
        <v>57</v>
      </c>
      <c r="R1561" s="13" t="s">
        <v>83</v>
      </c>
      <c r="S1561" s="13" t="s">
        <v>159</v>
      </c>
      <c r="T1561" t="b">
        <v>1</v>
      </c>
      <c r="U1561" s="13" t="s">
        <v>7</v>
      </c>
      <c r="V1561" s="13" t="s">
        <v>3423</v>
      </c>
      <c r="W1561" t="s">
        <v>35</v>
      </c>
      <c r="X1561" s="13" t="s">
        <v>10</v>
      </c>
      <c r="Y1561" s="13" t="s">
        <v>146</v>
      </c>
      <c r="Z1561">
        <v>1979</v>
      </c>
      <c r="AA1561" s="13" t="s">
        <v>33</v>
      </c>
      <c r="AB1561" s="13" t="s">
        <v>306</v>
      </c>
      <c r="AC1561" s="13" t="s">
        <v>171</v>
      </c>
      <c r="AD1561" s="13" t="s">
        <v>41</v>
      </c>
      <c r="AE1561">
        <v>46</v>
      </c>
      <c r="AF1561" t="s">
        <v>37</v>
      </c>
      <c r="AG1561" t="s">
        <v>11</v>
      </c>
      <c r="AH1561">
        <v>2</v>
      </c>
      <c r="AI1561" t="s">
        <v>78</v>
      </c>
      <c r="AJ1561" s="13" t="s">
        <v>154</v>
      </c>
      <c r="AK1561" s="13" t="s">
        <v>135</v>
      </c>
      <c r="AL1561" t="b">
        <v>1</v>
      </c>
      <c r="AM1561" t="str">
        <f>EmployeeData[[#This Row],[EMPLOYEEID]]</f>
        <v>E299846</v>
      </c>
    </row>
    <row r="1562" spans="1:39" ht="15" x14ac:dyDescent="0.25">
      <c r="A1562" s="13" t="s">
        <v>3424</v>
      </c>
      <c r="B1562" s="13" t="str">
        <f>EmployeeData[[#This Row],[FULLNAME]]</f>
        <v>San Julia</v>
      </c>
      <c r="C1562" s="13" t="s">
        <v>156</v>
      </c>
      <c r="D1562" s="13" t="s">
        <v>407</v>
      </c>
      <c r="E1562">
        <v>455</v>
      </c>
      <c r="F1562" s="13" t="s">
        <v>326</v>
      </c>
      <c r="G1562" s="13" t="s">
        <v>158</v>
      </c>
      <c r="H1562" t="s">
        <v>81</v>
      </c>
      <c r="I1562" t="s">
        <v>3976</v>
      </c>
      <c r="J1562">
        <v>41863</v>
      </c>
      <c r="K1562">
        <v>42473</v>
      </c>
      <c r="L1562">
        <v>1</v>
      </c>
      <c r="M1562">
        <v>40</v>
      </c>
      <c r="N1562">
        <v>5</v>
      </c>
      <c r="O1562">
        <v>70563</v>
      </c>
      <c r="P1562" t="s">
        <v>76</v>
      </c>
      <c r="Q1562" s="13" t="s">
        <v>56</v>
      </c>
      <c r="R1562" s="13" t="s">
        <v>83</v>
      </c>
      <c r="S1562" s="13" t="s">
        <v>129</v>
      </c>
      <c r="T1562" t="b">
        <v>1</v>
      </c>
      <c r="U1562" s="13" t="s">
        <v>38</v>
      </c>
      <c r="V1562" s="13" t="s">
        <v>3425</v>
      </c>
      <c r="W1562" t="s">
        <v>5</v>
      </c>
      <c r="X1562" s="13" t="s">
        <v>10</v>
      </c>
      <c r="Y1562" s="13" t="s">
        <v>131</v>
      </c>
      <c r="Z1562">
        <v>1975</v>
      </c>
      <c r="AA1562" s="13" t="s">
        <v>15</v>
      </c>
      <c r="AB1562" s="13" t="s">
        <v>161</v>
      </c>
      <c r="AC1562" s="13" t="s">
        <v>328</v>
      </c>
      <c r="AD1562" s="13" t="s">
        <v>39</v>
      </c>
      <c r="AE1562">
        <v>50</v>
      </c>
      <c r="AF1562" t="s">
        <v>37</v>
      </c>
      <c r="AG1562" t="s">
        <v>12</v>
      </c>
      <c r="AH1562">
        <v>2</v>
      </c>
      <c r="AI1562" t="s">
        <v>78</v>
      </c>
      <c r="AJ1562" s="13" t="s">
        <v>154</v>
      </c>
      <c r="AK1562" s="13" t="s">
        <v>135</v>
      </c>
      <c r="AL1562" t="s">
        <v>136</v>
      </c>
      <c r="AM1562" t="str">
        <f>EmployeeData[[#This Row],[EMPLOYEEID]]</f>
        <v>E299847</v>
      </c>
    </row>
    <row r="1563" spans="1:39" ht="15" x14ac:dyDescent="0.25">
      <c r="A1563" s="13" t="s">
        <v>3426</v>
      </c>
      <c r="B1563" s="13" t="str">
        <f>EmployeeData[[#This Row],[FULLNAME]]</f>
        <v>Sanam Jin</v>
      </c>
      <c r="C1563" s="13" t="s">
        <v>156</v>
      </c>
      <c r="D1563" s="13" t="s">
        <v>407</v>
      </c>
      <c r="E1563">
        <v>445</v>
      </c>
      <c r="F1563" s="13" t="s">
        <v>169</v>
      </c>
      <c r="G1563" s="13" t="s">
        <v>158</v>
      </c>
      <c r="H1563" t="s">
        <v>81</v>
      </c>
      <c r="I1563" t="s">
        <v>3976</v>
      </c>
      <c r="J1563">
        <v>41863</v>
      </c>
      <c r="K1563">
        <v>42474</v>
      </c>
      <c r="L1563">
        <v>1</v>
      </c>
      <c r="M1563">
        <v>40</v>
      </c>
      <c r="N1563">
        <v>5</v>
      </c>
      <c r="O1563">
        <v>68232</v>
      </c>
      <c r="P1563" t="s">
        <v>76</v>
      </c>
      <c r="Q1563" s="13" t="s">
        <v>56</v>
      </c>
      <c r="R1563" s="13" t="s">
        <v>83</v>
      </c>
      <c r="S1563" s="13" t="s">
        <v>159</v>
      </c>
      <c r="T1563" t="b">
        <v>1</v>
      </c>
      <c r="U1563" s="13" t="s">
        <v>7</v>
      </c>
      <c r="V1563" s="13" t="s">
        <v>3427</v>
      </c>
      <c r="W1563" t="s">
        <v>35</v>
      </c>
      <c r="X1563" s="13" t="s">
        <v>10</v>
      </c>
      <c r="Y1563" s="13" t="s">
        <v>146</v>
      </c>
      <c r="Z1563">
        <v>1986</v>
      </c>
      <c r="AA1563" s="13" t="s">
        <v>15</v>
      </c>
      <c r="AB1563" s="13" t="s">
        <v>161</v>
      </c>
      <c r="AC1563" s="13" t="s">
        <v>171</v>
      </c>
      <c r="AD1563" s="13" t="s">
        <v>41</v>
      </c>
      <c r="AE1563">
        <v>39</v>
      </c>
      <c r="AF1563" t="s">
        <v>36</v>
      </c>
      <c r="AG1563" t="s">
        <v>12</v>
      </c>
      <c r="AH1563">
        <v>2</v>
      </c>
      <c r="AI1563" t="s">
        <v>78</v>
      </c>
      <c r="AJ1563" s="13" t="s">
        <v>167</v>
      </c>
      <c r="AK1563" s="13" t="s">
        <v>184</v>
      </c>
      <c r="AL1563" t="b">
        <v>1</v>
      </c>
      <c r="AM1563" t="str">
        <f>EmployeeData[[#This Row],[EMPLOYEEID]]</f>
        <v>E299848</v>
      </c>
    </row>
    <row r="1564" spans="1:39" ht="15" x14ac:dyDescent="0.25">
      <c r="A1564" s="13" t="s">
        <v>3428</v>
      </c>
      <c r="B1564" s="13" t="str">
        <f>EmployeeData[[#This Row],[FULLNAME]]</f>
        <v>Sanam Jain</v>
      </c>
      <c r="C1564" s="13" t="s">
        <v>203</v>
      </c>
      <c r="D1564" s="13" t="s">
        <v>407</v>
      </c>
      <c r="E1564">
        <v>455</v>
      </c>
      <c r="F1564" s="13" t="s">
        <v>326</v>
      </c>
      <c r="G1564" s="13" t="s">
        <v>204</v>
      </c>
      <c r="H1564" t="s">
        <v>81</v>
      </c>
      <c r="I1564" t="s">
        <v>3976</v>
      </c>
      <c r="J1564">
        <v>41863</v>
      </c>
      <c r="K1564">
        <v>42475</v>
      </c>
      <c r="L1564">
        <v>1</v>
      </c>
      <c r="M1564">
        <v>40</v>
      </c>
      <c r="N1564">
        <v>5</v>
      </c>
      <c r="O1564">
        <v>304330</v>
      </c>
      <c r="P1564" t="s">
        <v>76</v>
      </c>
      <c r="Q1564" s="13" t="s">
        <v>55</v>
      </c>
      <c r="R1564" s="13" t="s">
        <v>83</v>
      </c>
      <c r="S1564" s="13" t="s">
        <v>129</v>
      </c>
      <c r="T1564" t="b">
        <v>1</v>
      </c>
      <c r="U1564" s="13" t="s">
        <v>38</v>
      </c>
      <c r="V1564" s="13" t="s">
        <v>3429</v>
      </c>
      <c r="W1564" t="s">
        <v>5</v>
      </c>
      <c r="X1564" s="13" t="s">
        <v>10</v>
      </c>
      <c r="Y1564" s="13" t="s">
        <v>131</v>
      </c>
      <c r="Z1564">
        <v>1978</v>
      </c>
      <c r="AA1564" s="13" t="s">
        <v>33</v>
      </c>
      <c r="AB1564" s="13" t="s">
        <v>206</v>
      </c>
      <c r="AC1564" s="13" t="s">
        <v>328</v>
      </c>
      <c r="AD1564" s="13" t="s">
        <v>39</v>
      </c>
      <c r="AE1564">
        <v>47</v>
      </c>
      <c r="AF1564" t="s">
        <v>37</v>
      </c>
      <c r="AG1564" t="s">
        <v>65</v>
      </c>
      <c r="AH1564">
        <v>2</v>
      </c>
      <c r="AI1564" t="s">
        <v>78</v>
      </c>
      <c r="AJ1564" s="13" t="s">
        <v>176</v>
      </c>
      <c r="AK1564" s="13" t="s">
        <v>135</v>
      </c>
      <c r="AL1564" t="b">
        <v>0</v>
      </c>
      <c r="AM1564" t="str">
        <f>EmployeeData[[#This Row],[EMPLOYEEID]]</f>
        <v>E299849</v>
      </c>
    </row>
    <row r="1565" spans="1:39" ht="15" x14ac:dyDescent="0.25">
      <c r="A1565" s="13" t="s">
        <v>3430</v>
      </c>
      <c r="B1565" s="13" t="str">
        <f>EmployeeData[[#This Row],[FULLNAME]]</f>
        <v>Sanam Imberton</v>
      </c>
      <c r="C1565" s="13" t="s">
        <v>203</v>
      </c>
      <c r="D1565" s="13" t="s">
        <v>407</v>
      </c>
      <c r="E1565">
        <v>362</v>
      </c>
      <c r="F1565" s="13" t="s">
        <v>143</v>
      </c>
      <c r="G1565" s="13" t="s">
        <v>204</v>
      </c>
      <c r="H1565" t="s">
        <v>81</v>
      </c>
      <c r="I1565" t="s">
        <v>3976</v>
      </c>
      <c r="J1565">
        <v>41863</v>
      </c>
      <c r="K1565">
        <v>42689</v>
      </c>
      <c r="L1565">
        <v>1</v>
      </c>
      <c r="M1565">
        <v>40</v>
      </c>
      <c r="N1565">
        <v>5</v>
      </c>
      <c r="O1565">
        <v>84644</v>
      </c>
      <c r="P1565" t="s">
        <v>76</v>
      </c>
      <c r="Q1565" s="13" t="s">
        <v>55</v>
      </c>
      <c r="R1565" s="13" t="s">
        <v>83</v>
      </c>
      <c r="S1565" s="13" t="s">
        <v>215</v>
      </c>
      <c r="T1565" t="b">
        <v>1</v>
      </c>
      <c r="U1565" s="13" t="s">
        <v>7</v>
      </c>
      <c r="V1565" s="13" t="s">
        <v>3431</v>
      </c>
      <c r="W1565" t="s">
        <v>35</v>
      </c>
      <c r="X1565" s="13" t="s">
        <v>45</v>
      </c>
      <c r="Y1565" s="13" t="s">
        <v>146</v>
      </c>
      <c r="Z1565">
        <v>1987</v>
      </c>
      <c r="AA1565" s="13" t="s">
        <v>33</v>
      </c>
      <c r="AB1565" s="13" t="s">
        <v>206</v>
      </c>
      <c r="AC1565" s="13" t="s">
        <v>1146</v>
      </c>
      <c r="AD1565" s="13" t="s">
        <v>44</v>
      </c>
      <c r="AE1565">
        <v>38</v>
      </c>
      <c r="AF1565" t="s">
        <v>36</v>
      </c>
      <c r="AG1565" t="s">
        <v>12</v>
      </c>
      <c r="AH1565">
        <v>2</v>
      </c>
      <c r="AI1565" t="s">
        <v>78</v>
      </c>
      <c r="AJ1565" s="13" t="s">
        <v>134</v>
      </c>
      <c r="AK1565" s="13" t="s">
        <v>184</v>
      </c>
      <c r="AL1565" t="s">
        <v>136</v>
      </c>
      <c r="AM1565" t="str">
        <f>EmployeeData[[#This Row],[EMPLOYEEID]]</f>
        <v>E299850</v>
      </c>
    </row>
    <row r="1566" spans="1:39" ht="15" x14ac:dyDescent="0.25">
      <c r="A1566" s="13" t="s">
        <v>3432</v>
      </c>
      <c r="B1566" s="13" t="str">
        <f>EmployeeData[[#This Row],[FULLNAME]]</f>
        <v>SangMook Huang</v>
      </c>
      <c r="C1566" s="13" t="s">
        <v>203</v>
      </c>
      <c r="D1566" s="13" t="s">
        <v>407</v>
      </c>
      <c r="E1566">
        <v>455</v>
      </c>
      <c r="F1566" s="13" t="s">
        <v>326</v>
      </c>
      <c r="G1566" s="13" t="s">
        <v>204</v>
      </c>
      <c r="H1566" t="s">
        <v>81</v>
      </c>
      <c r="I1566" t="s">
        <v>3976</v>
      </c>
      <c r="J1566">
        <v>41863</v>
      </c>
      <c r="K1566">
        <v>42690</v>
      </c>
      <c r="L1566">
        <v>1</v>
      </c>
      <c r="M1566">
        <v>40</v>
      </c>
      <c r="N1566">
        <v>5</v>
      </c>
      <c r="O1566">
        <v>270696</v>
      </c>
      <c r="P1566" t="s">
        <v>76</v>
      </c>
      <c r="Q1566" s="13" t="s">
        <v>55</v>
      </c>
      <c r="R1566" s="13" t="s">
        <v>83</v>
      </c>
      <c r="S1566" s="13" t="s">
        <v>129</v>
      </c>
      <c r="T1566" t="b">
        <v>1</v>
      </c>
      <c r="U1566" s="13" t="s">
        <v>38</v>
      </c>
      <c r="V1566" s="13" t="s">
        <v>3433</v>
      </c>
      <c r="W1566" t="s">
        <v>5</v>
      </c>
      <c r="X1566" s="13" t="s">
        <v>10</v>
      </c>
      <c r="Y1566" s="13" t="s">
        <v>131</v>
      </c>
      <c r="Z1566">
        <v>1997</v>
      </c>
      <c r="AA1566" s="13" t="s">
        <v>33</v>
      </c>
      <c r="AB1566" s="13" t="s">
        <v>206</v>
      </c>
      <c r="AC1566" s="13" t="s">
        <v>328</v>
      </c>
      <c r="AD1566" s="13" t="s">
        <v>39</v>
      </c>
      <c r="AE1566">
        <v>28</v>
      </c>
      <c r="AF1566" t="s">
        <v>6</v>
      </c>
      <c r="AG1566" t="s">
        <v>47</v>
      </c>
      <c r="AH1566">
        <v>2</v>
      </c>
      <c r="AI1566" t="s">
        <v>78</v>
      </c>
      <c r="AJ1566" s="13" t="s">
        <v>134</v>
      </c>
      <c r="AK1566" s="13" t="s">
        <v>135</v>
      </c>
      <c r="AL1566" t="b">
        <v>0</v>
      </c>
      <c r="AM1566" t="str">
        <f>EmployeeData[[#This Row],[EMPLOYEEID]]</f>
        <v>E299851</v>
      </c>
    </row>
    <row r="1567" spans="1:39" ht="15" x14ac:dyDescent="0.25">
      <c r="A1567" s="13" t="s">
        <v>3434</v>
      </c>
      <c r="B1567" s="13" t="str">
        <f>EmployeeData[[#This Row],[FULLNAME]]</f>
        <v>Peter Gao</v>
      </c>
      <c r="C1567" s="13" t="s">
        <v>203</v>
      </c>
      <c r="D1567" s="13" t="s">
        <v>407</v>
      </c>
      <c r="E1567">
        <v>434</v>
      </c>
      <c r="F1567" s="13" t="s">
        <v>127</v>
      </c>
      <c r="G1567" s="13" t="s">
        <v>204</v>
      </c>
      <c r="H1567" t="s">
        <v>81</v>
      </c>
      <c r="I1567" t="s">
        <v>3975</v>
      </c>
      <c r="J1567">
        <v>41915</v>
      </c>
      <c r="K1567">
        <v>41975</v>
      </c>
      <c r="L1567">
        <v>1</v>
      </c>
      <c r="M1567">
        <v>40</v>
      </c>
      <c r="N1567">
        <v>5</v>
      </c>
      <c r="O1567">
        <v>75403</v>
      </c>
      <c r="P1567" t="s">
        <v>76</v>
      </c>
      <c r="Q1567" s="13" t="s">
        <v>55</v>
      </c>
      <c r="R1567" s="13" t="s">
        <v>83</v>
      </c>
      <c r="S1567" s="13" t="s">
        <v>211</v>
      </c>
      <c r="T1567" t="b">
        <v>1</v>
      </c>
      <c r="U1567" s="13" t="s">
        <v>8</v>
      </c>
      <c r="V1567" s="13" t="s">
        <v>3435</v>
      </c>
      <c r="W1567" t="s">
        <v>35</v>
      </c>
      <c r="X1567" s="13" t="s">
        <v>45</v>
      </c>
      <c r="Y1567" s="13" t="s">
        <v>229</v>
      </c>
      <c r="Z1567">
        <v>1982</v>
      </c>
      <c r="AA1567" s="13" t="s">
        <v>49</v>
      </c>
      <c r="AB1567" s="13" t="s">
        <v>206</v>
      </c>
      <c r="AC1567" s="13" t="s">
        <v>1199</v>
      </c>
      <c r="AD1567" s="13" t="s">
        <v>40</v>
      </c>
      <c r="AE1567">
        <v>43</v>
      </c>
      <c r="AF1567" t="s">
        <v>36</v>
      </c>
      <c r="AG1567" t="s">
        <v>12</v>
      </c>
      <c r="AH1567">
        <v>0</v>
      </c>
      <c r="AI1567" t="s">
        <v>78</v>
      </c>
      <c r="AJ1567" s="13" t="s">
        <v>149</v>
      </c>
      <c r="AK1567" s="13" t="s">
        <v>135</v>
      </c>
      <c r="AL1567" t="b">
        <v>1</v>
      </c>
      <c r="AM1567" t="str">
        <f>EmployeeData[[#This Row],[EMPLOYEEID]]</f>
        <v>E300147</v>
      </c>
    </row>
    <row r="1568" spans="1:39" ht="15" x14ac:dyDescent="0.25">
      <c r="A1568" s="13" t="s">
        <v>3436</v>
      </c>
      <c r="B1568" s="13" t="str">
        <f>EmployeeData[[#This Row],[FULLNAME]]</f>
        <v>SangMook Hu</v>
      </c>
      <c r="C1568" s="13" t="s">
        <v>125</v>
      </c>
      <c r="D1568" s="13" t="s">
        <v>407</v>
      </c>
      <c r="E1568">
        <v>423</v>
      </c>
      <c r="F1568" s="13" t="s">
        <v>157</v>
      </c>
      <c r="G1568" s="13" t="s">
        <v>144</v>
      </c>
      <c r="H1568" t="s">
        <v>81</v>
      </c>
      <c r="I1568" t="s">
        <v>3976</v>
      </c>
      <c r="J1568">
        <v>41863</v>
      </c>
      <c r="K1568">
        <v>42691</v>
      </c>
      <c r="L1568">
        <v>1</v>
      </c>
      <c r="M1568">
        <v>40</v>
      </c>
      <c r="N1568">
        <v>5</v>
      </c>
      <c r="O1568">
        <v>38910</v>
      </c>
      <c r="P1568" t="s">
        <v>76</v>
      </c>
      <c r="Q1568" s="13" t="s">
        <v>54</v>
      </c>
      <c r="R1568" s="13" t="s">
        <v>83</v>
      </c>
      <c r="S1568" s="13" t="s">
        <v>237</v>
      </c>
      <c r="T1568" t="b">
        <v>1</v>
      </c>
      <c r="U1568" s="13" t="s">
        <v>8</v>
      </c>
      <c r="V1568" s="13" t="s">
        <v>3437</v>
      </c>
      <c r="W1568" t="s">
        <v>35</v>
      </c>
      <c r="X1568" s="13" t="s">
        <v>45</v>
      </c>
      <c r="Y1568" s="13" t="s">
        <v>229</v>
      </c>
      <c r="Z1568">
        <v>1997</v>
      </c>
      <c r="AA1568" s="13" t="s">
        <v>15</v>
      </c>
      <c r="AB1568" s="13" t="s">
        <v>147</v>
      </c>
      <c r="AC1568" s="13" t="s">
        <v>1389</v>
      </c>
      <c r="AD1568" s="13" t="s">
        <v>43</v>
      </c>
      <c r="AE1568">
        <v>28</v>
      </c>
      <c r="AF1568" t="s">
        <v>6</v>
      </c>
      <c r="AG1568" t="s">
        <v>11</v>
      </c>
      <c r="AH1568">
        <v>2</v>
      </c>
      <c r="AI1568" t="s">
        <v>78</v>
      </c>
      <c r="AJ1568" s="13" t="s">
        <v>134</v>
      </c>
      <c r="AK1568" s="13" t="s">
        <v>150</v>
      </c>
      <c r="AL1568" t="s">
        <v>136</v>
      </c>
      <c r="AM1568" t="str">
        <f>EmployeeData[[#This Row],[EMPLOYEEID]]</f>
        <v>E299852</v>
      </c>
    </row>
    <row r="1569" spans="1:39" ht="15" x14ac:dyDescent="0.25">
      <c r="A1569" s="13" t="s">
        <v>3438</v>
      </c>
      <c r="B1569" s="13" t="str">
        <f>EmployeeData[[#This Row],[FULLNAME]]</f>
        <v>SangMook Ho</v>
      </c>
      <c r="C1569" s="13" t="s">
        <v>125</v>
      </c>
      <c r="D1569" s="13" t="s">
        <v>407</v>
      </c>
      <c r="E1569">
        <v>272</v>
      </c>
      <c r="F1569" s="13" t="s">
        <v>157</v>
      </c>
      <c r="G1569" s="13" t="s">
        <v>128</v>
      </c>
      <c r="H1569" t="s">
        <v>81</v>
      </c>
      <c r="I1569" t="s">
        <v>3976</v>
      </c>
      <c r="J1569">
        <v>41863</v>
      </c>
      <c r="K1569">
        <v>42692</v>
      </c>
      <c r="L1569">
        <v>1</v>
      </c>
      <c r="M1569">
        <v>40</v>
      </c>
      <c r="N1569">
        <v>5</v>
      </c>
      <c r="O1569">
        <v>73198</v>
      </c>
      <c r="P1569" t="s">
        <v>76</v>
      </c>
      <c r="Q1569" s="13" t="s">
        <v>54</v>
      </c>
      <c r="R1569" s="13" t="s">
        <v>83</v>
      </c>
      <c r="S1569" s="13" t="s">
        <v>190</v>
      </c>
      <c r="T1569" t="b">
        <v>1</v>
      </c>
      <c r="U1569" s="13" t="s">
        <v>8</v>
      </c>
      <c r="V1569" s="13" t="s">
        <v>3439</v>
      </c>
      <c r="W1569" t="s">
        <v>5</v>
      </c>
      <c r="X1569" s="13" t="s">
        <v>10</v>
      </c>
      <c r="Y1569" s="13" t="s">
        <v>229</v>
      </c>
      <c r="Z1569">
        <v>1982</v>
      </c>
      <c r="AA1569" s="13" t="s">
        <v>32</v>
      </c>
      <c r="AB1569" s="13" t="s">
        <v>132</v>
      </c>
      <c r="AC1569" s="13" t="s">
        <v>3440</v>
      </c>
      <c r="AD1569" s="13" t="s">
        <v>43</v>
      </c>
      <c r="AE1569">
        <v>43</v>
      </c>
      <c r="AF1569" t="s">
        <v>36</v>
      </c>
      <c r="AG1569" t="s">
        <v>12</v>
      </c>
      <c r="AH1569">
        <v>2</v>
      </c>
      <c r="AI1569" t="s">
        <v>78</v>
      </c>
      <c r="AJ1569" s="13" t="s">
        <v>154</v>
      </c>
      <c r="AK1569" s="13" t="s">
        <v>135</v>
      </c>
      <c r="AL1569" t="b">
        <v>1</v>
      </c>
      <c r="AM1569" t="str">
        <f>EmployeeData[[#This Row],[EMPLOYEEID]]</f>
        <v>E299853</v>
      </c>
    </row>
    <row r="1570" spans="1:39" ht="15" x14ac:dyDescent="0.25">
      <c r="A1570" s="13" t="s">
        <v>3441</v>
      </c>
      <c r="B1570" s="13" t="str">
        <f>EmployeeData[[#This Row],[FULLNAME]]</f>
        <v>Sanjeet Heine</v>
      </c>
      <c r="C1570" s="13" t="s">
        <v>125</v>
      </c>
      <c r="D1570" s="13" t="s">
        <v>407</v>
      </c>
      <c r="E1570">
        <v>447</v>
      </c>
      <c r="F1570" s="13" t="s">
        <v>905</v>
      </c>
      <c r="G1570" s="13" t="s">
        <v>144</v>
      </c>
      <c r="H1570" t="s">
        <v>81</v>
      </c>
      <c r="I1570" t="s">
        <v>3976</v>
      </c>
      <c r="J1570">
        <v>41863</v>
      </c>
      <c r="K1570">
        <v>42693</v>
      </c>
      <c r="L1570">
        <v>1</v>
      </c>
      <c r="M1570">
        <v>40</v>
      </c>
      <c r="N1570">
        <v>5</v>
      </c>
      <c r="O1570">
        <v>39029</v>
      </c>
      <c r="P1570" t="s">
        <v>76</v>
      </c>
      <c r="Q1570" s="13" t="s">
        <v>54</v>
      </c>
      <c r="R1570" s="13" t="s">
        <v>83</v>
      </c>
      <c r="S1570" s="13" t="s">
        <v>410</v>
      </c>
      <c r="T1570" t="b">
        <v>1</v>
      </c>
      <c r="U1570" s="13" t="s">
        <v>8</v>
      </c>
      <c r="V1570" s="13" t="s">
        <v>3442</v>
      </c>
      <c r="W1570" t="s">
        <v>35</v>
      </c>
      <c r="X1570" s="13" t="s">
        <v>10</v>
      </c>
      <c r="Y1570" s="13" t="s">
        <v>146</v>
      </c>
      <c r="Z1570">
        <v>2002</v>
      </c>
      <c r="AA1570" s="13" t="s">
        <v>15</v>
      </c>
      <c r="AB1570" s="13" t="s">
        <v>147</v>
      </c>
      <c r="AC1570" s="13" t="s">
        <v>907</v>
      </c>
      <c r="AD1570" s="13" t="s">
        <v>64</v>
      </c>
      <c r="AE1570">
        <v>23</v>
      </c>
      <c r="AF1570" t="s">
        <v>63</v>
      </c>
      <c r="AG1570" t="s">
        <v>11</v>
      </c>
      <c r="AH1570">
        <v>2</v>
      </c>
      <c r="AI1570" t="s">
        <v>78</v>
      </c>
      <c r="AJ1570" s="13" t="s">
        <v>239</v>
      </c>
      <c r="AK1570" s="13" t="s">
        <v>135</v>
      </c>
      <c r="AL1570" t="s">
        <v>136</v>
      </c>
      <c r="AM1570" t="str">
        <f>EmployeeData[[#This Row],[EMPLOYEEID]]</f>
        <v>E299854</v>
      </c>
    </row>
    <row r="1571" spans="1:39" ht="15" x14ac:dyDescent="0.25">
      <c r="A1571" s="13" t="s">
        <v>3443</v>
      </c>
      <c r="B1571" s="13" t="str">
        <f>EmployeeData[[#This Row],[FULLNAME]]</f>
        <v>Sanjeet Hanna</v>
      </c>
      <c r="C1571" s="13" t="s">
        <v>125</v>
      </c>
      <c r="D1571" s="13" t="s">
        <v>407</v>
      </c>
      <c r="E1571">
        <v>456</v>
      </c>
      <c r="F1571" s="13" t="s">
        <v>867</v>
      </c>
      <c r="G1571" s="13" t="s">
        <v>144</v>
      </c>
      <c r="H1571" t="s">
        <v>81</v>
      </c>
      <c r="I1571" t="s">
        <v>3976</v>
      </c>
      <c r="J1571">
        <v>41863</v>
      </c>
      <c r="K1571">
        <v>42694</v>
      </c>
      <c r="L1571">
        <v>1</v>
      </c>
      <c r="M1571">
        <v>40</v>
      </c>
      <c r="N1571">
        <v>5</v>
      </c>
      <c r="O1571">
        <v>58492</v>
      </c>
      <c r="P1571" t="s">
        <v>76</v>
      </c>
      <c r="Q1571" s="13" t="s">
        <v>54</v>
      </c>
      <c r="R1571" s="13" t="s">
        <v>83</v>
      </c>
      <c r="S1571" s="13" t="s">
        <v>190</v>
      </c>
      <c r="T1571" t="b">
        <v>1</v>
      </c>
      <c r="U1571" s="13" t="s">
        <v>8</v>
      </c>
      <c r="V1571" s="13" t="s">
        <v>3444</v>
      </c>
      <c r="W1571" t="s">
        <v>5</v>
      </c>
      <c r="X1571" s="13" t="s">
        <v>10</v>
      </c>
      <c r="Y1571" s="13" t="s">
        <v>229</v>
      </c>
      <c r="Z1571">
        <v>1982</v>
      </c>
      <c r="AA1571" s="13" t="s">
        <v>15</v>
      </c>
      <c r="AB1571" s="13" t="s">
        <v>147</v>
      </c>
      <c r="AC1571" s="13" t="s">
        <v>1320</v>
      </c>
      <c r="AD1571" s="13" t="s">
        <v>42</v>
      </c>
      <c r="AE1571">
        <v>43</v>
      </c>
      <c r="AF1571" t="s">
        <v>36</v>
      </c>
      <c r="AG1571" t="s">
        <v>12</v>
      </c>
      <c r="AH1571">
        <v>2</v>
      </c>
      <c r="AI1571" t="s">
        <v>78</v>
      </c>
      <c r="AJ1571" s="13" t="s">
        <v>239</v>
      </c>
      <c r="AK1571" s="13" t="s">
        <v>135</v>
      </c>
      <c r="AL1571" t="s">
        <v>136</v>
      </c>
      <c r="AM1571" t="str">
        <f>EmployeeData[[#This Row],[EMPLOYEEID]]</f>
        <v>E299855</v>
      </c>
    </row>
    <row r="1572" spans="1:39" ht="15" x14ac:dyDescent="0.25">
      <c r="A1572" s="13" t="s">
        <v>3445</v>
      </c>
      <c r="B1572" s="13" t="str">
        <f>EmployeeData[[#This Row],[FULLNAME]]</f>
        <v>Sanjeet Han</v>
      </c>
      <c r="C1572" s="13" t="s">
        <v>125</v>
      </c>
      <c r="D1572" s="13" t="s">
        <v>407</v>
      </c>
      <c r="E1572">
        <v>404</v>
      </c>
      <c r="F1572" s="13" t="s">
        <v>127</v>
      </c>
      <c r="G1572" s="13" t="s">
        <v>128</v>
      </c>
      <c r="H1572" t="s">
        <v>81</v>
      </c>
      <c r="I1572" t="s">
        <v>3976</v>
      </c>
      <c r="J1572">
        <v>41863</v>
      </c>
      <c r="K1572">
        <v>42695</v>
      </c>
      <c r="L1572">
        <v>1</v>
      </c>
      <c r="M1572">
        <v>40</v>
      </c>
      <c r="N1572">
        <v>5</v>
      </c>
      <c r="O1572">
        <v>77312</v>
      </c>
      <c r="P1572" t="s">
        <v>76</v>
      </c>
      <c r="Q1572" s="13" t="s">
        <v>54</v>
      </c>
      <c r="R1572" s="13" t="s">
        <v>83</v>
      </c>
      <c r="S1572" s="13" t="s">
        <v>159</v>
      </c>
      <c r="T1572" t="b">
        <v>1</v>
      </c>
      <c r="U1572" s="13" t="s">
        <v>8</v>
      </c>
      <c r="V1572" s="13" t="s">
        <v>3446</v>
      </c>
      <c r="W1572" t="s">
        <v>5</v>
      </c>
      <c r="X1572" s="13" t="s">
        <v>10</v>
      </c>
      <c r="Y1572" s="13" t="s">
        <v>146</v>
      </c>
      <c r="Z1572">
        <v>1990</v>
      </c>
      <c r="AA1572" s="13" t="s">
        <v>53</v>
      </c>
      <c r="AB1572" s="13" t="s">
        <v>132</v>
      </c>
      <c r="AC1572" s="13" t="s">
        <v>536</v>
      </c>
      <c r="AD1572" s="13" t="s">
        <v>40</v>
      </c>
      <c r="AE1572">
        <v>35</v>
      </c>
      <c r="AF1572" t="s">
        <v>36</v>
      </c>
      <c r="AG1572" t="s">
        <v>12</v>
      </c>
      <c r="AH1572">
        <v>2</v>
      </c>
      <c r="AI1572" t="s">
        <v>78</v>
      </c>
      <c r="AJ1572" s="13" t="s">
        <v>134</v>
      </c>
      <c r="AK1572" s="13" t="s">
        <v>135</v>
      </c>
      <c r="AL1572" t="s">
        <v>136</v>
      </c>
      <c r="AM1572" t="str">
        <f>EmployeeData[[#This Row],[EMPLOYEEID]]</f>
        <v>E299856</v>
      </c>
    </row>
    <row r="1573" spans="1:39" ht="15" x14ac:dyDescent="0.25">
      <c r="A1573" s="13" t="s">
        <v>3447</v>
      </c>
      <c r="B1573" s="13" t="str">
        <f>EmployeeData[[#This Row],[FULLNAME]]</f>
        <v>Santi Guerreiro</v>
      </c>
      <c r="C1573" s="13" t="s">
        <v>156</v>
      </c>
      <c r="D1573" s="13" t="s">
        <v>407</v>
      </c>
      <c r="E1573">
        <v>446</v>
      </c>
      <c r="F1573" s="13" t="s">
        <v>326</v>
      </c>
      <c r="G1573" s="13" t="s">
        <v>158</v>
      </c>
      <c r="H1573" t="s">
        <v>81</v>
      </c>
      <c r="I1573" t="s">
        <v>3976</v>
      </c>
      <c r="J1573">
        <v>41863</v>
      </c>
      <c r="K1573">
        <v>42696</v>
      </c>
      <c r="L1573">
        <v>1</v>
      </c>
      <c r="M1573">
        <v>40</v>
      </c>
      <c r="N1573">
        <v>5</v>
      </c>
      <c r="O1573">
        <v>89915</v>
      </c>
      <c r="P1573" t="s">
        <v>76</v>
      </c>
      <c r="Q1573" s="13" t="s">
        <v>56</v>
      </c>
      <c r="R1573" s="13" t="s">
        <v>83</v>
      </c>
      <c r="S1573" s="13" t="s">
        <v>140</v>
      </c>
      <c r="T1573" t="b">
        <v>1</v>
      </c>
      <c r="U1573" s="13" t="s">
        <v>8</v>
      </c>
      <c r="V1573" s="13" t="s">
        <v>3448</v>
      </c>
      <c r="W1573" t="s">
        <v>35</v>
      </c>
      <c r="X1573" s="13" t="s">
        <v>45</v>
      </c>
      <c r="Y1573" s="13" t="s">
        <v>153</v>
      </c>
      <c r="Z1573">
        <v>1988</v>
      </c>
      <c r="AA1573" s="13" t="s">
        <v>32</v>
      </c>
      <c r="AB1573" s="13" t="s">
        <v>161</v>
      </c>
      <c r="AC1573" s="13" t="s">
        <v>384</v>
      </c>
      <c r="AD1573" s="13" t="s">
        <v>39</v>
      </c>
      <c r="AE1573">
        <v>37</v>
      </c>
      <c r="AF1573" t="s">
        <v>36</v>
      </c>
      <c r="AG1573" t="s">
        <v>12</v>
      </c>
      <c r="AH1573">
        <v>2</v>
      </c>
      <c r="AI1573" t="s">
        <v>78</v>
      </c>
      <c r="AJ1573" s="13" t="s">
        <v>154</v>
      </c>
      <c r="AK1573" s="13" t="s">
        <v>135</v>
      </c>
      <c r="AL1573" t="s">
        <v>136</v>
      </c>
      <c r="AM1573" t="str">
        <f>EmployeeData[[#This Row],[EMPLOYEEID]]</f>
        <v>E299857</v>
      </c>
    </row>
    <row r="1574" spans="1:39" ht="15" x14ac:dyDescent="0.25">
      <c r="A1574" s="13" t="s">
        <v>3449</v>
      </c>
      <c r="B1574" s="13" t="str">
        <f>EmployeeData[[#This Row],[FULLNAME]]</f>
        <v>Santi Grass</v>
      </c>
      <c r="C1574" s="13" t="s">
        <v>203</v>
      </c>
      <c r="D1574" s="13" t="s">
        <v>407</v>
      </c>
      <c r="E1574">
        <v>293</v>
      </c>
      <c r="F1574" s="13" t="s">
        <v>157</v>
      </c>
      <c r="G1574" s="13" t="s">
        <v>204</v>
      </c>
      <c r="H1574" t="s">
        <v>81</v>
      </c>
      <c r="I1574" t="s">
        <v>3976</v>
      </c>
      <c r="J1574">
        <v>41863</v>
      </c>
      <c r="K1574">
        <v>42697</v>
      </c>
      <c r="L1574">
        <v>1</v>
      </c>
      <c r="M1574">
        <v>40</v>
      </c>
      <c r="N1574">
        <v>5</v>
      </c>
      <c r="O1574">
        <v>72172</v>
      </c>
      <c r="P1574" t="s">
        <v>76</v>
      </c>
      <c r="Q1574" s="13" t="s">
        <v>55</v>
      </c>
      <c r="R1574" s="13" t="s">
        <v>83</v>
      </c>
      <c r="S1574" s="13" t="s">
        <v>129</v>
      </c>
      <c r="T1574" t="b">
        <v>1</v>
      </c>
      <c r="U1574" s="13" t="s">
        <v>38</v>
      </c>
      <c r="V1574" s="13" t="s">
        <v>3450</v>
      </c>
      <c r="W1574" t="s">
        <v>5</v>
      </c>
      <c r="X1574" s="13" t="s">
        <v>10</v>
      </c>
      <c r="Y1574" s="13" t="s">
        <v>131</v>
      </c>
      <c r="Z1574">
        <v>2001</v>
      </c>
      <c r="AA1574" s="13" t="s">
        <v>33</v>
      </c>
      <c r="AB1574" s="13" t="s">
        <v>206</v>
      </c>
      <c r="AC1574" s="13" t="s">
        <v>307</v>
      </c>
      <c r="AD1574" s="13" t="s">
        <v>43</v>
      </c>
      <c r="AE1574">
        <v>24</v>
      </c>
      <c r="AF1574" t="s">
        <v>63</v>
      </c>
      <c r="AG1574" t="s">
        <v>12</v>
      </c>
      <c r="AH1574">
        <v>2</v>
      </c>
      <c r="AI1574" t="s">
        <v>78</v>
      </c>
      <c r="AJ1574" s="13" t="s">
        <v>154</v>
      </c>
      <c r="AK1574" s="13" t="s">
        <v>135</v>
      </c>
      <c r="AL1574" t="b">
        <v>0</v>
      </c>
      <c r="AM1574" t="str">
        <f>EmployeeData[[#This Row],[EMPLOYEEID]]</f>
        <v>E299858</v>
      </c>
    </row>
    <row r="1575" spans="1:39" ht="15" x14ac:dyDescent="0.25">
      <c r="A1575" s="13" t="s">
        <v>3451</v>
      </c>
      <c r="B1575" s="13" t="str">
        <f>EmployeeData[[#This Row],[FULLNAME]]</f>
        <v>Santi Gong</v>
      </c>
      <c r="C1575" s="13" t="s">
        <v>1081</v>
      </c>
      <c r="D1575" s="13" t="s">
        <v>407</v>
      </c>
      <c r="E1575">
        <v>447</v>
      </c>
      <c r="F1575" s="13" t="s">
        <v>905</v>
      </c>
      <c r="G1575" s="13" t="s">
        <v>1248</v>
      </c>
      <c r="H1575" t="s">
        <v>81</v>
      </c>
      <c r="I1575" t="s">
        <v>3976</v>
      </c>
      <c r="J1575">
        <v>41863</v>
      </c>
      <c r="K1575">
        <v>42698</v>
      </c>
      <c r="L1575">
        <v>1</v>
      </c>
      <c r="M1575">
        <v>40</v>
      </c>
      <c r="N1575">
        <v>5</v>
      </c>
      <c r="O1575">
        <v>32479</v>
      </c>
      <c r="P1575" t="s">
        <v>76</v>
      </c>
      <c r="Q1575" s="13" t="s">
        <v>60</v>
      </c>
      <c r="R1575" s="13" t="s">
        <v>83</v>
      </c>
      <c r="S1575" s="13" t="s">
        <v>159</v>
      </c>
      <c r="T1575" t="b">
        <v>1</v>
      </c>
      <c r="U1575" s="13" t="s">
        <v>8</v>
      </c>
      <c r="V1575" s="13" t="s">
        <v>3452</v>
      </c>
      <c r="W1575" t="s">
        <v>35</v>
      </c>
      <c r="X1575" s="13" t="s">
        <v>45</v>
      </c>
      <c r="Y1575" s="13" t="s">
        <v>146</v>
      </c>
      <c r="Z1575">
        <v>1974</v>
      </c>
      <c r="AA1575" s="13" t="s">
        <v>33</v>
      </c>
      <c r="AB1575" s="13" t="s">
        <v>1249</v>
      </c>
      <c r="AC1575" s="13" t="s">
        <v>907</v>
      </c>
      <c r="AD1575" s="13" t="s">
        <v>64</v>
      </c>
      <c r="AE1575">
        <v>51</v>
      </c>
      <c r="AF1575" t="s">
        <v>37</v>
      </c>
      <c r="AG1575" t="s">
        <v>11</v>
      </c>
      <c r="AH1575">
        <v>2</v>
      </c>
      <c r="AI1575" t="s">
        <v>78</v>
      </c>
      <c r="AJ1575" s="13" t="s">
        <v>154</v>
      </c>
      <c r="AK1575" s="13" t="s">
        <v>135</v>
      </c>
      <c r="AL1575" t="s">
        <v>136</v>
      </c>
      <c r="AM1575" t="str">
        <f>EmployeeData[[#This Row],[EMPLOYEEID]]</f>
        <v>E299859</v>
      </c>
    </row>
    <row r="1576" spans="1:39" ht="15" x14ac:dyDescent="0.25">
      <c r="A1576" s="13" t="s">
        <v>3453</v>
      </c>
      <c r="B1576" s="13" t="str">
        <f>EmployeeData[[#This Row],[FULLNAME]]</f>
        <v>Santiago Gholami</v>
      </c>
      <c r="C1576" s="13" t="s">
        <v>125</v>
      </c>
      <c r="D1576" s="13" t="s">
        <v>407</v>
      </c>
      <c r="E1576">
        <v>445</v>
      </c>
      <c r="F1576" s="13" t="s">
        <v>169</v>
      </c>
      <c r="G1576" s="13" t="s">
        <v>128</v>
      </c>
      <c r="H1576" t="s">
        <v>81</v>
      </c>
      <c r="I1576" t="s">
        <v>3976</v>
      </c>
      <c r="J1576">
        <v>41863</v>
      </c>
      <c r="K1576">
        <v>42486</v>
      </c>
      <c r="L1576">
        <v>1</v>
      </c>
      <c r="M1576">
        <v>40</v>
      </c>
      <c r="N1576">
        <v>5</v>
      </c>
      <c r="O1576">
        <v>90152</v>
      </c>
      <c r="P1576" t="s">
        <v>76</v>
      </c>
      <c r="Q1576" s="13" t="s">
        <v>54</v>
      </c>
      <c r="R1576" s="13" t="s">
        <v>83</v>
      </c>
      <c r="S1576" s="13" t="s">
        <v>140</v>
      </c>
      <c r="T1576" t="b">
        <v>1</v>
      </c>
      <c r="U1576" s="13" t="s">
        <v>7</v>
      </c>
      <c r="V1576" s="13" t="s">
        <v>3454</v>
      </c>
      <c r="W1576" t="s">
        <v>35</v>
      </c>
      <c r="X1576" s="13" t="s">
        <v>10</v>
      </c>
      <c r="Y1576" s="13" t="s">
        <v>131</v>
      </c>
      <c r="Z1576">
        <v>1975</v>
      </c>
      <c r="AA1576" s="13" t="s">
        <v>15</v>
      </c>
      <c r="AB1576" s="13" t="s">
        <v>132</v>
      </c>
      <c r="AC1576" s="13" t="s">
        <v>171</v>
      </c>
      <c r="AD1576" s="13" t="s">
        <v>41</v>
      </c>
      <c r="AE1576">
        <v>50</v>
      </c>
      <c r="AF1576" t="s">
        <v>37</v>
      </c>
      <c r="AG1576" t="s">
        <v>12</v>
      </c>
      <c r="AH1576">
        <v>2</v>
      </c>
      <c r="AI1576" t="s">
        <v>78</v>
      </c>
      <c r="AJ1576" s="13" t="s">
        <v>149</v>
      </c>
      <c r="AK1576" s="13" t="s">
        <v>135</v>
      </c>
      <c r="AL1576" t="s">
        <v>136</v>
      </c>
      <c r="AM1576" t="str">
        <f>EmployeeData[[#This Row],[EMPLOYEEID]]</f>
        <v>E299860</v>
      </c>
    </row>
    <row r="1577" spans="1:39" ht="15" x14ac:dyDescent="0.25">
      <c r="A1577" s="13" t="s">
        <v>3455</v>
      </c>
      <c r="B1577" s="13" t="str">
        <f>EmployeeData[[#This Row],[FULLNAME]]</f>
        <v>Santiago Fung</v>
      </c>
      <c r="C1577" s="13" t="s">
        <v>125</v>
      </c>
      <c r="D1577" s="13" t="s">
        <v>407</v>
      </c>
      <c r="E1577">
        <v>214</v>
      </c>
      <c r="F1577" s="13" t="s">
        <v>127</v>
      </c>
      <c r="G1577" s="13" t="s">
        <v>128</v>
      </c>
      <c r="H1577" t="s">
        <v>81</v>
      </c>
      <c r="I1577" t="s">
        <v>3976</v>
      </c>
      <c r="J1577">
        <v>41863</v>
      </c>
      <c r="K1577">
        <v>42487</v>
      </c>
      <c r="L1577">
        <v>1</v>
      </c>
      <c r="M1577">
        <v>40</v>
      </c>
      <c r="N1577">
        <v>5</v>
      </c>
      <c r="O1577">
        <v>90948</v>
      </c>
      <c r="P1577" t="s">
        <v>76</v>
      </c>
      <c r="Q1577" s="13" t="s">
        <v>54</v>
      </c>
      <c r="R1577" s="13" t="s">
        <v>83</v>
      </c>
      <c r="S1577" s="13" t="s">
        <v>211</v>
      </c>
      <c r="T1577" t="b">
        <v>1</v>
      </c>
      <c r="U1577" s="13" t="s">
        <v>8</v>
      </c>
      <c r="V1577" s="13" t="s">
        <v>3456</v>
      </c>
      <c r="W1577" t="s">
        <v>35</v>
      </c>
      <c r="X1577" s="13" t="s">
        <v>10</v>
      </c>
      <c r="Y1577" s="13" t="s">
        <v>146</v>
      </c>
      <c r="Z1577">
        <v>1988</v>
      </c>
      <c r="AA1577" s="13" t="s">
        <v>15</v>
      </c>
      <c r="AB1577" s="13" t="s">
        <v>132</v>
      </c>
      <c r="AC1577" s="13" t="s">
        <v>1725</v>
      </c>
      <c r="AD1577" s="13" t="s">
        <v>40</v>
      </c>
      <c r="AE1577">
        <v>37</v>
      </c>
      <c r="AF1577" t="s">
        <v>36</v>
      </c>
      <c r="AG1577" t="s">
        <v>12</v>
      </c>
      <c r="AH1577">
        <v>2</v>
      </c>
      <c r="AI1577" t="s">
        <v>78</v>
      </c>
      <c r="AJ1577" s="13" t="s">
        <v>134</v>
      </c>
      <c r="AK1577" s="13" t="s">
        <v>135</v>
      </c>
      <c r="AL1577" t="s">
        <v>136</v>
      </c>
      <c r="AM1577" t="str">
        <f>EmployeeData[[#This Row],[EMPLOYEEID]]</f>
        <v>E299861</v>
      </c>
    </row>
    <row r="1578" spans="1:39" ht="15" x14ac:dyDescent="0.25">
      <c r="A1578" s="13" t="s">
        <v>3457</v>
      </c>
      <c r="B1578" s="13" t="str">
        <f>EmployeeData[[#This Row],[FULLNAME]]</f>
        <v>Santiago Flannagan</v>
      </c>
      <c r="C1578" s="13" t="s">
        <v>203</v>
      </c>
      <c r="D1578" s="13" t="s">
        <v>407</v>
      </c>
      <c r="E1578">
        <v>292</v>
      </c>
      <c r="F1578" s="13" t="s">
        <v>143</v>
      </c>
      <c r="G1578" s="13" t="s">
        <v>204</v>
      </c>
      <c r="H1578" t="s">
        <v>81</v>
      </c>
      <c r="I1578" t="s">
        <v>3976</v>
      </c>
      <c r="J1578">
        <v>41863</v>
      </c>
      <c r="K1578">
        <v>42488</v>
      </c>
      <c r="L1578">
        <v>1</v>
      </c>
      <c r="M1578">
        <v>40</v>
      </c>
      <c r="N1578">
        <v>5</v>
      </c>
      <c r="O1578">
        <v>275282</v>
      </c>
      <c r="P1578" t="s">
        <v>76</v>
      </c>
      <c r="Q1578" s="13" t="s">
        <v>55</v>
      </c>
      <c r="R1578" s="13" t="s">
        <v>83</v>
      </c>
      <c r="S1578" s="13" t="s">
        <v>129</v>
      </c>
      <c r="T1578" t="b">
        <v>1</v>
      </c>
      <c r="U1578" s="13" t="s">
        <v>38</v>
      </c>
      <c r="V1578" s="13" t="s">
        <v>3458</v>
      </c>
      <c r="W1578" t="s">
        <v>5</v>
      </c>
      <c r="X1578" s="13" t="s">
        <v>10</v>
      </c>
      <c r="Y1578" s="13" t="s">
        <v>131</v>
      </c>
      <c r="Z1578">
        <v>1969</v>
      </c>
      <c r="AA1578" s="13" t="s">
        <v>33</v>
      </c>
      <c r="AB1578" s="13" t="s">
        <v>206</v>
      </c>
      <c r="AC1578" s="13" t="s">
        <v>553</v>
      </c>
      <c r="AD1578" s="13" t="s">
        <v>44</v>
      </c>
      <c r="AE1578">
        <v>56</v>
      </c>
      <c r="AF1578" t="s">
        <v>37</v>
      </c>
      <c r="AG1578" t="s">
        <v>47</v>
      </c>
      <c r="AH1578">
        <v>2</v>
      </c>
      <c r="AI1578" t="s">
        <v>78</v>
      </c>
      <c r="AJ1578" s="13" t="s">
        <v>134</v>
      </c>
      <c r="AK1578" s="13" t="s">
        <v>135</v>
      </c>
      <c r="AL1578" t="b">
        <v>0</v>
      </c>
      <c r="AM1578" t="str">
        <f>EmployeeData[[#This Row],[EMPLOYEEID]]</f>
        <v>E299862</v>
      </c>
    </row>
    <row r="1579" spans="1:39" ht="15" x14ac:dyDescent="0.25">
      <c r="A1579" s="13" t="s">
        <v>3459</v>
      </c>
      <c r="B1579" s="13" t="str">
        <f>EmployeeData[[#This Row],[FULLNAME]]</f>
        <v>Sarah Felsheim</v>
      </c>
      <c r="C1579" s="13" t="s">
        <v>125</v>
      </c>
      <c r="D1579" s="13" t="s">
        <v>407</v>
      </c>
      <c r="E1579">
        <v>444</v>
      </c>
      <c r="F1579" s="13" t="s">
        <v>127</v>
      </c>
      <c r="G1579" s="13" t="s">
        <v>128</v>
      </c>
      <c r="H1579" t="s">
        <v>81</v>
      </c>
      <c r="I1579" t="s">
        <v>3976</v>
      </c>
      <c r="J1579">
        <v>41863</v>
      </c>
      <c r="K1579">
        <v>42489</v>
      </c>
      <c r="L1579">
        <v>1</v>
      </c>
      <c r="M1579">
        <v>40</v>
      </c>
      <c r="N1579">
        <v>5</v>
      </c>
      <c r="O1579">
        <v>111766</v>
      </c>
      <c r="P1579" t="s">
        <v>76</v>
      </c>
      <c r="Q1579" s="13" t="s">
        <v>54</v>
      </c>
      <c r="R1579" s="13" t="s">
        <v>83</v>
      </c>
      <c r="S1579" s="13" t="s">
        <v>140</v>
      </c>
      <c r="T1579" t="b">
        <v>1</v>
      </c>
      <c r="U1579" s="13" t="s">
        <v>7</v>
      </c>
      <c r="V1579" s="13" t="s">
        <v>3460</v>
      </c>
      <c r="W1579" t="s">
        <v>35</v>
      </c>
      <c r="X1579" s="13" t="s">
        <v>10</v>
      </c>
      <c r="Y1579" s="13" t="s">
        <v>131</v>
      </c>
      <c r="Z1579">
        <v>1987</v>
      </c>
      <c r="AA1579" s="13" t="s">
        <v>51</v>
      </c>
      <c r="AB1579" s="13" t="s">
        <v>132</v>
      </c>
      <c r="AC1579" s="13" t="s">
        <v>133</v>
      </c>
      <c r="AD1579" s="13" t="s">
        <v>40</v>
      </c>
      <c r="AE1579">
        <v>38</v>
      </c>
      <c r="AF1579" t="s">
        <v>36</v>
      </c>
      <c r="AG1579" t="s">
        <v>46</v>
      </c>
      <c r="AH1579">
        <v>2</v>
      </c>
      <c r="AI1579" t="s">
        <v>78</v>
      </c>
      <c r="AJ1579" s="13" t="s">
        <v>154</v>
      </c>
      <c r="AK1579" s="13" t="s">
        <v>135</v>
      </c>
      <c r="AL1579" t="s">
        <v>136</v>
      </c>
      <c r="AM1579" t="str">
        <f>EmployeeData[[#This Row],[EMPLOYEEID]]</f>
        <v>E299863</v>
      </c>
    </row>
    <row r="1580" spans="1:39" ht="15" x14ac:dyDescent="0.25">
      <c r="A1580" s="13" t="s">
        <v>3461</v>
      </c>
      <c r="B1580" s="13" t="str">
        <f>EmployeeData[[#This Row],[FULLNAME]]</f>
        <v>Sarah Esfandiar</v>
      </c>
      <c r="C1580" s="13" t="s">
        <v>203</v>
      </c>
      <c r="D1580" s="13" t="s">
        <v>407</v>
      </c>
      <c r="E1580">
        <v>454</v>
      </c>
      <c r="F1580" s="13" t="s">
        <v>169</v>
      </c>
      <c r="G1580" s="13" t="s">
        <v>204</v>
      </c>
      <c r="H1580" t="s">
        <v>81</v>
      </c>
      <c r="I1580" t="s">
        <v>3976</v>
      </c>
      <c r="J1580">
        <v>41863</v>
      </c>
      <c r="K1580">
        <v>42490</v>
      </c>
      <c r="L1580">
        <v>1</v>
      </c>
      <c r="M1580">
        <v>40</v>
      </c>
      <c r="N1580">
        <v>5</v>
      </c>
      <c r="O1580">
        <v>61284</v>
      </c>
      <c r="P1580" t="s">
        <v>76</v>
      </c>
      <c r="Q1580" s="13" t="s">
        <v>55</v>
      </c>
      <c r="R1580" s="13" t="s">
        <v>83</v>
      </c>
      <c r="S1580" s="13" t="s">
        <v>140</v>
      </c>
      <c r="T1580" t="b">
        <v>1</v>
      </c>
      <c r="U1580" s="13" t="s">
        <v>8</v>
      </c>
      <c r="V1580" s="13" t="s">
        <v>3462</v>
      </c>
      <c r="W1580" t="s">
        <v>35</v>
      </c>
      <c r="X1580" s="13" t="s">
        <v>10</v>
      </c>
      <c r="Y1580" s="13" t="s">
        <v>146</v>
      </c>
      <c r="Z1580">
        <v>1980</v>
      </c>
      <c r="AA1580" s="13" t="s">
        <v>33</v>
      </c>
      <c r="AB1580" s="13" t="s">
        <v>206</v>
      </c>
      <c r="AC1580" s="13" t="s">
        <v>293</v>
      </c>
      <c r="AD1580" s="13" t="s">
        <v>41</v>
      </c>
      <c r="AE1580">
        <v>45</v>
      </c>
      <c r="AF1580" t="s">
        <v>36</v>
      </c>
      <c r="AG1580" t="s">
        <v>12</v>
      </c>
      <c r="AH1580">
        <v>2</v>
      </c>
      <c r="AI1580" t="s">
        <v>78</v>
      </c>
      <c r="AJ1580" s="13" t="s">
        <v>154</v>
      </c>
      <c r="AK1580" s="13" t="s">
        <v>135</v>
      </c>
      <c r="AL1580" t="s">
        <v>136</v>
      </c>
      <c r="AM1580" t="str">
        <f>EmployeeData[[#This Row],[EMPLOYEEID]]</f>
        <v>E299864</v>
      </c>
    </row>
    <row r="1581" spans="1:39" ht="15" x14ac:dyDescent="0.25">
      <c r="A1581" s="13" t="s">
        <v>3463</v>
      </c>
      <c r="B1581" s="13" t="str">
        <f>EmployeeData[[#This Row],[FULLNAME]]</f>
        <v>Sarah Dyon</v>
      </c>
      <c r="C1581" s="13" t="s">
        <v>203</v>
      </c>
      <c r="D1581" s="13" t="s">
        <v>407</v>
      </c>
      <c r="E1581">
        <v>452</v>
      </c>
      <c r="F1581" s="13" t="s">
        <v>157</v>
      </c>
      <c r="G1581" s="13" t="s">
        <v>204</v>
      </c>
      <c r="H1581" t="s">
        <v>81</v>
      </c>
      <c r="I1581" t="s">
        <v>3976</v>
      </c>
      <c r="J1581">
        <v>41863</v>
      </c>
      <c r="K1581">
        <v>42491</v>
      </c>
      <c r="L1581">
        <v>1</v>
      </c>
      <c r="M1581">
        <v>40</v>
      </c>
      <c r="N1581">
        <v>5</v>
      </c>
      <c r="O1581">
        <v>109033</v>
      </c>
      <c r="P1581" t="s">
        <v>76</v>
      </c>
      <c r="Q1581" s="13" t="s">
        <v>55</v>
      </c>
      <c r="R1581" s="13" t="s">
        <v>83</v>
      </c>
      <c r="S1581" s="13" t="s">
        <v>225</v>
      </c>
      <c r="T1581" t="b">
        <v>1</v>
      </c>
      <c r="U1581" s="13" t="s">
        <v>7</v>
      </c>
      <c r="V1581" s="13" t="s">
        <v>3464</v>
      </c>
      <c r="W1581" t="s">
        <v>5</v>
      </c>
      <c r="X1581" s="13" t="s">
        <v>10</v>
      </c>
      <c r="Y1581" s="13" t="s">
        <v>146</v>
      </c>
      <c r="Z1581">
        <v>1986</v>
      </c>
      <c r="AA1581" s="13" t="s">
        <v>33</v>
      </c>
      <c r="AB1581" s="13" t="s">
        <v>206</v>
      </c>
      <c r="AC1581" s="13" t="s">
        <v>199</v>
      </c>
      <c r="AD1581" s="13" t="s">
        <v>43</v>
      </c>
      <c r="AE1581">
        <v>39</v>
      </c>
      <c r="AF1581" t="s">
        <v>36</v>
      </c>
      <c r="AG1581" t="s">
        <v>46</v>
      </c>
      <c r="AH1581">
        <v>2</v>
      </c>
      <c r="AI1581" t="s">
        <v>78</v>
      </c>
      <c r="AJ1581" s="13" t="s">
        <v>154</v>
      </c>
      <c r="AK1581" s="13" t="s">
        <v>184</v>
      </c>
      <c r="AL1581" t="s">
        <v>136</v>
      </c>
      <c r="AM1581" t="str">
        <f>EmployeeData[[#This Row],[EMPLOYEEID]]</f>
        <v>E299865</v>
      </c>
    </row>
    <row r="1582" spans="1:39" ht="15" x14ac:dyDescent="0.25">
      <c r="A1582" s="13" t="s">
        <v>3465</v>
      </c>
      <c r="B1582" s="13" t="str">
        <f>EmployeeData[[#This Row],[FULLNAME]]</f>
        <v>Sarah Do</v>
      </c>
      <c r="C1582" s="13" t="s">
        <v>303</v>
      </c>
      <c r="D1582" s="13" t="s">
        <v>407</v>
      </c>
      <c r="E1582">
        <v>361</v>
      </c>
      <c r="F1582" s="13" t="s">
        <v>221</v>
      </c>
      <c r="G1582" s="13" t="s">
        <v>304</v>
      </c>
      <c r="H1582" t="s">
        <v>81</v>
      </c>
      <c r="I1582" t="s">
        <v>3976</v>
      </c>
      <c r="J1582">
        <v>41863</v>
      </c>
      <c r="K1582">
        <v>42492</v>
      </c>
      <c r="L1582">
        <v>1</v>
      </c>
      <c r="M1582">
        <v>40</v>
      </c>
      <c r="N1582">
        <v>5</v>
      </c>
      <c r="O1582">
        <v>64231</v>
      </c>
      <c r="P1582" t="s">
        <v>76</v>
      </c>
      <c r="Q1582" s="13" t="s">
        <v>57</v>
      </c>
      <c r="R1582" s="13" t="s">
        <v>83</v>
      </c>
      <c r="S1582" s="13" t="s">
        <v>129</v>
      </c>
      <c r="T1582" t="b">
        <v>1</v>
      </c>
      <c r="U1582" s="13" t="s">
        <v>38</v>
      </c>
      <c r="V1582" s="13" t="s">
        <v>3466</v>
      </c>
      <c r="W1582" t="s">
        <v>35</v>
      </c>
      <c r="X1582" s="13" t="s">
        <v>45</v>
      </c>
      <c r="Y1582" s="13" t="s">
        <v>229</v>
      </c>
      <c r="Z1582">
        <v>1987</v>
      </c>
      <c r="AA1582" s="13" t="s">
        <v>32</v>
      </c>
      <c r="AB1582" s="13" t="s">
        <v>306</v>
      </c>
      <c r="AC1582" s="13" t="s">
        <v>373</v>
      </c>
      <c r="AD1582" s="13" t="s">
        <v>9</v>
      </c>
      <c r="AE1582">
        <v>38</v>
      </c>
      <c r="AF1582" t="s">
        <v>36</v>
      </c>
      <c r="AG1582" t="s">
        <v>12</v>
      </c>
      <c r="AH1582">
        <v>2</v>
      </c>
      <c r="AI1582" t="s">
        <v>78</v>
      </c>
      <c r="AJ1582" s="13" t="s">
        <v>154</v>
      </c>
      <c r="AK1582" s="13" t="s">
        <v>135</v>
      </c>
      <c r="AL1582" t="s">
        <v>136</v>
      </c>
      <c r="AM1582" t="str">
        <f>EmployeeData[[#This Row],[EMPLOYEEID]]</f>
        <v>E299866</v>
      </c>
    </row>
    <row r="1583" spans="1:39" ht="15" x14ac:dyDescent="0.25">
      <c r="A1583" s="13" t="s">
        <v>3467</v>
      </c>
      <c r="B1583" s="13" t="str">
        <f>EmployeeData[[#This Row],[FULLNAME]]</f>
        <v>Sarah Dierckens</v>
      </c>
      <c r="C1583" s="13" t="s">
        <v>125</v>
      </c>
      <c r="D1583" s="13" t="s">
        <v>407</v>
      </c>
      <c r="E1583">
        <v>454</v>
      </c>
      <c r="F1583" s="13" t="s">
        <v>169</v>
      </c>
      <c r="G1583" s="13" t="s">
        <v>128</v>
      </c>
      <c r="H1583" t="s">
        <v>81</v>
      </c>
      <c r="I1583" t="s">
        <v>3976</v>
      </c>
      <c r="J1583">
        <v>41863</v>
      </c>
      <c r="K1583">
        <v>42493</v>
      </c>
      <c r="L1583">
        <v>1</v>
      </c>
      <c r="M1583">
        <v>40</v>
      </c>
      <c r="N1583">
        <v>5</v>
      </c>
      <c r="O1583">
        <v>19644</v>
      </c>
      <c r="P1583" t="s">
        <v>76</v>
      </c>
      <c r="Q1583" s="13" t="s">
        <v>54</v>
      </c>
      <c r="R1583" s="13" t="s">
        <v>83</v>
      </c>
      <c r="S1583" s="13" t="s">
        <v>159</v>
      </c>
      <c r="T1583" t="b">
        <v>1</v>
      </c>
      <c r="U1583" s="13" t="s">
        <v>8</v>
      </c>
      <c r="V1583" s="13" t="s">
        <v>3468</v>
      </c>
      <c r="W1583" t="s">
        <v>35</v>
      </c>
      <c r="X1583" s="13" t="s">
        <v>10</v>
      </c>
      <c r="Y1583" s="13" t="s">
        <v>146</v>
      </c>
      <c r="Z1583">
        <v>1983</v>
      </c>
      <c r="AA1583" s="13" t="s">
        <v>15</v>
      </c>
      <c r="AB1583" s="13" t="s">
        <v>132</v>
      </c>
      <c r="AC1583" s="13" t="s">
        <v>293</v>
      </c>
      <c r="AD1583" s="13" t="s">
        <v>41</v>
      </c>
      <c r="AE1583">
        <v>42</v>
      </c>
      <c r="AF1583" t="s">
        <v>36</v>
      </c>
      <c r="AG1583" t="s">
        <v>11</v>
      </c>
      <c r="AH1583">
        <v>2</v>
      </c>
      <c r="AI1583" t="s">
        <v>78</v>
      </c>
      <c r="AJ1583" s="13" t="s">
        <v>239</v>
      </c>
      <c r="AK1583" s="13" t="s">
        <v>150</v>
      </c>
      <c r="AL1583" t="s">
        <v>136</v>
      </c>
      <c r="AM1583" t="str">
        <f>EmployeeData[[#This Row],[EMPLOYEEID]]</f>
        <v>E299867</v>
      </c>
    </row>
    <row r="1584" spans="1:39" ht="15" x14ac:dyDescent="0.25">
      <c r="A1584" s="13" t="s">
        <v>3469</v>
      </c>
      <c r="B1584" s="13" t="str">
        <f>EmployeeData[[#This Row],[FULLNAME]]</f>
        <v>Sarah Deng</v>
      </c>
      <c r="C1584" s="13" t="s">
        <v>125</v>
      </c>
      <c r="D1584" s="13" t="s">
        <v>407</v>
      </c>
      <c r="E1584">
        <v>453</v>
      </c>
      <c r="F1584" s="13" t="s">
        <v>127</v>
      </c>
      <c r="G1584" s="13" t="s">
        <v>128</v>
      </c>
      <c r="H1584" t="s">
        <v>81</v>
      </c>
      <c r="I1584" t="s">
        <v>3976</v>
      </c>
      <c r="J1584">
        <v>41863</v>
      </c>
      <c r="K1584">
        <v>42494</v>
      </c>
      <c r="L1584">
        <v>1</v>
      </c>
      <c r="M1584">
        <v>40</v>
      </c>
      <c r="N1584">
        <v>5</v>
      </c>
      <c r="O1584">
        <v>96936</v>
      </c>
      <c r="P1584" t="s">
        <v>76</v>
      </c>
      <c r="Q1584" s="13" t="s">
        <v>54</v>
      </c>
      <c r="R1584" s="13" t="s">
        <v>83</v>
      </c>
      <c r="S1584" s="13" t="s">
        <v>159</v>
      </c>
      <c r="T1584" t="b">
        <v>1</v>
      </c>
      <c r="U1584" s="13" t="s">
        <v>7</v>
      </c>
      <c r="V1584" s="13" t="s">
        <v>3470</v>
      </c>
      <c r="W1584" t="s">
        <v>5</v>
      </c>
      <c r="X1584" s="13" t="s">
        <v>10</v>
      </c>
      <c r="Y1584" s="13" t="s">
        <v>146</v>
      </c>
      <c r="Z1584">
        <v>1976</v>
      </c>
      <c r="AA1584" s="13" t="s">
        <v>52</v>
      </c>
      <c r="AB1584" s="13" t="s">
        <v>132</v>
      </c>
      <c r="AC1584" s="13" t="s">
        <v>320</v>
      </c>
      <c r="AD1584" s="13" t="s">
        <v>40</v>
      </c>
      <c r="AE1584">
        <v>49</v>
      </c>
      <c r="AF1584" t="s">
        <v>37</v>
      </c>
      <c r="AG1584" t="s">
        <v>12</v>
      </c>
      <c r="AH1584">
        <v>2</v>
      </c>
      <c r="AI1584" t="s">
        <v>78</v>
      </c>
      <c r="AJ1584" s="13" t="s">
        <v>167</v>
      </c>
      <c r="AK1584" s="13" t="s">
        <v>184</v>
      </c>
      <c r="AL1584" t="b">
        <v>1</v>
      </c>
      <c r="AM1584" t="str">
        <f>EmployeeData[[#This Row],[EMPLOYEEID]]</f>
        <v>E299868</v>
      </c>
    </row>
    <row r="1585" spans="1:39" ht="15" x14ac:dyDescent="0.25">
      <c r="A1585" s="13" t="s">
        <v>3471</v>
      </c>
      <c r="B1585" s="13" t="str">
        <f>EmployeeData[[#This Row],[FULLNAME]]</f>
        <v>Sathish Datar</v>
      </c>
      <c r="C1585" s="13" t="s">
        <v>156</v>
      </c>
      <c r="D1585" s="13" t="s">
        <v>407</v>
      </c>
      <c r="E1585">
        <v>402</v>
      </c>
      <c r="F1585" s="13" t="s">
        <v>143</v>
      </c>
      <c r="G1585" s="13" t="s">
        <v>158</v>
      </c>
      <c r="H1585" t="s">
        <v>81</v>
      </c>
      <c r="I1585" t="s">
        <v>3976</v>
      </c>
      <c r="J1585">
        <v>41863</v>
      </c>
      <c r="K1585">
        <v>42495</v>
      </c>
      <c r="L1585">
        <v>1</v>
      </c>
      <c r="M1585">
        <v>40</v>
      </c>
      <c r="N1585">
        <v>5</v>
      </c>
      <c r="O1585">
        <v>82844</v>
      </c>
      <c r="P1585" t="s">
        <v>76</v>
      </c>
      <c r="Q1585" s="13" t="s">
        <v>56</v>
      </c>
      <c r="R1585" s="13" t="s">
        <v>83</v>
      </c>
      <c r="S1585" s="13" t="s">
        <v>129</v>
      </c>
      <c r="T1585" t="b">
        <v>1</v>
      </c>
      <c r="U1585" s="13" t="s">
        <v>38</v>
      </c>
      <c r="V1585" s="13" t="s">
        <v>3472</v>
      </c>
      <c r="W1585" t="s">
        <v>5</v>
      </c>
      <c r="X1585" s="13" t="s">
        <v>10</v>
      </c>
      <c r="Y1585" s="13" t="s">
        <v>131</v>
      </c>
      <c r="Z1585">
        <v>1983</v>
      </c>
      <c r="AA1585" s="13" t="s">
        <v>15</v>
      </c>
      <c r="AB1585" s="13" t="s">
        <v>161</v>
      </c>
      <c r="AC1585" s="13" t="s">
        <v>230</v>
      </c>
      <c r="AD1585" s="13" t="s">
        <v>44</v>
      </c>
      <c r="AE1585">
        <v>42</v>
      </c>
      <c r="AF1585" t="s">
        <v>36</v>
      </c>
      <c r="AG1585" t="s">
        <v>12</v>
      </c>
      <c r="AH1585">
        <v>2</v>
      </c>
      <c r="AI1585" t="s">
        <v>78</v>
      </c>
      <c r="AJ1585" s="13" t="s">
        <v>176</v>
      </c>
      <c r="AK1585" s="13" t="s">
        <v>135</v>
      </c>
      <c r="AL1585" t="b">
        <v>0</v>
      </c>
      <c r="AM1585" t="str">
        <f>EmployeeData[[#This Row],[EMPLOYEEID]]</f>
        <v>E299869</v>
      </c>
    </row>
    <row r="1586" spans="1:39" ht="15" x14ac:dyDescent="0.25">
      <c r="A1586" s="13" t="s">
        <v>3473</v>
      </c>
      <c r="B1586" s="13" t="str">
        <f>EmployeeData[[#This Row],[FULLNAME]]</f>
        <v>Sathish Cullen</v>
      </c>
      <c r="C1586" s="13" t="s">
        <v>125</v>
      </c>
      <c r="D1586" s="13" t="s">
        <v>407</v>
      </c>
      <c r="E1586">
        <v>411</v>
      </c>
      <c r="F1586" s="13" t="s">
        <v>221</v>
      </c>
      <c r="G1586" s="13" t="s">
        <v>144</v>
      </c>
      <c r="H1586" t="s">
        <v>81</v>
      </c>
      <c r="I1586" t="s">
        <v>3976</v>
      </c>
      <c r="J1586">
        <v>41863</v>
      </c>
      <c r="K1586">
        <v>42496</v>
      </c>
      <c r="L1586">
        <v>1</v>
      </c>
      <c r="M1586">
        <v>40</v>
      </c>
      <c r="N1586">
        <v>5</v>
      </c>
      <c r="O1586">
        <v>15136</v>
      </c>
      <c r="P1586" t="s">
        <v>76</v>
      </c>
      <c r="Q1586" s="13" t="s">
        <v>54</v>
      </c>
      <c r="R1586" s="13" t="s">
        <v>83</v>
      </c>
      <c r="S1586" s="13" t="s">
        <v>159</v>
      </c>
      <c r="T1586" t="b">
        <v>1</v>
      </c>
      <c r="U1586" s="13" t="s">
        <v>7</v>
      </c>
      <c r="V1586" s="13" t="s">
        <v>3474</v>
      </c>
      <c r="W1586" t="s">
        <v>35</v>
      </c>
      <c r="X1586" s="13" t="s">
        <v>10</v>
      </c>
      <c r="Y1586" s="13" t="s">
        <v>233</v>
      </c>
      <c r="Z1586">
        <v>1978</v>
      </c>
      <c r="AA1586" s="13" t="s">
        <v>15</v>
      </c>
      <c r="AB1586" s="13" t="s">
        <v>147</v>
      </c>
      <c r="AC1586" s="13" t="s">
        <v>278</v>
      </c>
      <c r="AD1586" s="13" t="s">
        <v>9</v>
      </c>
      <c r="AE1586">
        <v>47</v>
      </c>
      <c r="AF1586" t="s">
        <v>37</v>
      </c>
      <c r="AG1586" t="s">
        <v>11</v>
      </c>
      <c r="AH1586">
        <v>2</v>
      </c>
      <c r="AI1586" t="s">
        <v>78</v>
      </c>
      <c r="AJ1586" s="13" t="s">
        <v>176</v>
      </c>
      <c r="AK1586" s="13" t="s">
        <v>135</v>
      </c>
      <c r="AL1586" t="b">
        <v>1</v>
      </c>
      <c r="AM1586" t="str">
        <f>EmployeeData[[#This Row],[EMPLOYEEID]]</f>
        <v>E299870</v>
      </c>
    </row>
    <row r="1587" spans="1:39" ht="15" x14ac:dyDescent="0.25">
      <c r="A1587" s="13" t="s">
        <v>3475</v>
      </c>
      <c r="B1587" s="13" t="str">
        <f>EmployeeData[[#This Row],[FULLNAME]]</f>
        <v>Sathish Chu</v>
      </c>
      <c r="C1587" s="13" t="s">
        <v>203</v>
      </c>
      <c r="D1587" s="13" t="s">
        <v>407</v>
      </c>
      <c r="E1587">
        <v>455</v>
      </c>
      <c r="F1587" s="13" t="s">
        <v>326</v>
      </c>
      <c r="G1587" s="13" t="s">
        <v>204</v>
      </c>
      <c r="H1587" t="s">
        <v>81</v>
      </c>
      <c r="I1587" t="s">
        <v>3976</v>
      </c>
      <c r="J1587">
        <v>41863</v>
      </c>
      <c r="K1587">
        <v>42497</v>
      </c>
      <c r="L1587">
        <v>1</v>
      </c>
      <c r="M1587">
        <v>40</v>
      </c>
      <c r="N1587">
        <v>5</v>
      </c>
      <c r="O1587">
        <v>296437</v>
      </c>
      <c r="P1587" t="s">
        <v>76</v>
      </c>
      <c r="Q1587" s="13" t="s">
        <v>55</v>
      </c>
      <c r="R1587" s="13" t="s">
        <v>83</v>
      </c>
      <c r="S1587" s="13" t="s">
        <v>211</v>
      </c>
      <c r="T1587" t="b">
        <v>1</v>
      </c>
      <c r="U1587" s="13" t="s">
        <v>38</v>
      </c>
      <c r="V1587" s="13" t="s">
        <v>3476</v>
      </c>
      <c r="W1587" t="s">
        <v>5</v>
      </c>
      <c r="X1587" s="13" t="s">
        <v>10</v>
      </c>
      <c r="Y1587" s="13" t="s">
        <v>146</v>
      </c>
      <c r="Z1587">
        <v>1988</v>
      </c>
      <c r="AA1587" s="13" t="s">
        <v>33</v>
      </c>
      <c r="AB1587" s="13" t="s">
        <v>206</v>
      </c>
      <c r="AC1587" s="13" t="s">
        <v>328</v>
      </c>
      <c r="AD1587" s="13" t="s">
        <v>39</v>
      </c>
      <c r="AE1587">
        <v>37</v>
      </c>
      <c r="AF1587" t="s">
        <v>36</v>
      </c>
      <c r="AG1587" t="s">
        <v>47</v>
      </c>
      <c r="AH1587">
        <v>2</v>
      </c>
      <c r="AI1587" t="s">
        <v>78</v>
      </c>
      <c r="AJ1587" s="13" t="s">
        <v>154</v>
      </c>
      <c r="AK1587" s="13" t="s">
        <v>135</v>
      </c>
      <c r="AL1587" t="b">
        <v>1</v>
      </c>
      <c r="AM1587" t="str">
        <f>EmployeeData[[#This Row],[EMPLOYEEID]]</f>
        <v>E299871</v>
      </c>
    </row>
    <row r="1588" spans="1:39" ht="15" x14ac:dyDescent="0.25">
      <c r="A1588" s="13" t="s">
        <v>3477</v>
      </c>
      <c r="B1588" s="13" t="str">
        <f>EmployeeData[[#This Row],[FULLNAME]]</f>
        <v>Satish Chou</v>
      </c>
      <c r="C1588" s="13" t="s">
        <v>125</v>
      </c>
      <c r="D1588" s="13" t="s">
        <v>407</v>
      </c>
      <c r="E1588">
        <v>454</v>
      </c>
      <c r="F1588" s="13" t="s">
        <v>169</v>
      </c>
      <c r="G1588" s="13" t="s">
        <v>128</v>
      </c>
      <c r="H1588" t="s">
        <v>81</v>
      </c>
      <c r="I1588" t="s">
        <v>3976</v>
      </c>
      <c r="J1588">
        <v>41863</v>
      </c>
      <c r="K1588">
        <v>42792</v>
      </c>
      <c r="L1588">
        <v>1</v>
      </c>
      <c r="M1588">
        <v>40</v>
      </c>
      <c r="N1588">
        <v>5</v>
      </c>
      <c r="O1588">
        <v>32163</v>
      </c>
      <c r="P1588" t="s">
        <v>76</v>
      </c>
      <c r="Q1588" s="13" t="s">
        <v>54</v>
      </c>
      <c r="R1588" s="13" t="s">
        <v>83</v>
      </c>
      <c r="S1588" s="13" t="s">
        <v>159</v>
      </c>
      <c r="T1588" t="b">
        <v>1</v>
      </c>
      <c r="U1588" s="13" t="s">
        <v>7</v>
      </c>
      <c r="V1588" s="13" t="s">
        <v>3478</v>
      </c>
      <c r="W1588" t="s">
        <v>35</v>
      </c>
      <c r="X1588" s="13" t="s">
        <v>45</v>
      </c>
      <c r="Y1588" s="13" t="s">
        <v>146</v>
      </c>
      <c r="Z1588">
        <v>1975</v>
      </c>
      <c r="AA1588" s="13" t="s">
        <v>52</v>
      </c>
      <c r="AB1588" s="13" t="s">
        <v>132</v>
      </c>
      <c r="AC1588" s="13" t="s">
        <v>293</v>
      </c>
      <c r="AD1588" s="13" t="s">
        <v>41</v>
      </c>
      <c r="AE1588">
        <v>50</v>
      </c>
      <c r="AF1588" t="s">
        <v>37</v>
      </c>
      <c r="AG1588" t="s">
        <v>11</v>
      </c>
      <c r="AH1588">
        <v>3</v>
      </c>
      <c r="AI1588" t="s">
        <v>30</v>
      </c>
      <c r="AJ1588" s="13" t="s">
        <v>134</v>
      </c>
      <c r="AK1588" s="13" t="s">
        <v>135</v>
      </c>
      <c r="AL1588" t="b">
        <v>1</v>
      </c>
      <c r="AM1588" t="str">
        <f>EmployeeData[[#This Row],[EMPLOYEEID]]</f>
        <v>E299872</v>
      </c>
    </row>
    <row r="1589" spans="1:39" ht="15" x14ac:dyDescent="0.25">
      <c r="A1589" s="13" t="s">
        <v>3479</v>
      </c>
      <c r="B1589" s="13" t="str">
        <f>EmployeeData[[#This Row],[FULLNAME]]</f>
        <v>Satish Chen</v>
      </c>
      <c r="C1589" s="13" t="s">
        <v>125</v>
      </c>
      <c r="D1589" s="13" t="s">
        <v>407</v>
      </c>
      <c r="E1589">
        <v>454</v>
      </c>
      <c r="F1589" s="13" t="s">
        <v>169</v>
      </c>
      <c r="G1589" s="13" t="s">
        <v>144</v>
      </c>
      <c r="H1589" t="s">
        <v>81</v>
      </c>
      <c r="I1589" t="s">
        <v>3976</v>
      </c>
      <c r="J1589">
        <v>41863</v>
      </c>
      <c r="K1589">
        <v>42793</v>
      </c>
      <c r="L1589">
        <v>1</v>
      </c>
      <c r="M1589">
        <v>40</v>
      </c>
      <c r="N1589">
        <v>5</v>
      </c>
      <c r="O1589">
        <v>30275</v>
      </c>
      <c r="P1589" t="s">
        <v>76</v>
      </c>
      <c r="Q1589" s="13" t="s">
        <v>54</v>
      </c>
      <c r="R1589" s="13" t="s">
        <v>83</v>
      </c>
      <c r="S1589" s="13" t="s">
        <v>129</v>
      </c>
      <c r="T1589" t="b">
        <v>1</v>
      </c>
      <c r="U1589" s="13" t="s">
        <v>38</v>
      </c>
      <c r="V1589" s="13" t="s">
        <v>3480</v>
      </c>
      <c r="W1589" t="s">
        <v>35</v>
      </c>
      <c r="X1589" s="13" t="s">
        <v>45</v>
      </c>
      <c r="Y1589" s="13" t="s">
        <v>146</v>
      </c>
      <c r="Z1589">
        <v>1988</v>
      </c>
      <c r="AA1589" s="13" t="s">
        <v>32</v>
      </c>
      <c r="AB1589" s="13" t="s">
        <v>147</v>
      </c>
      <c r="AC1589" s="13" t="s">
        <v>293</v>
      </c>
      <c r="AD1589" s="13" t="s">
        <v>41</v>
      </c>
      <c r="AE1589">
        <v>37</v>
      </c>
      <c r="AF1589" t="s">
        <v>36</v>
      </c>
      <c r="AG1589" t="s">
        <v>11</v>
      </c>
      <c r="AH1589">
        <v>3</v>
      </c>
      <c r="AI1589" t="s">
        <v>30</v>
      </c>
      <c r="AJ1589" s="13" t="s">
        <v>134</v>
      </c>
      <c r="AK1589" s="13" t="s">
        <v>135</v>
      </c>
      <c r="AL1589" t="s">
        <v>136</v>
      </c>
      <c r="AM1589" t="str">
        <f>EmployeeData[[#This Row],[EMPLOYEEID]]</f>
        <v>E299873</v>
      </c>
    </row>
    <row r="1590" spans="1:39" ht="15" x14ac:dyDescent="0.25">
      <c r="A1590" s="13" t="s">
        <v>3481</v>
      </c>
      <c r="B1590" s="13" t="str">
        <f>EmployeeData[[#This Row],[FULLNAME]]</f>
        <v>Scott Chau</v>
      </c>
      <c r="C1590" s="13" t="s">
        <v>303</v>
      </c>
      <c r="D1590" s="13" t="s">
        <v>407</v>
      </c>
      <c r="E1590">
        <v>454</v>
      </c>
      <c r="F1590" s="13" t="s">
        <v>169</v>
      </c>
      <c r="G1590" s="13" t="s">
        <v>304</v>
      </c>
      <c r="H1590" t="s">
        <v>81</v>
      </c>
      <c r="I1590" t="s">
        <v>953</v>
      </c>
      <c r="J1590">
        <v>41863</v>
      </c>
      <c r="K1590">
        <v>42794</v>
      </c>
      <c r="L1590">
        <v>1</v>
      </c>
      <c r="M1590">
        <v>40</v>
      </c>
      <c r="N1590">
        <v>5</v>
      </c>
      <c r="O1590">
        <v>46317</v>
      </c>
      <c r="P1590" t="s">
        <v>76</v>
      </c>
      <c r="Q1590" s="13" t="s">
        <v>57</v>
      </c>
      <c r="R1590" s="13" t="s">
        <v>83</v>
      </c>
      <c r="S1590" s="13" t="s">
        <v>237</v>
      </c>
      <c r="T1590" t="b">
        <v>1</v>
      </c>
      <c r="U1590" s="13" t="s">
        <v>38</v>
      </c>
      <c r="V1590" s="13" t="s">
        <v>3482</v>
      </c>
      <c r="W1590" t="s">
        <v>5</v>
      </c>
      <c r="X1590" s="13" t="s">
        <v>10</v>
      </c>
      <c r="Y1590" s="13" t="s">
        <v>146</v>
      </c>
      <c r="Z1590">
        <v>1993</v>
      </c>
      <c r="AA1590" s="13" t="s">
        <v>33</v>
      </c>
      <c r="AB1590" s="13" t="s">
        <v>306</v>
      </c>
      <c r="AC1590" s="13" t="s">
        <v>293</v>
      </c>
      <c r="AD1590" s="13" t="s">
        <v>41</v>
      </c>
      <c r="AE1590">
        <v>32</v>
      </c>
      <c r="AF1590" t="s">
        <v>6</v>
      </c>
      <c r="AG1590" t="s">
        <v>11</v>
      </c>
      <c r="AH1590">
        <v>3</v>
      </c>
      <c r="AI1590" t="s">
        <v>30</v>
      </c>
      <c r="AJ1590" s="13" t="s">
        <v>167</v>
      </c>
      <c r="AK1590" s="13" t="s">
        <v>135</v>
      </c>
      <c r="AL1590" t="b">
        <v>0</v>
      </c>
      <c r="AM1590" t="str">
        <f>EmployeeData[[#This Row],[EMPLOYEEID]]</f>
        <v>E299874</v>
      </c>
    </row>
    <row r="1591" spans="1:39" ht="15" x14ac:dyDescent="0.25">
      <c r="A1591" s="13" t="s">
        <v>3483</v>
      </c>
      <c r="B1591" s="13" t="str">
        <f>EmployeeData[[#This Row],[FULLNAME]]</f>
        <v>Scott Chan</v>
      </c>
      <c r="C1591" s="13" t="s">
        <v>203</v>
      </c>
      <c r="D1591" s="13" t="s">
        <v>407</v>
      </c>
      <c r="E1591">
        <v>447</v>
      </c>
      <c r="F1591" s="13" t="s">
        <v>905</v>
      </c>
      <c r="G1591" s="13" t="s">
        <v>204</v>
      </c>
      <c r="H1591" t="s">
        <v>81</v>
      </c>
      <c r="I1591" t="s">
        <v>3976</v>
      </c>
      <c r="J1591">
        <v>41863</v>
      </c>
      <c r="K1591">
        <v>42792</v>
      </c>
      <c r="L1591">
        <v>1</v>
      </c>
      <c r="M1591">
        <v>40</v>
      </c>
      <c r="N1591">
        <v>5</v>
      </c>
      <c r="O1591">
        <v>82400</v>
      </c>
      <c r="P1591" t="s">
        <v>76</v>
      </c>
      <c r="Q1591" s="13" t="s">
        <v>55</v>
      </c>
      <c r="R1591" s="13" t="s">
        <v>83</v>
      </c>
      <c r="S1591" s="13" t="s">
        <v>129</v>
      </c>
      <c r="T1591" t="b">
        <v>1</v>
      </c>
      <c r="U1591" s="13" t="s">
        <v>38</v>
      </c>
      <c r="V1591" s="13" t="s">
        <v>3484</v>
      </c>
      <c r="W1591" t="s">
        <v>35</v>
      </c>
      <c r="X1591" s="13" t="s">
        <v>10</v>
      </c>
      <c r="Y1591" s="13" t="s">
        <v>131</v>
      </c>
      <c r="Z1591">
        <v>1994</v>
      </c>
      <c r="AA1591" s="13" t="s">
        <v>32</v>
      </c>
      <c r="AB1591" s="13" t="s">
        <v>206</v>
      </c>
      <c r="AC1591" s="13" t="s">
        <v>907</v>
      </c>
      <c r="AD1591" s="13" t="s">
        <v>64</v>
      </c>
      <c r="AE1591">
        <v>31</v>
      </c>
      <c r="AF1591" t="s">
        <v>6</v>
      </c>
      <c r="AG1591" t="s">
        <v>12</v>
      </c>
      <c r="AH1591">
        <v>3</v>
      </c>
      <c r="AI1591" t="s">
        <v>30</v>
      </c>
      <c r="AJ1591" s="13" t="s">
        <v>176</v>
      </c>
      <c r="AK1591" s="13" t="s">
        <v>135</v>
      </c>
      <c r="AL1591" t="b">
        <v>0</v>
      </c>
      <c r="AM1591" t="str">
        <f>EmployeeData[[#This Row],[EMPLOYEEID]]</f>
        <v>E299875</v>
      </c>
    </row>
    <row r="1592" spans="1:39" ht="15" x14ac:dyDescent="0.25">
      <c r="A1592" s="13" t="s">
        <v>3485</v>
      </c>
      <c r="B1592" s="13" t="str">
        <f>EmployeeData[[#This Row],[FULLNAME]]</f>
        <v>Scott Cao</v>
      </c>
      <c r="C1592" s="13" t="s">
        <v>156</v>
      </c>
      <c r="D1592" s="13" t="s">
        <v>407</v>
      </c>
      <c r="E1592">
        <v>444</v>
      </c>
      <c r="F1592" s="13" t="s">
        <v>127</v>
      </c>
      <c r="G1592" s="13" t="s">
        <v>158</v>
      </c>
      <c r="H1592" t="s">
        <v>81</v>
      </c>
      <c r="I1592" t="s">
        <v>3976</v>
      </c>
      <c r="J1592">
        <v>41863</v>
      </c>
      <c r="K1592">
        <v>42793</v>
      </c>
      <c r="L1592">
        <v>1</v>
      </c>
      <c r="M1592">
        <v>40</v>
      </c>
      <c r="N1592">
        <v>5</v>
      </c>
      <c r="O1592">
        <v>82836</v>
      </c>
      <c r="P1592" t="s">
        <v>76</v>
      </c>
      <c r="Q1592" s="13" t="s">
        <v>56</v>
      </c>
      <c r="R1592" s="13" t="s">
        <v>83</v>
      </c>
      <c r="S1592" s="13" t="s">
        <v>140</v>
      </c>
      <c r="T1592" t="b">
        <v>1</v>
      </c>
      <c r="U1592" s="13" t="s">
        <v>7</v>
      </c>
      <c r="V1592" s="13" t="s">
        <v>3486</v>
      </c>
      <c r="W1592" t="s">
        <v>5</v>
      </c>
      <c r="X1592" s="13" t="s">
        <v>10</v>
      </c>
      <c r="Y1592" s="13" t="s">
        <v>131</v>
      </c>
      <c r="Z1592">
        <v>1977</v>
      </c>
      <c r="AA1592" s="13" t="s">
        <v>32</v>
      </c>
      <c r="AB1592" s="13" t="s">
        <v>161</v>
      </c>
      <c r="AC1592" s="13" t="s">
        <v>133</v>
      </c>
      <c r="AD1592" s="13" t="s">
        <v>40</v>
      </c>
      <c r="AE1592">
        <v>48</v>
      </c>
      <c r="AF1592" t="s">
        <v>37</v>
      </c>
      <c r="AG1592" t="s">
        <v>12</v>
      </c>
      <c r="AH1592">
        <v>3</v>
      </c>
      <c r="AI1592" t="s">
        <v>30</v>
      </c>
      <c r="AJ1592" s="13" t="s">
        <v>149</v>
      </c>
      <c r="AK1592" s="13" t="s">
        <v>135</v>
      </c>
      <c r="AL1592" t="s">
        <v>136</v>
      </c>
      <c r="AM1592" t="str">
        <f>EmployeeData[[#This Row],[EMPLOYEEID]]</f>
        <v>E299876</v>
      </c>
    </row>
    <row r="1593" spans="1:39" ht="15" x14ac:dyDescent="0.25">
      <c r="A1593" s="13" t="s">
        <v>3487</v>
      </c>
      <c r="B1593" s="13" t="str">
        <f>EmployeeData[[#This Row],[FULLNAME]]</f>
        <v>Sean Burjorjee</v>
      </c>
      <c r="C1593" s="13" t="s">
        <v>203</v>
      </c>
      <c r="D1593" s="13" t="s">
        <v>407</v>
      </c>
      <c r="E1593">
        <v>452</v>
      </c>
      <c r="F1593" s="13" t="s">
        <v>157</v>
      </c>
      <c r="G1593" s="13" t="s">
        <v>204</v>
      </c>
      <c r="H1593" t="s">
        <v>81</v>
      </c>
      <c r="I1593" t="s">
        <v>953</v>
      </c>
      <c r="J1593">
        <v>41863</v>
      </c>
      <c r="K1593">
        <v>42794</v>
      </c>
      <c r="L1593">
        <v>1</v>
      </c>
      <c r="M1593">
        <v>40</v>
      </c>
      <c r="N1593">
        <v>5</v>
      </c>
      <c r="O1593">
        <v>51575</v>
      </c>
      <c r="P1593" t="s">
        <v>76</v>
      </c>
      <c r="Q1593" s="13" t="s">
        <v>55</v>
      </c>
      <c r="R1593" s="13" t="s">
        <v>83</v>
      </c>
      <c r="S1593" s="13" t="s">
        <v>159</v>
      </c>
      <c r="T1593" t="b">
        <v>1</v>
      </c>
      <c r="U1593" s="13" t="s">
        <v>7</v>
      </c>
      <c r="V1593" s="13" t="s">
        <v>3488</v>
      </c>
      <c r="W1593" t="s">
        <v>35</v>
      </c>
      <c r="X1593" s="13" t="s">
        <v>10</v>
      </c>
      <c r="Y1593" s="13" t="s">
        <v>146</v>
      </c>
      <c r="Z1593">
        <v>1995</v>
      </c>
      <c r="AA1593" s="13" t="s">
        <v>33</v>
      </c>
      <c r="AB1593" s="13" t="s">
        <v>206</v>
      </c>
      <c r="AC1593" s="13" t="s">
        <v>199</v>
      </c>
      <c r="AD1593" s="13" t="s">
        <v>43</v>
      </c>
      <c r="AE1593">
        <v>30</v>
      </c>
      <c r="AF1593" t="s">
        <v>6</v>
      </c>
      <c r="AG1593" t="s">
        <v>12</v>
      </c>
      <c r="AH1593">
        <v>3</v>
      </c>
      <c r="AI1593" t="s">
        <v>30</v>
      </c>
      <c r="AJ1593" s="13" t="s">
        <v>134</v>
      </c>
      <c r="AK1593" s="13" t="s">
        <v>135</v>
      </c>
      <c r="AL1593" t="b">
        <v>1</v>
      </c>
      <c r="AM1593" t="str">
        <f>EmployeeData[[#This Row],[EMPLOYEEID]]</f>
        <v>E299877</v>
      </c>
    </row>
    <row r="1594" spans="1:39" ht="15" x14ac:dyDescent="0.25">
      <c r="A1594" s="13" t="s">
        <v>3489</v>
      </c>
      <c r="B1594" s="13" t="str">
        <f>EmployeeData[[#This Row],[FULLNAME]]</f>
        <v>Sean Brownsey</v>
      </c>
      <c r="C1594" s="13" t="s">
        <v>125</v>
      </c>
      <c r="D1594" s="13" t="s">
        <v>407</v>
      </c>
      <c r="E1594">
        <v>452</v>
      </c>
      <c r="F1594" s="13" t="s">
        <v>157</v>
      </c>
      <c r="G1594" s="13" t="s">
        <v>128</v>
      </c>
      <c r="H1594" t="s">
        <v>81</v>
      </c>
      <c r="I1594" t="s">
        <v>3976</v>
      </c>
      <c r="J1594">
        <v>41863</v>
      </c>
      <c r="K1594">
        <v>42794</v>
      </c>
      <c r="L1594">
        <v>1</v>
      </c>
      <c r="M1594">
        <v>40</v>
      </c>
      <c r="N1594">
        <v>5</v>
      </c>
      <c r="O1594">
        <v>122589</v>
      </c>
      <c r="P1594" t="s">
        <v>76</v>
      </c>
      <c r="Q1594" s="13" t="s">
        <v>54</v>
      </c>
      <c r="R1594" s="13" t="s">
        <v>83</v>
      </c>
      <c r="S1594" s="13" t="s">
        <v>211</v>
      </c>
      <c r="T1594" t="b">
        <v>1</v>
      </c>
      <c r="U1594" s="13" t="s">
        <v>8</v>
      </c>
      <c r="V1594" s="13" t="s">
        <v>3490</v>
      </c>
      <c r="W1594" t="s">
        <v>5</v>
      </c>
      <c r="X1594" s="13" t="s">
        <v>10</v>
      </c>
      <c r="Y1594" s="13" t="s">
        <v>146</v>
      </c>
      <c r="Z1594">
        <v>1992</v>
      </c>
      <c r="AA1594" s="13" t="s">
        <v>15</v>
      </c>
      <c r="AB1594" s="13" t="s">
        <v>132</v>
      </c>
      <c r="AC1594" s="13" t="s">
        <v>199</v>
      </c>
      <c r="AD1594" s="13" t="s">
        <v>43</v>
      </c>
      <c r="AE1594">
        <v>33</v>
      </c>
      <c r="AF1594" t="s">
        <v>36</v>
      </c>
      <c r="AG1594" t="s">
        <v>46</v>
      </c>
      <c r="AH1594">
        <v>3</v>
      </c>
      <c r="AI1594" t="s">
        <v>30</v>
      </c>
      <c r="AJ1594" s="13" t="s">
        <v>134</v>
      </c>
      <c r="AK1594" s="13" t="s">
        <v>135</v>
      </c>
      <c r="AL1594" t="b">
        <v>1</v>
      </c>
      <c r="AM1594" t="str">
        <f>EmployeeData[[#This Row],[EMPLOYEEID]]</f>
        <v>E299878</v>
      </c>
    </row>
    <row r="1595" spans="1:39" ht="15" x14ac:dyDescent="0.25">
      <c r="A1595" s="13" t="s">
        <v>3491</v>
      </c>
      <c r="B1595" s="13" t="str">
        <f>EmployeeData[[#This Row],[FULLNAME]]</f>
        <v>Sean Bolognese</v>
      </c>
      <c r="C1595" s="13" t="s">
        <v>338</v>
      </c>
      <c r="D1595" s="13" t="s">
        <v>407</v>
      </c>
      <c r="E1595">
        <v>454</v>
      </c>
      <c r="F1595" s="13" t="s">
        <v>169</v>
      </c>
      <c r="G1595" s="13" t="s">
        <v>339</v>
      </c>
      <c r="H1595" t="s">
        <v>81</v>
      </c>
      <c r="I1595" t="s">
        <v>3976</v>
      </c>
      <c r="J1595">
        <v>41863</v>
      </c>
      <c r="K1595">
        <v>42795</v>
      </c>
      <c r="L1595">
        <v>1</v>
      </c>
      <c r="M1595">
        <v>40</v>
      </c>
      <c r="N1595">
        <v>5</v>
      </c>
      <c r="O1595">
        <v>53360</v>
      </c>
      <c r="P1595" t="s">
        <v>76</v>
      </c>
      <c r="Q1595" s="13" t="s">
        <v>4</v>
      </c>
      <c r="R1595" s="13" t="s">
        <v>83</v>
      </c>
      <c r="S1595" s="13" t="s">
        <v>129</v>
      </c>
      <c r="T1595" t="b">
        <v>1</v>
      </c>
      <c r="U1595" s="13" t="s">
        <v>38</v>
      </c>
      <c r="V1595" s="13" t="s">
        <v>3492</v>
      </c>
      <c r="W1595" t="s">
        <v>5</v>
      </c>
      <c r="X1595" s="13" t="s">
        <v>10</v>
      </c>
      <c r="Y1595" s="13" t="s">
        <v>131</v>
      </c>
      <c r="Z1595">
        <v>1999</v>
      </c>
      <c r="AA1595" s="13" t="s">
        <v>15</v>
      </c>
      <c r="AB1595" s="13" t="s">
        <v>341</v>
      </c>
      <c r="AC1595" s="13" t="s">
        <v>293</v>
      </c>
      <c r="AD1595" s="13" t="s">
        <v>41</v>
      </c>
      <c r="AE1595">
        <v>26</v>
      </c>
      <c r="AF1595" t="s">
        <v>6</v>
      </c>
      <c r="AG1595" t="s">
        <v>12</v>
      </c>
      <c r="AH1595">
        <v>3</v>
      </c>
      <c r="AI1595" t="s">
        <v>30</v>
      </c>
      <c r="AJ1595" s="13" t="s">
        <v>134</v>
      </c>
      <c r="AK1595" s="13" t="s">
        <v>135</v>
      </c>
      <c r="AL1595" t="b">
        <v>0</v>
      </c>
      <c r="AM1595" t="str">
        <f>EmployeeData[[#This Row],[EMPLOYEEID]]</f>
        <v>E299879</v>
      </c>
    </row>
    <row r="1596" spans="1:39" ht="15" x14ac:dyDescent="0.25">
      <c r="A1596" s="13" t="s">
        <v>3493</v>
      </c>
      <c r="B1596" s="13" t="str">
        <f>EmployeeData[[#This Row],[FULLNAME]]</f>
        <v>Sean Beleznay</v>
      </c>
      <c r="C1596" s="13" t="s">
        <v>156</v>
      </c>
      <c r="D1596" s="13" t="s">
        <v>407</v>
      </c>
      <c r="E1596">
        <v>214</v>
      </c>
      <c r="F1596" s="13" t="s">
        <v>127</v>
      </c>
      <c r="G1596" s="13" t="s">
        <v>158</v>
      </c>
      <c r="H1596" t="s">
        <v>81</v>
      </c>
      <c r="I1596" t="s">
        <v>3976</v>
      </c>
      <c r="J1596">
        <v>41863</v>
      </c>
      <c r="K1596">
        <v>42796</v>
      </c>
      <c r="L1596">
        <v>1</v>
      </c>
      <c r="M1596">
        <v>40</v>
      </c>
      <c r="N1596">
        <v>5</v>
      </c>
      <c r="O1596">
        <v>50625</v>
      </c>
      <c r="P1596" t="s">
        <v>76</v>
      </c>
      <c r="Q1596" s="13" t="s">
        <v>56</v>
      </c>
      <c r="R1596" s="13" t="s">
        <v>83</v>
      </c>
      <c r="S1596" s="13" t="s">
        <v>129</v>
      </c>
      <c r="T1596" t="b">
        <v>1</v>
      </c>
      <c r="U1596" s="13" t="s">
        <v>38</v>
      </c>
      <c r="V1596" s="13" t="s">
        <v>3494</v>
      </c>
      <c r="W1596" t="s">
        <v>5</v>
      </c>
      <c r="X1596" s="13" t="s">
        <v>45</v>
      </c>
      <c r="Y1596" s="13" t="s">
        <v>275</v>
      </c>
      <c r="Z1596">
        <v>2000</v>
      </c>
      <c r="AA1596" s="13" t="s">
        <v>15</v>
      </c>
      <c r="AB1596" s="13" t="s">
        <v>161</v>
      </c>
      <c r="AC1596" s="13" t="s">
        <v>1725</v>
      </c>
      <c r="AD1596" s="13" t="s">
        <v>40</v>
      </c>
      <c r="AE1596">
        <v>25</v>
      </c>
      <c r="AF1596" t="s">
        <v>6</v>
      </c>
      <c r="AG1596" t="s">
        <v>12</v>
      </c>
      <c r="AH1596">
        <v>3</v>
      </c>
      <c r="AI1596" t="s">
        <v>30</v>
      </c>
      <c r="AJ1596" s="13" t="s">
        <v>134</v>
      </c>
      <c r="AK1596" s="13" t="s">
        <v>135</v>
      </c>
      <c r="AL1596" t="s">
        <v>136</v>
      </c>
      <c r="AM1596" t="str">
        <f>EmployeeData[[#This Row],[EMPLOYEEID]]</f>
        <v>E299880</v>
      </c>
    </row>
    <row r="1597" spans="1:39" ht="15" x14ac:dyDescent="0.25">
      <c r="A1597" s="13" t="s">
        <v>3495</v>
      </c>
      <c r="B1597" s="13" t="str">
        <f>EmployeeData[[#This Row],[FULLNAME]]</f>
        <v>Sean Baronia</v>
      </c>
      <c r="C1597" s="13" t="s">
        <v>125</v>
      </c>
      <c r="D1597" s="13" t="s">
        <v>407</v>
      </c>
      <c r="E1597">
        <v>445</v>
      </c>
      <c r="F1597" s="13" t="s">
        <v>169</v>
      </c>
      <c r="G1597" s="13" t="s">
        <v>128</v>
      </c>
      <c r="H1597" t="s">
        <v>81</v>
      </c>
      <c r="I1597" t="s">
        <v>953</v>
      </c>
      <c r="J1597">
        <v>41863</v>
      </c>
      <c r="K1597">
        <v>42797</v>
      </c>
      <c r="L1597">
        <v>1</v>
      </c>
      <c r="M1597">
        <v>40</v>
      </c>
      <c r="N1597">
        <v>5</v>
      </c>
      <c r="O1597">
        <v>47559</v>
      </c>
      <c r="P1597" t="s">
        <v>76</v>
      </c>
      <c r="Q1597" s="13" t="s">
        <v>54</v>
      </c>
      <c r="R1597" s="13" t="s">
        <v>83</v>
      </c>
      <c r="S1597" s="13" t="s">
        <v>410</v>
      </c>
      <c r="T1597" t="b">
        <v>1</v>
      </c>
      <c r="U1597" s="13" t="s">
        <v>7</v>
      </c>
      <c r="V1597" s="13" t="s">
        <v>3496</v>
      </c>
      <c r="W1597" t="s">
        <v>5</v>
      </c>
      <c r="X1597" s="13" t="s">
        <v>45</v>
      </c>
      <c r="Y1597" s="13" t="s">
        <v>146</v>
      </c>
      <c r="Z1597">
        <v>1988</v>
      </c>
      <c r="AA1597" s="13" t="s">
        <v>33</v>
      </c>
      <c r="AB1597" s="13" t="s">
        <v>132</v>
      </c>
      <c r="AC1597" s="13" t="s">
        <v>171</v>
      </c>
      <c r="AD1597" s="13" t="s">
        <v>41</v>
      </c>
      <c r="AE1597">
        <v>37</v>
      </c>
      <c r="AF1597" t="s">
        <v>36</v>
      </c>
      <c r="AG1597" t="s">
        <v>11</v>
      </c>
      <c r="AH1597">
        <v>3</v>
      </c>
      <c r="AI1597" t="s">
        <v>30</v>
      </c>
      <c r="AJ1597" s="13" t="s">
        <v>134</v>
      </c>
      <c r="AK1597" s="13" t="s">
        <v>184</v>
      </c>
      <c r="AL1597" t="b">
        <v>1</v>
      </c>
      <c r="AM1597" t="str">
        <f>EmployeeData[[#This Row],[EMPLOYEEID]]</f>
        <v>E299881</v>
      </c>
    </row>
    <row r="1598" spans="1:39" ht="15" x14ac:dyDescent="0.25">
      <c r="A1598" s="13" t="s">
        <v>3497</v>
      </c>
      <c r="B1598" s="13" t="str">
        <f>EmployeeData[[#This Row],[FULLNAME]]</f>
        <v>Sean Aziz</v>
      </c>
      <c r="C1598" s="13" t="s">
        <v>125</v>
      </c>
      <c r="D1598" s="13" t="s">
        <v>407</v>
      </c>
      <c r="E1598">
        <v>443</v>
      </c>
      <c r="F1598" s="13" t="s">
        <v>157</v>
      </c>
      <c r="G1598" s="13" t="s">
        <v>144</v>
      </c>
      <c r="H1598" t="s">
        <v>81</v>
      </c>
      <c r="I1598" t="s">
        <v>3976</v>
      </c>
      <c r="J1598">
        <v>41863</v>
      </c>
      <c r="K1598">
        <v>42798</v>
      </c>
      <c r="L1598">
        <v>1</v>
      </c>
      <c r="M1598">
        <v>40</v>
      </c>
      <c r="N1598">
        <v>5</v>
      </c>
      <c r="O1598">
        <v>80733</v>
      </c>
      <c r="P1598" t="s">
        <v>76</v>
      </c>
      <c r="Q1598" s="13" t="s">
        <v>54</v>
      </c>
      <c r="R1598" s="13" t="s">
        <v>83</v>
      </c>
      <c r="S1598" s="13" t="s">
        <v>225</v>
      </c>
      <c r="T1598" t="b">
        <v>1</v>
      </c>
      <c r="U1598" s="13" t="s">
        <v>7</v>
      </c>
      <c r="V1598" s="13" t="s">
        <v>3498</v>
      </c>
      <c r="W1598" t="s">
        <v>5</v>
      </c>
      <c r="X1598" s="13" t="s">
        <v>10</v>
      </c>
      <c r="Y1598" s="13" t="s">
        <v>146</v>
      </c>
      <c r="Z1598">
        <v>1998</v>
      </c>
      <c r="AA1598" s="13" t="s">
        <v>15</v>
      </c>
      <c r="AB1598" s="13" t="s">
        <v>147</v>
      </c>
      <c r="AC1598" s="13" t="s">
        <v>162</v>
      </c>
      <c r="AD1598" s="13" t="s">
        <v>43</v>
      </c>
      <c r="AE1598">
        <v>27</v>
      </c>
      <c r="AF1598" t="s">
        <v>6</v>
      </c>
      <c r="AG1598" t="s">
        <v>12</v>
      </c>
      <c r="AH1598">
        <v>3</v>
      </c>
      <c r="AI1598" t="s">
        <v>30</v>
      </c>
      <c r="AJ1598" s="13" t="s">
        <v>134</v>
      </c>
      <c r="AK1598" s="13" t="s">
        <v>184</v>
      </c>
      <c r="AL1598" t="s">
        <v>136</v>
      </c>
      <c r="AM1598" t="str">
        <f>EmployeeData[[#This Row],[EMPLOYEEID]]</f>
        <v>E299882</v>
      </c>
    </row>
    <row r="1599" spans="1:39" ht="15" x14ac:dyDescent="0.25">
      <c r="A1599" s="13" t="s">
        <v>3499</v>
      </c>
      <c r="B1599" s="13" t="str">
        <f>EmployeeData[[#This Row],[FULLNAME]]</f>
        <v>Sebastian Arriola</v>
      </c>
      <c r="C1599" s="13" t="s">
        <v>125</v>
      </c>
      <c r="D1599" s="13" t="s">
        <v>407</v>
      </c>
      <c r="E1599">
        <v>452</v>
      </c>
      <c r="F1599" s="13" t="s">
        <v>157</v>
      </c>
      <c r="G1599" s="13" t="s">
        <v>144</v>
      </c>
      <c r="H1599" t="s">
        <v>81</v>
      </c>
      <c r="I1599" t="s">
        <v>3976</v>
      </c>
      <c r="J1599">
        <v>41863</v>
      </c>
      <c r="K1599">
        <v>42799</v>
      </c>
      <c r="L1599">
        <v>1</v>
      </c>
      <c r="M1599">
        <v>40</v>
      </c>
      <c r="N1599">
        <v>5</v>
      </c>
      <c r="O1599">
        <v>43496</v>
      </c>
      <c r="P1599" t="s">
        <v>76</v>
      </c>
      <c r="Q1599" s="13" t="s">
        <v>54</v>
      </c>
      <c r="R1599" s="13" t="s">
        <v>83</v>
      </c>
      <c r="S1599" s="13" t="s">
        <v>140</v>
      </c>
      <c r="T1599" t="b">
        <v>1</v>
      </c>
      <c r="U1599" s="13" t="s">
        <v>8</v>
      </c>
      <c r="V1599" s="13" t="s">
        <v>3500</v>
      </c>
      <c r="W1599" t="s">
        <v>5</v>
      </c>
      <c r="X1599" s="13" t="s">
        <v>45</v>
      </c>
      <c r="Y1599" s="13" t="s">
        <v>153</v>
      </c>
      <c r="Z1599">
        <v>1989</v>
      </c>
      <c r="AA1599" s="13" t="s">
        <v>15</v>
      </c>
      <c r="AB1599" s="13" t="s">
        <v>147</v>
      </c>
      <c r="AC1599" s="13" t="s">
        <v>199</v>
      </c>
      <c r="AD1599" s="13" t="s">
        <v>43</v>
      </c>
      <c r="AE1599">
        <v>36</v>
      </c>
      <c r="AF1599" t="s">
        <v>36</v>
      </c>
      <c r="AG1599" t="s">
        <v>11</v>
      </c>
      <c r="AH1599">
        <v>3</v>
      </c>
      <c r="AI1599" t="s">
        <v>30</v>
      </c>
      <c r="AJ1599" s="13" t="s">
        <v>134</v>
      </c>
      <c r="AK1599" s="13" t="s">
        <v>135</v>
      </c>
      <c r="AL1599" t="s">
        <v>136</v>
      </c>
      <c r="AM1599" t="str">
        <f>EmployeeData[[#This Row],[EMPLOYEEID]]</f>
        <v>E299883</v>
      </c>
    </row>
    <row r="1600" spans="1:39" ht="15" x14ac:dyDescent="0.25">
      <c r="A1600" s="13" t="s">
        <v>3501</v>
      </c>
      <c r="B1600" s="13" t="str">
        <f>EmployeeData[[#This Row],[FULLNAME]]</f>
        <v>Sebastian Anand</v>
      </c>
      <c r="C1600" s="13" t="s">
        <v>203</v>
      </c>
      <c r="D1600" s="13" t="s">
        <v>407</v>
      </c>
      <c r="E1600">
        <v>443</v>
      </c>
      <c r="F1600" s="13" t="s">
        <v>157</v>
      </c>
      <c r="G1600" s="13" t="s">
        <v>204</v>
      </c>
      <c r="H1600" t="s">
        <v>81</v>
      </c>
      <c r="I1600" t="s">
        <v>953</v>
      </c>
      <c r="J1600">
        <v>41863</v>
      </c>
      <c r="K1600">
        <v>42800</v>
      </c>
      <c r="L1600">
        <v>1</v>
      </c>
      <c r="M1600">
        <v>40</v>
      </c>
      <c r="N1600">
        <v>5</v>
      </c>
      <c r="O1600">
        <v>68233</v>
      </c>
      <c r="P1600" t="s">
        <v>76</v>
      </c>
      <c r="Q1600" s="13" t="s">
        <v>55</v>
      </c>
      <c r="R1600" s="13" t="s">
        <v>83</v>
      </c>
      <c r="S1600" s="13" t="s">
        <v>140</v>
      </c>
      <c r="T1600" t="b">
        <v>1</v>
      </c>
      <c r="U1600" s="13" t="s">
        <v>7</v>
      </c>
      <c r="V1600" s="13" t="s">
        <v>3502</v>
      </c>
      <c r="W1600" t="s">
        <v>35</v>
      </c>
      <c r="X1600" s="13" t="s">
        <v>10</v>
      </c>
      <c r="Y1600" s="13" t="s">
        <v>131</v>
      </c>
      <c r="Z1600">
        <v>1992</v>
      </c>
      <c r="AA1600" s="13" t="s">
        <v>33</v>
      </c>
      <c r="AB1600" s="13" t="s">
        <v>206</v>
      </c>
      <c r="AC1600" s="13" t="s">
        <v>162</v>
      </c>
      <c r="AD1600" s="13" t="s">
        <v>43</v>
      </c>
      <c r="AE1600">
        <v>33</v>
      </c>
      <c r="AF1600" t="s">
        <v>36</v>
      </c>
      <c r="AG1600" t="s">
        <v>12</v>
      </c>
      <c r="AH1600">
        <v>3</v>
      </c>
      <c r="AI1600" t="s">
        <v>30</v>
      </c>
      <c r="AJ1600" s="13" t="s">
        <v>134</v>
      </c>
      <c r="AK1600" s="13" t="s">
        <v>135</v>
      </c>
      <c r="AL1600" t="s">
        <v>136</v>
      </c>
      <c r="AM1600" t="str">
        <f>EmployeeData[[#This Row],[EMPLOYEEID]]</f>
        <v>E299884</v>
      </c>
    </row>
    <row r="1601" spans="1:39" ht="15" x14ac:dyDescent="0.25">
      <c r="A1601" s="13" t="s">
        <v>3503</v>
      </c>
      <c r="B1601" s="13" t="str">
        <f>EmployeeData[[#This Row],[FULLNAME]]</f>
        <v>Sebastian Aisho</v>
      </c>
      <c r="C1601" s="13" t="s">
        <v>338</v>
      </c>
      <c r="D1601" s="13" t="s">
        <v>407</v>
      </c>
      <c r="E1601">
        <v>454</v>
      </c>
      <c r="F1601" s="13" t="s">
        <v>169</v>
      </c>
      <c r="G1601" s="13" t="s">
        <v>339</v>
      </c>
      <c r="H1601" t="s">
        <v>81</v>
      </c>
      <c r="I1601" t="s">
        <v>953</v>
      </c>
      <c r="J1601">
        <v>41894</v>
      </c>
      <c r="K1601">
        <v>42801</v>
      </c>
      <c r="L1601">
        <v>1</v>
      </c>
      <c r="M1601">
        <v>40</v>
      </c>
      <c r="N1601">
        <v>5</v>
      </c>
      <c r="O1601">
        <v>852803</v>
      </c>
      <c r="P1601" t="s">
        <v>76</v>
      </c>
      <c r="Q1601" s="13" t="s">
        <v>4</v>
      </c>
      <c r="R1601" s="13" t="s">
        <v>83</v>
      </c>
      <c r="S1601" s="13" t="s">
        <v>159</v>
      </c>
      <c r="T1601" t="b">
        <v>1</v>
      </c>
      <c r="U1601" s="13" t="s">
        <v>38</v>
      </c>
      <c r="V1601" s="13" t="s">
        <v>3504</v>
      </c>
      <c r="W1601" t="s">
        <v>5</v>
      </c>
      <c r="X1601" s="13" t="s">
        <v>10</v>
      </c>
      <c r="Y1601" s="13" t="s">
        <v>229</v>
      </c>
      <c r="Z1601">
        <v>1987</v>
      </c>
      <c r="AA1601" s="13" t="s">
        <v>33</v>
      </c>
      <c r="AB1601" s="13" t="s">
        <v>341</v>
      </c>
      <c r="AC1601" s="13" t="s">
        <v>293</v>
      </c>
      <c r="AD1601" s="13" t="s">
        <v>41</v>
      </c>
      <c r="AE1601">
        <v>38</v>
      </c>
      <c r="AF1601" t="s">
        <v>36</v>
      </c>
      <c r="AG1601" t="s">
        <v>48</v>
      </c>
      <c r="AH1601">
        <v>3</v>
      </c>
      <c r="AI1601" t="s">
        <v>30</v>
      </c>
      <c r="AJ1601" s="13" t="s">
        <v>134</v>
      </c>
      <c r="AK1601" s="13" t="s">
        <v>135</v>
      </c>
      <c r="AL1601" t="b">
        <v>0</v>
      </c>
      <c r="AM1601" t="str">
        <f>EmployeeData[[#This Row],[EMPLOYEEID]]</f>
        <v>E299885</v>
      </c>
    </row>
    <row r="1602" spans="1:39" ht="15" x14ac:dyDescent="0.25">
      <c r="A1602" s="13" t="s">
        <v>3505</v>
      </c>
      <c r="B1602" s="13" t="str">
        <f>EmployeeData[[#This Row],[FULLNAME]]</f>
        <v>Sebastian Zhu</v>
      </c>
      <c r="C1602" s="13" t="s">
        <v>125</v>
      </c>
      <c r="D1602" s="13" t="s">
        <v>407</v>
      </c>
      <c r="E1602">
        <v>445</v>
      </c>
      <c r="F1602" s="13" t="s">
        <v>169</v>
      </c>
      <c r="G1602" s="13" t="s">
        <v>128</v>
      </c>
      <c r="H1602" t="s">
        <v>81</v>
      </c>
      <c r="I1602" t="s">
        <v>3974</v>
      </c>
      <c r="J1602">
        <v>41894</v>
      </c>
      <c r="K1602">
        <v>42953</v>
      </c>
      <c r="L1602">
        <v>1</v>
      </c>
      <c r="M1602">
        <v>40</v>
      </c>
      <c r="N1602">
        <v>5</v>
      </c>
      <c r="O1602">
        <v>58364</v>
      </c>
      <c r="P1602" t="s">
        <v>76</v>
      </c>
      <c r="Q1602" s="13" t="s">
        <v>54</v>
      </c>
      <c r="R1602" s="13" t="s">
        <v>83</v>
      </c>
      <c r="S1602" s="13" t="s">
        <v>159</v>
      </c>
      <c r="T1602" t="b">
        <v>1</v>
      </c>
      <c r="U1602" s="13" t="s">
        <v>7</v>
      </c>
      <c r="V1602" s="13" t="s">
        <v>3506</v>
      </c>
      <c r="W1602" t="s">
        <v>5</v>
      </c>
      <c r="X1602" s="13" t="s">
        <v>10</v>
      </c>
      <c r="Y1602" s="13" t="s">
        <v>146</v>
      </c>
      <c r="Z1602">
        <v>1964</v>
      </c>
      <c r="AA1602" s="13" t="s">
        <v>32</v>
      </c>
      <c r="AB1602" s="13" t="s">
        <v>132</v>
      </c>
      <c r="AC1602" s="13" t="s">
        <v>171</v>
      </c>
      <c r="AD1602" s="13" t="s">
        <v>41</v>
      </c>
      <c r="AE1602">
        <v>61</v>
      </c>
      <c r="AF1602" t="s">
        <v>37</v>
      </c>
      <c r="AG1602" t="s">
        <v>12</v>
      </c>
      <c r="AH1602">
        <v>3</v>
      </c>
      <c r="AI1602" t="s">
        <v>30</v>
      </c>
      <c r="AJ1602" s="13" t="s">
        <v>134</v>
      </c>
      <c r="AK1602" s="13" t="s">
        <v>135</v>
      </c>
      <c r="AL1602" t="b">
        <v>1</v>
      </c>
      <c r="AM1602" t="str">
        <f>EmployeeData[[#This Row],[EMPLOYEEID]]</f>
        <v>E299886</v>
      </c>
    </row>
    <row r="1603" spans="1:39" ht="15" x14ac:dyDescent="0.25">
      <c r="A1603" s="13" t="s">
        <v>3507</v>
      </c>
      <c r="B1603" s="13" t="str">
        <f>EmployeeData[[#This Row],[FULLNAME]]</f>
        <v>Sebastian Zhao</v>
      </c>
      <c r="C1603" s="13" t="s">
        <v>203</v>
      </c>
      <c r="D1603" s="13" t="s">
        <v>407</v>
      </c>
      <c r="E1603">
        <v>443</v>
      </c>
      <c r="F1603" s="13" t="s">
        <v>157</v>
      </c>
      <c r="G1603" s="13" t="s">
        <v>204</v>
      </c>
      <c r="H1603" t="s">
        <v>81</v>
      </c>
      <c r="I1603" t="s">
        <v>953</v>
      </c>
      <c r="J1603">
        <v>41894</v>
      </c>
      <c r="K1603">
        <v>42954</v>
      </c>
      <c r="L1603">
        <v>1</v>
      </c>
      <c r="M1603">
        <v>40</v>
      </c>
      <c r="N1603">
        <v>5</v>
      </c>
      <c r="O1603">
        <v>52774</v>
      </c>
      <c r="P1603" t="s">
        <v>76</v>
      </c>
      <c r="Q1603" s="13" t="s">
        <v>55</v>
      </c>
      <c r="R1603" s="13" t="s">
        <v>83</v>
      </c>
      <c r="S1603" s="13" t="s">
        <v>344</v>
      </c>
      <c r="T1603" t="b">
        <v>1</v>
      </c>
      <c r="U1603" s="13" t="s">
        <v>7</v>
      </c>
      <c r="V1603" s="13" t="s">
        <v>3508</v>
      </c>
      <c r="W1603" t="s">
        <v>35</v>
      </c>
      <c r="X1603" s="13" t="s">
        <v>10</v>
      </c>
      <c r="Y1603" s="13" t="s">
        <v>146</v>
      </c>
      <c r="Z1603">
        <v>1999</v>
      </c>
      <c r="AA1603" s="13" t="s">
        <v>33</v>
      </c>
      <c r="AB1603" s="13" t="s">
        <v>206</v>
      </c>
      <c r="AC1603" s="13" t="s">
        <v>162</v>
      </c>
      <c r="AD1603" s="13" t="s">
        <v>43</v>
      </c>
      <c r="AE1603">
        <v>26</v>
      </c>
      <c r="AF1603" t="s">
        <v>6</v>
      </c>
      <c r="AG1603" t="s">
        <v>12</v>
      </c>
      <c r="AH1603">
        <v>3</v>
      </c>
      <c r="AI1603" t="s">
        <v>30</v>
      </c>
      <c r="AJ1603" s="13" t="s">
        <v>149</v>
      </c>
      <c r="AK1603" s="13" t="s">
        <v>150</v>
      </c>
      <c r="AL1603" t="s">
        <v>136</v>
      </c>
      <c r="AM1603" t="str">
        <f>EmployeeData[[#This Row],[EMPLOYEEID]]</f>
        <v>E299887</v>
      </c>
    </row>
    <row r="1604" spans="1:39" ht="15" x14ac:dyDescent="0.25">
      <c r="A1604" s="13" t="s">
        <v>3509</v>
      </c>
      <c r="B1604" s="13" t="str">
        <f>EmployeeData[[#This Row],[FULLNAME]]</f>
        <v>Sebastian Zhang</v>
      </c>
      <c r="C1604" s="13" t="s">
        <v>125</v>
      </c>
      <c r="D1604" s="13" t="s">
        <v>407</v>
      </c>
      <c r="E1604">
        <v>443</v>
      </c>
      <c r="F1604" s="13" t="s">
        <v>157</v>
      </c>
      <c r="G1604" s="13" t="s">
        <v>128</v>
      </c>
      <c r="H1604" t="s">
        <v>81</v>
      </c>
      <c r="I1604" t="s">
        <v>3976</v>
      </c>
      <c r="J1604">
        <v>41894</v>
      </c>
      <c r="K1604">
        <v>42955</v>
      </c>
      <c r="L1604">
        <v>1</v>
      </c>
      <c r="M1604">
        <v>40</v>
      </c>
      <c r="N1604">
        <v>5</v>
      </c>
      <c r="O1604">
        <v>68216</v>
      </c>
      <c r="P1604" t="s">
        <v>76</v>
      </c>
      <c r="Q1604" s="13" t="s">
        <v>54</v>
      </c>
      <c r="R1604" s="13" t="s">
        <v>83</v>
      </c>
      <c r="S1604" s="13" t="s">
        <v>159</v>
      </c>
      <c r="T1604" t="b">
        <v>1</v>
      </c>
      <c r="U1604" s="13" t="s">
        <v>7</v>
      </c>
      <c r="V1604" s="13" t="s">
        <v>3510</v>
      </c>
      <c r="W1604" t="s">
        <v>35</v>
      </c>
      <c r="X1604" s="13" t="s">
        <v>45</v>
      </c>
      <c r="Y1604" s="13" t="s">
        <v>153</v>
      </c>
      <c r="Z1604">
        <v>1992</v>
      </c>
      <c r="AA1604" s="13" t="s">
        <v>15</v>
      </c>
      <c r="AB1604" s="13" t="s">
        <v>132</v>
      </c>
      <c r="AC1604" s="13" t="s">
        <v>162</v>
      </c>
      <c r="AD1604" s="13" t="s">
        <v>43</v>
      </c>
      <c r="AE1604">
        <v>33</v>
      </c>
      <c r="AF1604" t="s">
        <v>36</v>
      </c>
      <c r="AG1604" t="s">
        <v>12</v>
      </c>
      <c r="AH1604">
        <v>3</v>
      </c>
      <c r="AI1604" t="s">
        <v>30</v>
      </c>
      <c r="AJ1604" s="13" t="s">
        <v>134</v>
      </c>
      <c r="AK1604" s="13" t="s">
        <v>135</v>
      </c>
      <c r="AL1604" t="b">
        <v>1</v>
      </c>
      <c r="AM1604" t="str">
        <f>EmployeeData[[#This Row],[EMPLOYEEID]]</f>
        <v>E299888</v>
      </c>
    </row>
    <row r="1605" spans="1:39" ht="15" x14ac:dyDescent="0.25">
      <c r="A1605" s="13" t="s">
        <v>3511</v>
      </c>
      <c r="B1605" s="13" t="str">
        <f>EmployeeData[[#This Row],[FULLNAME]]</f>
        <v>Semih Yuen</v>
      </c>
      <c r="C1605" s="13" t="s">
        <v>338</v>
      </c>
      <c r="D1605" s="13" t="s">
        <v>407</v>
      </c>
      <c r="E1605">
        <v>454</v>
      </c>
      <c r="F1605" s="13" t="s">
        <v>169</v>
      </c>
      <c r="G1605" s="13" t="s">
        <v>339</v>
      </c>
      <c r="H1605" t="s">
        <v>81</v>
      </c>
      <c r="I1605" t="s">
        <v>953</v>
      </c>
      <c r="J1605">
        <v>41894</v>
      </c>
      <c r="K1605">
        <v>42956</v>
      </c>
      <c r="L1605">
        <v>1</v>
      </c>
      <c r="M1605">
        <v>40</v>
      </c>
      <c r="N1605">
        <v>5</v>
      </c>
      <c r="O1605">
        <v>86810</v>
      </c>
      <c r="P1605" t="s">
        <v>76</v>
      </c>
      <c r="Q1605" s="13" t="s">
        <v>4</v>
      </c>
      <c r="R1605" s="13" t="s">
        <v>83</v>
      </c>
      <c r="S1605" s="13" t="s">
        <v>159</v>
      </c>
      <c r="T1605" t="b">
        <v>1</v>
      </c>
      <c r="U1605" s="13" t="s">
        <v>7</v>
      </c>
      <c r="V1605" s="13" t="s">
        <v>3512</v>
      </c>
      <c r="W1605" t="s">
        <v>5</v>
      </c>
      <c r="X1605" s="13" t="s">
        <v>10</v>
      </c>
      <c r="Y1605" s="13" t="s">
        <v>146</v>
      </c>
      <c r="Z1605">
        <v>2004</v>
      </c>
      <c r="AA1605" s="13" t="s">
        <v>33</v>
      </c>
      <c r="AB1605" s="13" t="s">
        <v>341</v>
      </c>
      <c r="AC1605" s="13" t="s">
        <v>293</v>
      </c>
      <c r="AD1605" s="13" t="s">
        <v>41</v>
      </c>
      <c r="AE1605">
        <v>21</v>
      </c>
      <c r="AF1605" t="s">
        <v>63</v>
      </c>
      <c r="AG1605" t="s">
        <v>12</v>
      </c>
      <c r="AH1605">
        <v>3</v>
      </c>
      <c r="AI1605" t="s">
        <v>30</v>
      </c>
      <c r="AJ1605" s="13" t="s">
        <v>167</v>
      </c>
      <c r="AK1605" s="13" t="s">
        <v>184</v>
      </c>
      <c r="AL1605" t="b">
        <v>1</v>
      </c>
      <c r="AM1605" t="str">
        <f>EmployeeData[[#This Row],[EMPLOYEEID]]</f>
        <v>E299889</v>
      </c>
    </row>
    <row r="1606" spans="1:39" ht="15" x14ac:dyDescent="0.25">
      <c r="A1606" s="13" t="s">
        <v>3513</v>
      </c>
      <c r="B1606" s="13" t="str">
        <f>EmployeeData[[#This Row],[FULLNAME]]</f>
        <v>Semih Yin</v>
      </c>
      <c r="C1606" s="13" t="s">
        <v>203</v>
      </c>
      <c r="D1606" s="13" t="s">
        <v>407</v>
      </c>
      <c r="E1606">
        <v>453</v>
      </c>
      <c r="F1606" s="13" t="s">
        <v>127</v>
      </c>
      <c r="G1606" s="13" t="s">
        <v>204</v>
      </c>
      <c r="H1606" t="s">
        <v>81</v>
      </c>
      <c r="I1606" t="s">
        <v>953</v>
      </c>
      <c r="J1606">
        <v>41894</v>
      </c>
      <c r="K1606">
        <v>42957</v>
      </c>
      <c r="L1606">
        <v>1</v>
      </c>
      <c r="M1606">
        <v>40</v>
      </c>
      <c r="N1606">
        <v>5</v>
      </c>
      <c r="O1606">
        <v>83339</v>
      </c>
      <c r="P1606" t="s">
        <v>76</v>
      </c>
      <c r="Q1606" s="13" t="s">
        <v>55</v>
      </c>
      <c r="R1606" s="13" t="s">
        <v>83</v>
      </c>
      <c r="S1606" s="13" t="s">
        <v>159</v>
      </c>
      <c r="T1606" t="b">
        <v>1</v>
      </c>
      <c r="U1606" s="13" t="s">
        <v>38</v>
      </c>
      <c r="V1606" s="13" t="s">
        <v>3514</v>
      </c>
      <c r="W1606" t="s">
        <v>35</v>
      </c>
      <c r="X1606" s="13" t="s">
        <v>10</v>
      </c>
      <c r="Y1606" s="13" t="s">
        <v>146</v>
      </c>
      <c r="Z1606">
        <v>1998</v>
      </c>
      <c r="AA1606" s="13" t="s">
        <v>33</v>
      </c>
      <c r="AB1606" s="13" t="s">
        <v>206</v>
      </c>
      <c r="AC1606" s="13" t="s">
        <v>320</v>
      </c>
      <c r="AD1606" s="13" t="s">
        <v>40</v>
      </c>
      <c r="AE1606">
        <v>27</v>
      </c>
      <c r="AF1606" t="s">
        <v>6</v>
      </c>
      <c r="AG1606" t="s">
        <v>12</v>
      </c>
      <c r="AH1606">
        <v>3</v>
      </c>
      <c r="AI1606" t="s">
        <v>30</v>
      </c>
      <c r="AJ1606" s="13" t="s">
        <v>134</v>
      </c>
      <c r="AK1606" s="13" t="s">
        <v>135</v>
      </c>
      <c r="AL1606" t="b">
        <v>0</v>
      </c>
      <c r="AM1606" t="str">
        <f>EmployeeData[[#This Row],[EMPLOYEEID]]</f>
        <v>E299890</v>
      </c>
    </row>
    <row r="1607" spans="1:39" ht="15" x14ac:dyDescent="0.25">
      <c r="A1607" s="13" t="s">
        <v>3515</v>
      </c>
      <c r="B1607" s="13" t="str">
        <f>EmployeeData[[#This Row],[FULLNAME]]</f>
        <v>Semih Yang</v>
      </c>
      <c r="C1607" s="13" t="s">
        <v>156</v>
      </c>
      <c r="D1607" s="13" t="s">
        <v>407</v>
      </c>
      <c r="E1607">
        <v>453</v>
      </c>
      <c r="F1607" s="13" t="s">
        <v>127</v>
      </c>
      <c r="G1607" s="13" t="s">
        <v>158</v>
      </c>
      <c r="H1607" t="s">
        <v>81</v>
      </c>
      <c r="I1607" t="s">
        <v>3976</v>
      </c>
      <c r="J1607">
        <v>41894</v>
      </c>
      <c r="K1607">
        <v>42958</v>
      </c>
      <c r="L1607">
        <v>1</v>
      </c>
      <c r="M1607">
        <v>40</v>
      </c>
      <c r="N1607">
        <v>5</v>
      </c>
      <c r="O1607">
        <v>49469</v>
      </c>
      <c r="P1607" t="s">
        <v>76</v>
      </c>
      <c r="Q1607" s="13" t="s">
        <v>56</v>
      </c>
      <c r="R1607" s="13" t="s">
        <v>83</v>
      </c>
      <c r="S1607" s="13" t="s">
        <v>159</v>
      </c>
      <c r="T1607" t="b">
        <v>1</v>
      </c>
      <c r="U1607" s="13" t="s">
        <v>8</v>
      </c>
      <c r="V1607" s="13" t="s">
        <v>3516</v>
      </c>
      <c r="W1607" t="s">
        <v>5</v>
      </c>
      <c r="X1607" s="13" t="s">
        <v>10</v>
      </c>
      <c r="Y1607" s="13" t="s">
        <v>146</v>
      </c>
      <c r="Z1607">
        <v>1999</v>
      </c>
      <c r="AA1607" s="13" t="s">
        <v>15</v>
      </c>
      <c r="AB1607" s="13" t="s">
        <v>161</v>
      </c>
      <c r="AC1607" s="13" t="s">
        <v>320</v>
      </c>
      <c r="AD1607" s="13" t="s">
        <v>40</v>
      </c>
      <c r="AE1607">
        <v>26</v>
      </c>
      <c r="AF1607" t="s">
        <v>6</v>
      </c>
      <c r="AG1607" t="s">
        <v>11</v>
      </c>
      <c r="AH1607">
        <v>3</v>
      </c>
      <c r="AI1607" t="s">
        <v>30</v>
      </c>
      <c r="AJ1607" s="13" t="s">
        <v>239</v>
      </c>
      <c r="AK1607" s="13" t="s">
        <v>150</v>
      </c>
      <c r="AL1607" t="s">
        <v>136</v>
      </c>
      <c r="AM1607" t="str">
        <f>EmployeeData[[#This Row],[EMPLOYEEID]]</f>
        <v>E299891</v>
      </c>
    </row>
    <row r="1608" spans="1:39" ht="15" x14ac:dyDescent="0.25">
      <c r="A1608" s="13" t="s">
        <v>3517</v>
      </c>
      <c r="B1608" s="13" t="str">
        <f>EmployeeData[[#This Row],[FULLNAME]]</f>
        <v>Semuel Yan</v>
      </c>
      <c r="C1608" s="13" t="s">
        <v>203</v>
      </c>
      <c r="D1608" s="13" t="s">
        <v>407</v>
      </c>
      <c r="E1608">
        <v>412</v>
      </c>
      <c r="F1608" s="13" t="s">
        <v>143</v>
      </c>
      <c r="G1608" s="13" t="s">
        <v>204</v>
      </c>
      <c r="H1608" t="s">
        <v>81</v>
      </c>
      <c r="I1608" t="s">
        <v>953</v>
      </c>
      <c r="J1608">
        <v>41894</v>
      </c>
      <c r="K1608">
        <v>42959</v>
      </c>
      <c r="L1608">
        <v>1</v>
      </c>
      <c r="M1608">
        <v>40</v>
      </c>
      <c r="N1608">
        <v>5</v>
      </c>
      <c r="O1608">
        <v>255897</v>
      </c>
      <c r="P1608" t="s">
        <v>76</v>
      </c>
      <c r="Q1608" s="13" t="s">
        <v>55</v>
      </c>
      <c r="R1608" s="13" t="s">
        <v>83</v>
      </c>
      <c r="S1608" s="13" t="s">
        <v>159</v>
      </c>
      <c r="T1608" t="b">
        <v>1</v>
      </c>
      <c r="U1608" s="13" t="s">
        <v>7</v>
      </c>
      <c r="V1608" s="13" t="s">
        <v>3518</v>
      </c>
      <c r="W1608" t="s">
        <v>5</v>
      </c>
      <c r="X1608" s="13" t="s">
        <v>45</v>
      </c>
      <c r="Y1608" s="13" t="s">
        <v>153</v>
      </c>
      <c r="Z1608">
        <v>1998</v>
      </c>
      <c r="AA1608" s="13" t="s">
        <v>33</v>
      </c>
      <c r="AB1608" s="13" t="s">
        <v>206</v>
      </c>
      <c r="AC1608" s="13" t="s">
        <v>827</v>
      </c>
      <c r="AD1608" s="13" t="s">
        <v>44</v>
      </c>
      <c r="AE1608">
        <v>27</v>
      </c>
      <c r="AF1608" t="s">
        <v>6</v>
      </c>
      <c r="AG1608" t="s">
        <v>47</v>
      </c>
      <c r="AH1608">
        <v>3</v>
      </c>
      <c r="AI1608" t="s">
        <v>30</v>
      </c>
      <c r="AJ1608" s="13" t="s">
        <v>167</v>
      </c>
      <c r="AK1608" s="13" t="s">
        <v>184</v>
      </c>
      <c r="AL1608" t="b">
        <v>1</v>
      </c>
      <c r="AM1608" t="str">
        <f>EmployeeData[[#This Row],[EMPLOYEEID]]</f>
        <v>E299892</v>
      </c>
    </row>
    <row r="1609" spans="1:39" ht="15" x14ac:dyDescent="0.25">
      <c r="A1609" s="13" t="s">
        <v>3519</v>
      </c>
      <c r="B1609" s="13" t="str">
        <f>EmployeeData[[#This Row],[FULLNAME]]</f>
        <v>Semuel Xiang</v>
      </c>
      <c r="C1609" s="13" t="s">
        <v>203</v>
      </c>
      <c r="D1609" s="13" t="s">
        <v>407</v>
      </c>
      <c r="E1609">
        <v>445</v>
      </c>
      <c r="F1609" s="13" t="s">
        <v>169</v>
      </c>
      <c r="G1609" s="13" t="s">
        <v>204</v>
      </c>
      <c r="H1609" t="s">
        <v>81</v>
      </c>
      <c r="I1609" t="s">
        <v>3975</v>
      </c>
      <c r="J1609">
        <v>41894</v>
      </c>
      <c r="K1609">
        <v>42960</v>
      </c>
      <c r="L1609">
        <v>1</v>
      </c>
      <c r="M1609">
        <v>40</v>
      </c>
      <c r="N1609">
        <v>5</v>
      </c>
      <c r="O1609">
        <v>75092</v>
      </c>
      <c r="P1609" t="s">
        <v>76</v>
      </c>
      <c r="Q1609" s="13" t="s">
        <v>55</v>
      </c>
      <c r="R1609" s="13" t="s">
        <v>83</v>
      </c>
      <c r="S1609" s="13" t="s">
        <v>225</v>
      </c>
      <c r="T1609" t="b">
        <v>1</v>
      </c>
      <c r="U1609" s="13" t="s">
        <v>8</v>
      </c>
      <c r="V1609" s="13" t="s">
        <v>3520</v>
      </c>
      <c r="W1609" t="s">
        <v>5</v>
      </c>
      <c r="X1609" s="13" t="s">
        <v>10</v>
      </c>
      <c r="Y1609" s="13" t="s">
        <v>146</v>
      </c>
      <c r="Z1609">
        <v>1999</v>
      </c>
      <c r="AA1609" s="13" t="s">
        <v>34</v>
      </c>
      <c r="AB1609" s="13" t="s">
        <v>206</v>
      </c>
      <c r="AC1609" s="13" t="s">
        <v>171</v>
      </c>
      <c r="AD1609" s="13" t="s">
        <v>41</v>
      </c>
      <c r="AE1609">
        <v>26</v>
      </c>
      <c r="AF1609" t="s">
        <v>6</v>
      </c>
      <c r="AG1609" t="s">
        <v>12</v>
      </c>
      <c r="AH1609">
        <v>3</v>
      </c>
      <c r="AI1609" t="s">
        <v>30</v>
      </c>
      <c r="AJ1609" s="13" t="s">
        <v>134</v>
      </c>
      <c r="AK1609" s="13" t="s">
        <v>135</v>
      </c>
      <c r="AL1609" t="s">
        <v>136</v>
      </c>
      <c r="AM1609" t="str">
        <f>EmployeeData[[#This Row],[EMPLOYEEID]]</f>
        <v>E299893</v>
      </c>
    </row>
    <row r="1610" spans="1:39" ht="15" x14ac:dyDescent="0.25">
      <c r="A1610" s="13" t="s">
        <v>3521</v>
      </c>
      <c r="B1610" s="13" t="str">
        <f>EmployeeData[[#This Row],[FULLNAME]]</f>
        <v>Semuel Wright</v>
      </c>
      <c r="C1610" s="13" t="s">
        <v>156</v>
      </c>
      <c r="D1610" s="13" t="s">
        <v>407</v>
      </c>
      <c r="E1610">
        <v>444</v>
      </c>
      <c r="F1610" s="13" t="s">
        <v>127</v>
      </c>
      <c r="G1610" s="13" t="s">
        <v>158</v>
      </c>
      <c r="H1610" t="s">
        <v>81</v>
      </c>
      <c r="I1610" t="s">
        <v>3976</v>
      </c>
      <c r="J1610">
        <v>41894</v>
      </c>
      <c r="K1610">
        <v>42810</v>
      </c>
      <c r="L1610">
        <v>1</v>
      </c>
      <c r="M1610">
        <v>40</v>
      </c>
      <c r="N1610">
        <v>5</v>
      </c>
      <c r="O1610">
        <v>82819</v>
      </c>
      <c r="P1610" t="s">
        <v>76</v>
      </c>
      <c r="Q1610" s="13" t="s">
        <v>56</v>
      </c>
      <c r="R1610" s="13" t="s">
        <v>83</v>
      </c>
      <c r="S1610" s="13" t="s">
        <v>140</v>
      </c>
      <c r="T1610" t="b">
        <v>1</v>
      </c>
      <c r="U1610" s="13" t="s">
        <v>8</v>
      </c>
      <c r="V1610" s="13" t="s">
        <v>3522</v>
      </c>
      <c r="W1610" t="s">
        <v>5</v>
      </c>
      <c r="X1610" s="13" t="s">
        <v>10</v>
      </c>
      <c r="Y1610" s="13" t="s">
        <v>153</v>
      </c>
      <c r="Z1610">
        <v>1971</v>
      </c>
      <c r="AA1610" s="13" t="s">
        <v>32</v>
      </c>
      <c r="AB1610" s="13" t="s">
        <v>161</v>
      </c>
      <c r="AC1610" s="13" t="s">
        <v>133</v>
      </c>
      <c r="AD1610" s="13" t="s">
        <v>40</v>
      </c>
      <c r="AE1610">
        <v>54</v>
      </c>
      <c r="AF1610" t="s">
        <v>37</v>
      </c>
      <c r="AG1610" t="s">
        <v>12</v>
      </c>
      <c r="AH1610">
        <v>3</v>
      </c>
      <c r="AI1610" t="s">
        <v>30</v>
      </c>
      <c r="AJ1610" s="13" t="s">
        <v>154</v>
      </c>
      <c r="AK1610" s="13" t="s">
        <v>135</v>
      </c>
      <c r="AL1610" t="s">
        <v>136</v>
      </c>
      <c r="AM1610" t="str">
        <f>EmployeeData[[#This Row],[EMPLOYEEID]]</f>
        <v>E299894</v>
      </c>
    </row>
    <row r="1611" spans="1:39" ht="15" x14ac:dyDescent="0.25">
      <c r="A1611" s="13" t="s">
        <v>3523</v>
      </c>
      <c r="B1611" s="13" t="str">
        <f>EmployeeData[[#This Row],[FULLNAME]]</f>
        <v>Seok Wong</v>
      </c>
      <c r="C1611" s="13" t="s">
        <v>125</v>
      </c>
      <c r="D1611" s="13" t="s">
        <v>407</v>
      </c>
      <c r="E1611">
        <v>442</v>
      </c>
      <c r="F1611" s="13" t="s">
        <v>143</v>
      </c>
      <c r="G1611" s="13" t="s">
        <v>128</v>
      </c>
      <c r="H1611" t="s">
        <v>81</v>
      </c>
      <c r="I1611" t="s">
        <v>3976</v>
      </c>
      <c r="J1611">
        <v>41894</v>
      </c>
      <c r="K1611">
        <v>42811</v>
      </c>
      <c r="L1611">
        <v>1</v>
      </c>
      <c r="M1611">
        <v>40</v>
      </c>
      <c r="N1611">
        <v>5</v>
      </c>
      <c r="O1611">
        <v>457604</v>
      </c>
      <c r="P1611" t="s">
        <v>76</v>
      </c>
      <c r="Q1611" s="13" t="s">
        <v>54</v>
      </c>
      <c r="R1611" s="13" t="s">
        <v>83</v>
      </c>
      <c r="S1611" s="13" t="s">
        <v>140</v>
      </c>
      <c r="T1611" t="b">
        <v>1</v>
      </c>
      <c r="U1611" s="13" t="s">
        <v>8</v>
      </c>
      <c r="V1611" s="13" t="s">
        <v>3524</v>
      </c>
      <c r="W1611" t="s">
        <v>5</v>
      </c>
      <c r="X1611" s="13" t="s">
        <v>45</v>
      </c>
      <c r="Y1611" s="13" t="s">
        <v>153</v>
      </c>
      <c r="Z1611">
        <v>1998</v>
      </c>
      <c r="AA1611" s="13" t="s">
        <v>50</v>
      </c>
      <c r="AB1611" s="13" t="s">
        <v>132</v>
      </c>
      <c r="AC1611" s="13" t="s">
        <v>179</v>
      </c>
      <c r="AD1611" s="13" t="s">
        <v>44</v>
      </c>
      <c r="AE1611">
        <v>27</v>
      </c>
      <c r="AF1611" t="s">
        <v>6</v>
      </c>
      <c r="AG1611" t="s">
        <v>48</v>
      </c>
      <c r="AH1611">
        <v>3</v>
      </c>
      <c r="AI1611" t="s">
        <v>30</v>
      </c>
      <c r="AJ1611" s="13" t="s">
        <v>167</v>
      </c>
      <c r="AK1611" s="13" t="s">
        <v>135</v>
      </c>
      <c r="AL1611" t="s">
        <v>136</v>
      </c>
      <c r="AM1611" t="str">
        <f>EmployeeData[[#This Row],[EMPLOYEEID]]</f>
        <v>E299895</v>
      </c>
    </row>
    <row r="1612" spans="1:39" ht="15" x14ac:dyDescent="0.25">
      <c r="A1612" s="13" t="s">
        <v>3525</v>
      </c>
      <c r="B1612" s="13" t="str">
        <f>EmployeeData[[#This Row],[FULLNAME]]</f>
        <v>Seok Wilkie</v>
      </c>
      <c r="C1612" s="13" t="s">
        <v>156</v>
      </c>
      <c r="D1612" s="13" t="s">
        <v>407</v>
      </c>
      <c r="E1612">
        <v>445</v>
      </c>
      <c r="F1612" s="13" t="s">
        <v>169</v>
      </c>
      <c r="G1612" s="13" t="s">
        <v>158</v>
      </c>
      <c r="H1612" t="s">
        <v>81</v>
      </c>
      <c r="I1612" t="s">
        <v>3976</v>
      </c>
      <c r="J1612">
        <v>41894</v>
      </c>
      <c r="K1612">
        <v>42812</v>
      </c>
      <c r="L1612">
        <v>1</v>
      </c>
      <c r="M1612">
        <v>40</v>
      </c>
      <c r="N1612">
        <v>5</v>
      </c>
      <c r="O1612">
        <v>78031</v>
      </c>
      <c r="P1612" t="s">
        <v>76</v>
      </c>
      <c r="Q1612" s="13" t="s">
        <v>56</v>
      </c>
      <c r="R1612" s="13" t="s">
        <v>83</v>
      </c>
      <c r="S1612" s="13" t="s">
        <v>159</v>
      </c>
      <c r="T1612" t="b">
        <v>1</v>
      </c>
      <c r="U1612" s="13" t="s">
        <v>7</v>
      </c>
      <c r="V1612" s="13" t="s">
        <v>3526</v>
      </c>
      <c r="W1612" t="s">
        <v>35</v>
      </c>
      <c r="X1612" s="13" t="s">
        <v>10</v>
      </c>
      <c r="Y1612" s="13" t="s">
        <v>146</v>
      </c>
      <c r="Z1612">
        <v>1986</v>
      </c>
      <c r="AA1612" s="13" t="s">
        <v>32</v>
      </c>
      <c r="AB1612" s="13" t="s">
        <v>161</v>
      </c>
      <c r="AC1612" s="13" t="s">
        <v>171</v>
      </c>
      <c r="AD1612" s="13" t="s">
        <v>41</v>
      </c>
      <c r="AE1612">
        <v>39</v>
      </c>
      <c r="AF1612" t="s">
        <v>36</v>
      </c>
      <c r="AG1612" t="s">
        <v>12</v>
      </c>
      <c r="AH1612">
        <v>3</v>
      </c>
      <c r="AI1612" t="s">
        <v>30</v>
      </c>
      <c r="AJ1612" s="13" t="s">
        <v>239</v>
      </c>
      <c r="AK1612" s="13" t="s">
        <v>135</v>
      </c>
      <c r="AL1612" t="b">
        <v>1</v>
      </c>
      <c r="AM1612" t="str">
        <f>EmployeeData[[#This Row],[EMPLOYEEID]]</f>
        <v>E299896</v>
      </c>
    </row>
    <row r="1613" spans="1:39" ht="15" x14ac:dyDescent="0.25">
      <c r="A1613" s="13" t="s">
        <v>3527</v>
      </c>
      <c r="B1613" s="13" t="str">
        <f>EmployeeData[[#This Row],[FULLNAME]]</f>
        <v>Seok Wason</v>
      </c>
      <c r="C1613" s="13" t="s">
        <v>156</v>
      </c>
      <c r="D1613" s="13" t="s">
        <v>407</v>
      </c>
      <c r="E1613">
        <v>445</v>
      </c>
      <c r="F1613" s="13" t="s">
        <v>169</v>
      </c>
      <c r="G1613" s="13" t="s">
        <v>158</v>
      </c>
      <c r="H1613" t="s">
        <v>81</v>
      </c>
      <c r="I1613" t="s">
        <v>3976</v>
      </c>
      <c r="J1613">
        <v>41894</v>
      </c>
      <c r="K1613">
        <v>42813</v>
      </c>
      <c r="L1613">
        <v>1</v>
      </c>
      <c r="M1613">
        <v>40</v>
      </c>
      <c r="N1613">
        <v>5</v>
      </c>
      <c r="O1613">
        <v>54057</v>
      </c>
      <c r="P1613" t="s">
        <v>76</v>
      </c>
      <c r="Q1613" s="13" t="s">
        <v>56</v>
      </c>
      <c r="R1613" s="13" t="s">
        <v>83</v>
      </c>
      <c r="S1613" s="13" t="s">
        <v>344</v>
      </c>
      <c r="T1613" t="b">
        <v>1</v>
      </c>
      <c r="U1613" s="13" t="s">
        <v>7</v>
      </c>
      <c r="V1613" s="13" t="s">
        <v>3528</v>
      </c>
      <c r="W1613" t="s">
        <v>35</v>
      </c>
      <c r="X1613" s="13" t="s">
        <v>10</v>
      </c>
      <c r="Y1613" s="13" t="s">
        <v>146</v>
      </c>
      <c r="Z1613">
        <v>1991</v>
      </c>
      <c r="AA1613" s="13" t="s">
        <v>15</v>
      </c>
      <c r="AB1613" s="13" t="s">
        <v>161</v>
      </c>
      <c r="AC1613" s="13" t="s">
        <v>171</v>
      </c>
      <c r="AD1613" s="13" t="s">
        <v>41</v>
      </c>
      <c r="AE1613">
        <v>34</v>
      </c>
      <c r="AF1613" t="s">
        <v>36</v>
      </c>
      <c r="AG1613" t="s">
        <v>12</v>
      </c>
      <c r="AH1613">
        <v>3</v>
      </c>
      <c r="AI1613" t="s">
        <v>30</v>
      </c>
      <c r="AJ1613" s="13" t="s">
        <v>167</v>
      </c>
      <c r="AK1613" s="13" t="s">
        <v>150</v>
      </c>
      <c r="AL1613" t="s">
        <v>136</v>
      </c>
      <c r="AM1613" t="str">
        <f>EmployeeData[[#This Row],[EMPLOYEEID]]</f>
        <v>E299897</v>
      </c>
    </row>
    <row r="1614" spans="1:39" ht="15" x14ac:dyDescent="0.25">
      <c r="A1614" s="13" t="s">
        <v>3529</v>
      </c>
      <c r="B1614" s="13" t="str">
        <f>EmployeeData[[#This Row],[FULLNAME]]</f>
        <v>Seongbae Wang</v>
      </c>
      <c r="C1614" s="13" t="s">
        <v>203</v>
      </c>
      <c r="D1614" s="13" t="s">
        <v>407</v>
      </c>
      <c r="E1614">
        <v>443</v>
      </c>
      <c r="F1614" s="13" t="s">
        <v>157</v>
      </c>
      <c r="G1614" s="13" t="s">
        <v>204</v>
      </c>
      <c r="H1614" t="s">
        <v>81</v>
      </c>
      <c r="I1614" t="s">
        <v>953</v>
      </c>
      <c r="J1614">
        <v>41894</v>
      </c>
      <c r="K1614">
        <v>42814</v>
      </c>
      <c r="L1614">
        <v>1</v>
      </c>
      <c r="M1614">
        <v>40</v>
      </c>
      <c r="N1614">
        <v>5</v>
      </c>
      <c r="O1614">
        <v>302715</v>
      </c>
      <c r="P1614" t="s">
        <v>76</v>
      </c>
      <c r="Q1614" s="13" t="s">
        <v>55</v>
      </c>
      <c r="R1614" s="13" t="s">
        <v>83</v>
      </c>
      <c r="S1614" s="13" t="s">
        <v>344</v>
      </c>
      <c r="T1614" t="b">
        <v>1</v>
      </c>
      <c r="U1614" s="13" t="s">
        <v>7</v>
      </c>
      <c r="V1614" s="13" t="s">
        <v>3530</v>
      </c>
      <c r="W1614" t="s">
        <v>5</v>
      </c>
      <c r="X1614" s="13" t="s">
        <v>10</v>
      </c>
      <c r="Y1614" s="13" t="s">
        <v>146</v>
      </c>
      <c r="Z1614">
        <v>1997</v>
      </c>
      <c r="AA1614" s="13" t="s">
        <v>33</v>
      </c>
      <c r="AB1614" s="13" t="s">
        <v>206</v>
      </c>
      <c r="AC1614" s="13" t="s">
        <v>162</v>
      </c>
      <c r="AD1614" s="13" t="s">
        <v>43</v>
      </c>
      <c r="AE1614">
        <v>28</v>
      </c>
      <c r="AF1614" t="s">
        <v>6</v>
      </c>
      <c r="AG1614" t="s">
        <v>65</v>
      </c>
      <c r="AH1614">
        <v>3</v>
      </c>
      <c r="AI1614" t="s">
        <v>30</v>
      </c>
      <c r="AJ1614" s="13" t="s">
        <v>134</v>
      </c>
      <c r="AK1614" s="13" t="s">
        <v>150</v>
      </c>
      <c r="AL1614" t="s">
        <v>136</v>
      </c>
      <c r="AM1614" t="str">
        <f>EmployeeData[[#This Row],[EMPLOYEEID]]</f>
        <v>E299898</v>
      </c>
    </row>
    <row r="1615" spans="1:39" ht="15" x14ac:dyDescent="0.25">
      <c r="A1615" s="13" t="s">
        <v>3531</v>
      </c>
      <c r="B1615" s="13" t="str">
        <f>EmployeeData[[#This Row],[FULLNAME]]</f>
        <v>Seongbae Vezzosi</v>
      </c>
      <c r="C1615" s="13" t="s">
        <v>156</v>
      </c>
      <c r="D1615" s="13" t="s">
        <v>407</v>
      </c>
      <c r="E1615">
        <v>452</v>
      </c>
      <c r="F1615" s="13" t="s">
        <v>157</v>
      </c>
      <c r="G1615" s="13" t="s">
        <v>158</v>
      </c>
      <c r="H1615" t="s">
        <v>81</v>
      </c>
      <c r="I1615" t="s">
        <v>3976</v>
      </c>
      <c r="J1615">
        <v>41894</v>
      </c>
      <c r="K1615">
        <v>42815</v>
      </c>
      <c r="L1615">
        <v>1</v>
      </c>
      <c r="M1615">
        <v>40</v>
      </c>
      <c r="N1615">
        <v>5</v>
      </c>
      <c r="O1615">
        <v>86197</v>
      </c>
      <c r="P1615" t="s">
        <v>76</v>
      </c>
      <c r="Q1615" s="13" t="s">
        <v>56</v>
      </c>
      <c r="R1615" s="13" t="s">
        <v>83</v>
      </c>
      <c r="S1615" s="13" t="s">
        <v>159</v>
      </c>
      <c r="T1615" t="b">
        <v>1</v>
      </c>
      <c r="U1615" s="13" t="s">
        <v>7</v>
      </c>
      <c r="V1615" s="13" t="s">
        <v>3532</v>
      </c>
      <c r="W1615" t="s">
        <v>5</v>
      </c>
      <c r="X1615" s="13" t="s">
        <v>10</v>
      </c>
      <c r="Y1615" s="13" t="s">
        <v>153</v>
      </c>
      <c r="Z1615">
        <v>2002</v>
      </c>
      <c r="AA1615" s="13" t="s">
        <v>32</v>
      </c>
      <c r="AB1615" s="13" t="s">
        <v>161</v>
      </c>
      <c r="AC1615" s="13" t="s">
        <v>199</v>
      </c>
      <c r="AD1615" s="13" t="s">
        <v>43</v>
      </c>
      <c r="AE1615">
        <v>23</v>
      </c>
      <c r="AF1615" t="s">
        <v>63</v>
      </c>
      <c r="AG1615" t="s">
        <v>12</v>
      </c>
      <c r="AH1615">
        <v>3</v>
      </c>
      <c r="AI1615" t="s">
        <v>30</v>
      </c>
      <c r="AJ1615" s="13" t="s">
        <v>149</v>
      </c>
      <c r="AK1615" s="13" t="s">
        <v>135</v>
      </c>
      <c r="AL1615" t="b">
        <v>1</v>
      </c>
      <c r="AM1615" t="str">
        <f>EmployeeData[[#This Row],[EMPLOYEEID]]</f>
        <v>E299899</v>
      </c>
    </row>
    <row r="1616" spans="1:39" ht="15" x14ac:dyDescent="0.25">
      <c r="A1616" s="13" t="s">
        <v>3533</v>
      </c>
      <c r="B1616" s="13" t="str">
        <f>EmployeeData[[#This Row],[FULLNAME]]</f>
        <v>Sepid Urbach</v>
      </c>
      <c r="C1616" s="13" t="s">
        <v>203</v>
      </c>
      <c r="D1616" s="13" t="s">
        <v>407</v>
      </c>
      <c r="E1616">
        <v>445</v>
      </c>
      <c r="F1616" s="13" t="s">
        <v>169</v>
      </c>
      <c r="G1616" s="13" t="s">
        <v>204</v>
      </c>
      <c r="H1616" t="s">
        <v>81</v>
      </c>
      <c r="I1616" t="s">
        <v>953</v>
      </c>
      <c r="J1616">
        <v>41894</v>
      </c>
      <c r="K1616">
        <v>42816</v>
      </c>
      <c r="L1616">
        <v>1</v>
      </c>
      <c r="M1616">
        <v>40</v>
      </c>
      <c r="N1616">
        <v>5</v>
      </c>
      <c r="O1616">
        <v>241481</v>
      </c>
      <c r="P1616" t="s">
        <v>76</v>
      </c>
      <c r="Q1616" s="13" t="s">
        <v>55</v>
      </c>
      <c r="R1616" s="13" t="s">
        <v>83</v>
      </c>
      <c r="S1616" s="13" t="s">
        <v>344</v>
      </c>
      <c r="T1616" t="b">
        <v>1</v>
      </c>
      <c r="U1616" s="13" t="s">
        <v>7</v>
      </c>
      <c r="V1616" s="13" t="s">
        <v>3534</v>
      </c>
      <c r="W1616" t="s">
        <v>35</v>
      </c>
      <c r="X1616" s="13" t="s">
        <v>10</v>
      </c>
      <c r="Y1616" s="13" t="s">
        <v>146</v>
      </c>
      <c r="Z1616">
        <v>2003</v>
      </c>
      <c r="AA1616" s="13" t="s">
        <v>33</v>
      </c>
      <c r="AB1616" s="13" t="s">
        <v>206</v>
      </c>
      <c r="AC1616" s="13" t="s">
        <v>171</v>
      </c>
      <c r="AD1616" s="13" t="s">
        <v>41</v>
      </c>
      <c r="AE1616">
        <v>22</v>
      </c>
      <c r="AF1616" t="s">
        <v>63</v>
      </c>
      <c r="AG1616" t="s">
        <v>47</v>
      </c>
      <c r="AH1616">
        <v>3</v>
      </c>
      <c r="AI1616" t="s">
        <v>30</v>
      </c>
      <c r="AJ1616" s="13" t="s">
        <v>176</v>
      </c>
      <c r="AK1616" s="13" t="s">
        <v>150</v>
      </c>
      <c r="AL1616" t="s">
        <v>136</v>
      </c>
      <c r="AM1616" t="str">
        <f>EmployeeData[[#This Row],[EMPLOYEEID]]</f>
        <v>E299900</v>
      </c>
    </row>
    <row r="1617" spans="1:39" ht="15" x14ac:dyDescent="0.25">
      <c r="A1617" s="13" t="s">
        <v>3535</v>
      </c>
      <c r="B1617" s="13" t="str">
        <f>EmployeeData[[#This Row],[FULLNAME]]</f>
        <v>Sepid Tripathy</v>
      </c>
      <c r="C1617" s="13" t="s">
        <v>203</v>
      </c>
      <c r="D1617" s="13" t="s">
        <v>407</v>
      </c>
      <c r="E1617">
        <v>432</v>
      </c>
      <c r="F1617" s="13" t="s">
        <v>143</v>
      </c>
      <c r="G1617" s="13" t="s">
        <v>204</v>
      </c>
      <c r="H1617" t="s">
        <v>81</v>
      </c>
      <c r="I1617" t="s">
        <v>953</v>
      </c>
      <c r="J1617">
        <v>41894</v>
      </c>
      <c r="K1617">
        <v>42817</v>
      </c>
      <c r="L1617">
        <v>1</v>
      </c>
      <c r="M1617">
        <v>40</v>
      </c>
      <c r="N1617">
        <v>5</v>
      </c>
      <c r="O1617">
        <v>48099</v>
      </c>
      <c r="P1617" t="s">
        <v>76</v>
      </c>
      <c r="Q1617" s="13" t="s">
        <v>55</v>
      </c>
      <c r="R1617" s="13" t="s">
        <v>83</v>
      </c>
      <c r="S1617" s="13" t="s">
        <v>159</v>
      </c>
      <c r="T1617" t="b">
        <v>1</v>
      </c>
      <c r="U1617" s="13" t="s">
        <v>38</v>
      </c>
      <c r="V1617" s="13" t="s">
        <v>3536</v>
      </c>
      <c r="W1617" t="s">
        <v>5</v>
      </c>
      <c r="X1617" s="13" t="s">
        <v>10</v>
      </c>
      <c r="Y1617" s="13" t="s">
        <v>146</v>
      </c>
      <c r="Z1617">
        <v>1967</v>
      </c>
      <c r="AA1617" s="13" t="s">
        <v>33</v>
      </c>
      <c r="AB1617" s="13" t="s">
        <v>206</v>
      </c>
      <c r="AC1617" s="13" t="s">
        <v>1013</v>
      </c>
      <c r="AD1617" s="13" t="s">
        <v>44</v>
      </c>
      <c r="AE1617">
        <v>58</v>
      </c>
      <c r="AF1617" t="s">
        <v>37</v>
      </c>
      <c r="AG1617" t="s">
        <v>11</v>
      </c>
      <c r="AH1617">
        <v>3</v>
      </c>
      <c r="AI1617" t="s">
        <v>30</v>
      </c>
      <c r="AJ1617" s="13" t="s">
        <v>154</v>
      </c>
      <c r="AK1617" s="13" t="s">
        <v>135</v>
      </c>
      <c r="AL1617" t="s">
        <v>136</v>
      </c>
      <c r="AM1617" t="str">
        <f>EmployeeData[[#This Row],[EMPLOYEEID]]</f>
        <v>E299901</v>
      </c>
    </row>
    <row r="1618" spans="1:39" ht="15" x14ac:dyDescent="0.25">
      <c r="A1618" s="13" t="s">
        <v>3537</v>
      </c>
      <c r="B1618" s="13" t="str">
        <f>EmployeeData[[#This Row],[FULLNAME]]</f>
        <v>Sepid Too</v>
      </c>
      <c r="C1618" s="13" t="s">
        <v>156</v>
      </c>
      <c r="D1618" s="13" t="s">
        <v>407</v>
      </c>
      <c r="E1618">
        <v>445</v>
      </c>
      <c r="F1618" s="13" t="s">
        <v>169</v>
      </c>
      <c r="G1618" s="13" t="s">
        <v>158</v>
      </c>
      <c r="H1618" t="s">
        <v>81</v>
      </c>
      <c r="I1618" t="s">
        <v>3976</v>
      </c>
      <c r="J1618">
        <v>41894</v>
      </c>
      <c r="K1618">
        <v>42818</v>
      </c>
      <c r="L1618">
        <v>1</v>
      </c>
      <c r="M1618">
        <v>40</v>
      </c>
      <c r="N1618">
        <v>5</v>
      </c>
      <c r="O1618">
        <v>54309</v>
      </c>
      <c r="P1618" t="s">
        <v>76</v>
      </c>
      <c r="Q1618" s="13" t="s">
        <v>56</v>
      </c>
      <c r="R1618" s="13" t="s">
        <v>83</v>
      </c>
      <c r="S1618" s="13" t="s">
        <v>159</v>
      </c>
      <c r="T1618" t="b">
        <v>1</v>
      </c>
      <c r="U1618" s="13" t="s">
        <v>7</v>
      </c>
      <c r="V1618" s="13" t="s">
        <v>3538</v>
      </c>
      <c r="W1618" t="s">
        <v>35</v>
      </c>
      <c r="X1618" s="13" t="s">
        <v>10</v>
      </c>
      <c r="Y1618" s="13" t="s">
        <v>131</v>
      </c>
      <c r="Z1618">
        <v>1975</v>
      </c>
      <c r="AA1618" s="13" t="s">
        <v>15</v>
      </c>
      <c r="AB1618" s="13" t="s">
        <v>161</v>
      </c>
      <c r="AC1618" s="13" t="s">
        <v>171</v>
      </c>
      <c r="AD1618" s="13" t="s">
        <v>41</v>
      </c>
      <c r="AE1618">
        <v>50</v>
      </c>
      <c r="AF1618" t="s">
        <v>37</v>
      </c>
      <c r="AG1618" t="s">
        <v>12</v>
      </c>
      <c r="AH1618">
        <v>3</v>
      </c>
      <c r="AI1618" t="s">
        <v>30</v>
      </c>
      <c r="AJ1618" s="13" t="s">
        <v>167</v>
      </c>
      <c r="AK1618" s="13" t="s">
        <v>135</v>
      </c>
      <c r="AL1618" t="b">
        <v>1</v>
      </c>
      <c r="AM1618" t="str">
        <f>EmployeeData[[#This Row],[EMPLOYEEID]]</f>
        <v>E299902</v>
      </c>
    </row>
    <row r="1619" spans="1:39" ht="15" x14ac:dyDescent="0.25">
      <c r="A1619" s="13" t="s">
        <v>3539</v>
      </c>
      <c r="B1619" s="13" t="str">
        <f>EmployeeData[[#This Row],[FULLNAME]]</f>
        <v>Serena Thakur</v>
      </c>
      <c r="C1619" s="13" t="s">
        <v>338</v>
      </c>
      <c r="D1619" s="13" t="s">
        <v>407</v>
      </c>
      <c r="E1619">
        <v>301</v>
      </c>
      <c r="F1619" s="13" t="s">
        <v>221</v>
      </c>
      <c r="G1619" s="13" t="s">
        <v>339</v>
      </c>
      <c r="H1619" t="s">
        <v>81</v>
      </c>
      <c r="I1619" t="s">
        <v>3976</v>
      </c>
      <c r="J1619">
        <v>41894</v>
      </c>
      <c r="K1619">
        <v>42819</v>
      </c>
      <c r="L1619">
        <v>1</v>
      </c>
      <c r="M1619">
        <v>40</v>
      </c>
      <c r="N1619">
        <v>5</v>
      </c>
      <c r="O1619">
        <v>27955</v>
      </c>
      <c r="P1619" t="s">
        <v>76</v>
      </c>
      <c r="Q1619" s="13" t="s">
        <v>4</v>
      </c>
      <c r="R1619" s="13" t="s">
        <v>83</v>
      </c>
      <c r="S1619" s="13" t="s">
        <v>190</v>
      </c>
      <c r="T1619" t="b">
        <v>1</v>
      </c>
      <c r="U1619" s="13" t="s">
        <v>38</v>
      </c>
      <c r="V1619" s="13" t="s">
        <v>3540</v>
      </c>
      <c r="W1619" t="s">
        <v>5</v>
      </c>
      <c r="X1619" s="13" t="s">
        <v>10</v>
      </c>
      <c r="Y1619" s="13" t="s">
        <v>146</v>
      </c>
      <c r="Z1619">
        <v>1971</v>
      </c>
      <c r="AA1619" s="13" t="s">
        <v>32</v>
      </c>
      <c r="AB1619" s="13" t="s">
        <v>341</v>
      </c>
      <c r="AC1619" s="13" t="s">
        <v>1054</v>
      </c>
      <c r="AD1619" s="13" t="s">
        <v>9</v>
      </c>
      <c r="AE1619">
        <v>54</v>
      </c>
      <c r="AF1619" t="s">
        <v>37</v>
      </c>
      <c r="AG1619" t="s">
        <v>11</v>
      </c>
      <c r="AH1619">
        <v>3</v>
      </c>
      <c r="AI1619" t="s">
        <v>30</v>
      </c>
      <c r="AJ1619" s="13" t="s">
        <v>134</v>
      </c>
      <c r="AK1619" s="13" t="s">
        <v>135</v>
      </c>
      <c r="AL1619" t="b">
        <v>1</v>
      </c>
      <c r="AM1619" t="str">
        <f>EmployeeData[[#This Row],[EMPLOYEEID]]</f>
        <v>E299903</v>
      </c>
    </row>
    <row r="1620" spans="1:39" ht="15" x14ac:dyDescent="0.25">
      <c r="A1620" s="13" t="s">
        <v>3541</v>
      </c>
      <c r="B1620" s="13" t="str">
        <f>EmployeeData[[#This Row],[FULLNAME]]</f>
        <v>Serena Tam-Huang</v>
      </c>
      <c r="C1620" s="13" t="s">
        <v>125</v>
      </c>
      <c r="D1620" s="13" t="s">
        <v>407</v>
      </c>
      <c r="E1620">
        <v>445</v>
      </c>
      <c r="F1620" s="13" t="s">
        <v>169</v>
      </c>
      <c r="G1620" s="13" t="s">
        <v>128</v>
      </c>
      <c r="H1620" t="s">
        <v>81</v>
      </c>
      <c r="I1620" t="s">
        <v>953</v>
      </c>
      <c r="J1620">
        <v>41894</v>
      </c>
      <c r="K1620">
        <v>42820</v>
      </c>
      <c r="L1620">
        <v>1</v>
      </c>
      <c r="M1620">
        <v>40</v>
      </c>
      <c r="N1620">
        <v>5</v>
      </c>
      <c r="O1620">
        <v>71374</v>
      </c>
      <c r="P1620" t="s">
        <v>76</v>
      </c>
      <c r="Q1620" s="13" t="s">
        <v>54</v>
      </c>
      <c r="R1620" s="13" t="s">
        <v>83</v>
      </c>
      <c r="S1620" s="13" t="s">
        <v>159</v>
      </c>
      <c r="T1620" t="b">
        <v>1</v>
      </c>
      <c r="U1620" s="13" t="s">
        <v>8</v>
      </c>
      <c r="V1620" s="13" t="s">
        <v>3542</v>
      </c>
      <c r="W1620" t="s">
        <v>35</v>
      </c>
      <c r="X1620" s="13" t="s">
        <v>10</v>
      </c>
      <c r="Y1620" s="13" t="s">
        <v>146</v>
      </c>
      <c r="Z1620">
        <v>1989</v>
      </c>
      <c r="AA1620" s="13" t="s">
        <v>33</v>
      </c>
      <c r="AB1620" s="13" t="s">
        <v>132</v>
      </c>
      <c r="AC1620" s="13" t="s">
        <v>171</v>
      </c>
      <c r="AD1620" s="13" t="s">
        <v>41</v>
      </c>
      <c r="AE1620">
        <v>36</v>
      </c>
      <c r="AF1620" t="s">
        <v>36</v>
      </c>
      <c r="AG1620" t="s">
        <v>12</v>
      </c>
      <c r="AH1620">
        <v>3</v>
      </c>
      <c r="AI1620" t="s">
        <v>30</v>
      </c>
      <c r="AJ1620" s="13" t="s">
        <v>154</v>
      </c>
      <c r="AK1620" s="13" t="s">
        <v>135</v>
      </c>
      <c r="AL1620" t="b">
        <v>0</v>
      </c>
      <c r="AM1620" t="str">
        <f>EmployeeData[[#This Row],[EMPLOYEEID]]</f>
        <v>E299904</v>
      </c>
    </row>
    <row r="1621" spans="1:39" ht="15" x14ac:dyDescent="0.25">
      <c r="A1621" s="13" t="s">
        <v>3543</v>
      </c>
      <c r="B1621" s="13" t="str">
        <f>EmployeeData[[#This Row],[FULLNAME]]</f>
        <v>Serena Sun</v>
      </c>
      <c r="C1621" s="13" t="s">
        <v>125</v>
      </c>
      <c r="D1621" s="13" t="s">
        <v>407</v>
      </c>
      <c r="E1621">
        <v>252</v>
      </c>
      <c r="F1621" s="13" t="s">
        <v>143</v>
      </c>
      <c r="G1621" s="13" t="s">
        <v>128</v>
      </c>
      <c r="H1621" t="s">
        <v>81</v>
      </c>
      <c r="I1621" t="s">
        <v>3976</v>
      </c>
      <c r="J1621">
        <v>41894</v>
      </c>
      <c r="K1621">
        <v>42821</v>
      </c>
      <c r="L1621">
        <v>1</v>
      </c>
      <c r="M1621">
        <v>40</v>
      </c>
      <c r="N1621">
        <v>5</v>
      </c>
      <c r="O1621">
        <v>91789</v>
      </c>
      <c r="P1621" t="s">
        <v>76</v>
      </c>
      <c r="Q1621" s="13" t="s">
        <v>54</v>
      </c>
      <c r="R1621" s="13" t="s">
        <v>83</v>
      </c>
      <c r="S1621" s="13" t="s">
        <v>159</v>
      </c>
      <c r="T1621" t="b">
        <v>1</v>
      </c>
      <c r="U1621" s="13" t="s">
        <v>7</v>
      </c>
      <c r="V1621" s="13" t="s">
        <v>3544</v>
      </c>
      <c r="W1621" t="s">
        <v>5</v>
      </c>
      <c r="X1621" s="13" t="s">
        <v>10</v>
      </c>
      <c r="Y1621" s="13" t="s">
        <v>153</v>
      </c>
      <c r="Z1621">
        <v>2002</v>
      </c>
      <c r="AA1621" s="13" t="s">
        <v>15</v>
      </c>
      <c r="AB1621" s="13" t="s">
        <v>132</v>
      </c>
      <c r="AC1621" s="13" t="s">
        <v>148</v>
      </c>
      <c r="AD1621" s="13" t="s">
        <v>44</v>
      </c>
      <c r="AE1621">
        <v>23</v>
      </c>
      <c r="AF1621" t="s">
        <v>63</v>
      </c>
      <c r="AG1621" t="s">
        <v>12</v>
      </c>
      <c r="AH1621">
        <v>3</v>
      </c>
      <c r="AI1621" t="s">
        <v>30</v>
      </c>
      <c r="AJ1621" s="13" t="s">
        <v>154</v>
      </c>
      <c r="AK1621" s="13" t="s">
        <v>135</v>
      </c>
      <c r="AL1621" t="b">
        <v>1</v>
      </c>
      <c r="AM1621" t="str">
        <f>EmployeeData[[#This Row],[EMPLOYEEID]]</f>
        <v>E299905</v>
      </c>
    </row>
    <row r="1622" spans="1:39" ht="15" x14ac:dyDescent="0.25">
      <c r="A1622" s="13" t="s">
        <v>3545</v>
      </c>
      <c r="B1622" s="13" t="str">
        <f>EmployeeData[[#This Row],[FULLNAME]]</f>
        <v>Serge Stocker</v>
      </c>
      <c r="C1622" s="13" t="s">
        <v>125</v>
      </c>
      <c r="D1622" s="13" t="s">
        <v>407</v>
      </c>
      <c r="E1622">
        <v>444</v>
      </c>
      <c r="F1622" s="13" t="s">
        <v>127</v>
      </c>
      <c r="G1622" s="13" t="s">
        <v>128</v>
      </c>
      <c r="H1622" t="s">
        <v>81</v>
      </c>
      <c r="I1622" t="s">
        <v>3976</v>
      </c>
      <c r="J1622">
        <v>41894</v>
      </c>
      <c r="K1622">
        <v>42822</v>
      </c>
      <c r="L1622">
        <v>1</v>
      </c>
      <c r="M1622">
        <v>40</v>
      </c>
      <c r="N1622">
        <v>5</v>
      </c>
      <c r="O1622">
        <v>54389</v>
      </c>
      <c r="P1622" t="s">
        <v>76</v>
      </c>
      <c r="Q1622" s="13" t="s">
        <v>54</v>
      </c>
      <c r="R1622" s="13" t="s">
        <v>83</v>
      </c>
      <c r="S1622" s="13" t="s">
        <v>159</v>
      </c>
      <c r="T1622" t="b">
        <v>1</v>
      </c>
      <c r="U1622" s="13" t="s">
        <v>8</v>
      </c>
      <c r="V1622" s="13" t="s">
        <v>3546</v>
      </c>
      <c r="W1622" t="s">
        <v>35</v>
      </c>
      <c r="X1622" s="13" t="s">
        <v>10</v>
      </c>
      <c r="Y1622" s="13" t="s">
        <v>146</v>
      </c>
      <c r="Z1622">
        <v>1970</v>
      </c>
      <c r="AA1622" s="13" t="s">
        <v>15</v>
      </c>
      <c r="AB1622" s="13" t="s">
        <v>132</v>
      </c>
      <c r="AC1622" s="13" t="s">
        <v>133</v>
      </c>
      <c r="AD1622" s="13" t="s">
        <v>40</v>
      </c>
      <c r="AE1622">
        <v>55</v>
      </c>
      <c r="AF1622" t="s">
        <v>37</v>
      </c>
      <c r="AG1622" t="s">
        <v>12</v>
      </c>
      <c r="AH1622">
        <v>3</v>
      </c>
      <c r="AI1622" t="s">
        <v>30</v>
      </c>
      <c r="AJ1622" s="13" t="s">
        <v>154</v>
      </c>
      <c r="AK1622" s="13" t="s">
        <v>135</v>
      </c>
      <c r="AL1622" t="b">
        <v>1</v>
      </c>
      <c r="AM1622" t="str">
        <f>EmployeeData[[#This Row],[EMPLOYEEID]]</f>
        <v>E299906</v>
      </c>
    </row>
    <row r="1623" spans="1:39" ht="15" x14ac:dyDescent="0.25">
      <c r="A1623" s="13" t="s">
        <v>3547</v>
      </c>
      <c r="B1623" s="13" t="str">
        <f>EmployeeData[[#This Row],[FULLNAME]]</f>
        <v>Serge Sreenivas</v>
      </c>
      <c r="C1623" s="13" t="s">
        <v>203</v>
      </c>
      <c r="D1623" s="13" t="s">
        <v>407</v>
      </c>
      <c r="E1623">
        <v>442</v>
      </c>
      <c r="F1623" s="13" t="s">
        <v>143</v>
      </c>
      <c r="G1623" s="13" t="s">
        <v>204</v>
      </c>
      <c r="H1623" t="s">
        <v>81</v>
      </c>
      <c r="I1623" t="s">
        <v>953</v>
      </c>
      <c r="J1623">
        <v>41894</v>
      </c>
      <c r="K1623">
        <v>42823</v>
      </c>
      <c r="L1623">
        <v>1</v>
      </c>
      <c r="M1623">
        <v>40</v>
      </c>
      <c r="N1623">
        <v>5</v>
      </c>
      <c r="O1623">
        <v>71400</v>
      </c>
      <c r="P1623" t="s">
        <v>76</v>
      </c>
      <c r="Q1623" s="13" t="s">
        <v>55</v>
      </c>
      <c r="R1623" s="13" t="s">
        <v>83</v>
      </c>
      <c r="S1623" s="13" t="s">
        <v>129</v>
      </c>
      <c r="T1623" t="b">
        <v>1</v>
      </c>
      <c r="U1623" s="13" t="s">
        <v>38</v>
      </c>
      <c r="V1623" s="13" t="s">
        <v>3548</v>
      </c>
      <c r="W1623" t="s">
        <v>35</v>
      </c>
      <c r="X1623" s="13" t="s">
        <v>10</v>
      </c>
      <c r="Y1623" s="13" t="s">
        <v>131</v>
      </c>
      <c r="Z1623">
        <v>1967</v>
      </c>
      <c r="AA1623" s="13" t="s">
        <v>33</v>
      </c>
      <c r="AB1623" s="13" t="s">
        <v>206</v>
      </c>
      <c r="AC1623" s="13" t="s">
        <v>179</v>
      </c>
      <c r="AD1623" s="13" t="s">
        <v>44</v>
      </c>
      <c r="AE1623">
        <v>58</v>
      </c>
      <c r="AF1623" t="s">
        <v>37</v>
      </c>
      <c r="AG1623" t="s">
        <v>12</v>
      </c>
      <c r="AH1623">
        <v>3</v>
      </c>
      <c r="AI1623" t="s">
        <v>30</v>
      </c>
      <c r="AJ1623" s="13" t="s">
        <v>154</v>
      </c>
      <c r="AK1623" s="13" t="s">
        <v>135</v>
      </c>
      <c r="AL1623" t="b">
        <v>0</v>
      </c>
      <c r="AM1623" t="str">
        <f>EmployeeData[[#This Row],[EMPLOYEEID]]</f>
        <v>E299907</v>
      </c>
    </row>
    <row r="1624" spans="1:39" ht="15" x14ac:dyDescent="0.25">
      <c r="A1624" s="13" t="s">
        <v>3549</v>
      </c>
      <c r="B1624" s="13" t="str">
        <f>EmployeeData[[#This Row],[FULLNAME]]</f>
        <v>Serge Sokhan</v>
      </c>
      <c r="C1624" s="13" t="s">
        <v>203</v>
      </c>
      <c r="D1624" s="13" t="s">
        <v>407</v>
      </c>
      <c r="E1624">
        <v>444</v>
      </c>
      <c r="F1624" s="13" t="s">
        <v>127</v>
      </c>
      <c r="G1624" s="13" t="s">
        <v>204</v>
      </c>
      <c r="H1624" t="s">
        <v>81</v>
      </c>
      <c r="I1624" t="s">
        <v>953</v>
      </c>
      <c r="J1624">
        <v>41894</v>
      </c>
      <c r="K1624">
        <v>42824</v>
      </c>
      <c r="L1624">
        <v>1</v>
      </c>
      <c r="M1624">
        <v>40</v>
      </c>
      <c r="N1624">
        <v>5</v>
      </c>
      <c r="O1624">
        <v>130713</v>
      </c>
      <c r="P1624" t="s">
        <v>76</v>
      </c>
      <c r="Q1624" s="13" t="s">
        <v>55</v>
      </c>
      <c r="R1624" s="13" t="s">
        <v>83</v>
      </c>
      <c r="S1624" s="13" t="s">
        <v>159</v>
      </c>
      <c r="T1624" t="b">
        <v>1</v>
      </c>
      <c r="U1624" s="13" t="s">
        <v>7</v>
      </c>
      <c r="V1624" s="13" t="s">
        <v>3550</v>
      </c>
      <c r="W1624" t="s">
        <v>5</v>
      </c>
      <c r="X1624" s="13" t="s">
        <v>10</v>
      </c>
      <c r="Y1624" s="13" t="s">
        <v>146</v>
      </c>
      <c r="Z1624">
        <v>1974</v>
      </c>
      <c r="AA1624" s="13" t="s">
        <v>33</v>
      </c>
      <c r="AB1624" s="13" t="s">
        <v>206</v>
      </c>
      <c r="AC1624" s="13" t="s">
        <v>133</v>
      </c>
      <c r="AD1624" s="13" t="s">
        <v>40</v>
      </c>
      <c r="AE1624">
        <v>51</v>
      </c>
      <c r="AF1624" t="s">
        <v>37</v>
      </c>
      <c r="AG1624" t="s">
        <v>46</v>
      </c>
      <c r="AH1624">
        <v>3</v>
      </c>
      <c r="AI1624" t="s">
        <v>30</v>
      </c>
      <c r="AJ1624" s="13" t="s">
        <v>154</v>
      </c>
      <c r="AK1624" s="13" t="s">
        <v>135</v>
      </c>
      <c r="AL1624" t="b">
        <v>1</v>
      </c>
      <c r="AM1624" t="str">
        <f>EmployeeData[[#This Row],[EMPLOYEEID]]</f>
        <v>E299908</v>
      </c>
    </row>
    <row r="1625" spans="1:39" ht="15" x14ac:dyDescent="0.25">
      <c r="A1625" s="13" t="s">
        <v>3551</v>
      </c>
      <c r="B1625" s="13" t="str">
        <f>EmployeeData[[#This Row],[FULLNAME]]</f>
        <v>Severin Shin</v>
      </c>
      <c r="C1625" s="13" t="s">
        <v>203</v>
      </c>
      <c r="D1625" s="13" t="s">
        <v>407</v>
      </c>
      <c r="E1625">
        <v>454</v>
      </c>
      <c r="F1625" s="13" t="s">
        <v>169</v>
      </c>
      <c r="G1625" s="13" t="s">
        <v>204</v>
      </c>
      <c r="H1625" t="s">
        <v>81</v>
      </c>
      <c r="I1625" t="s">
        <v>953</v>
      </c>
      <c r="J1625">
        <v>41894</v>
      </c>
      <c r="K1625">
        <v>42825</v>
      </c>
      <c r="L1625">
        <v>1</v>
      </c>
      <c r="M1625">
        <v>40</v>
      </c>
      <c r="N1625">
        <v>5</v>
      </c>
      <c r="O1625">
        <v>96778</v>
      </c>
      <c r="P1625" t="s">
        <v>76</v>
      </c>
      <c r="Q1625" s="13" t="s">
        <v>55</v>
      </c>
      <c r="R1625" s="13" t="s">
        <v>83</v>
      </c>
      <c r="S1625" s="13" t="s">
        <v>140</v>
      </c>
      <c r="T1625" t="b">
        <v>1</v>
      </c>
      <c r="U1625" s="13" t="s">
        <v>8</v>
      </c>
      <c r="V1625" s="13" t="s">
        <v>3552</v>
      </c>
      <c r="W1625" t="s">
        <v>35</v>
      </c>
      <c r="X1625" s="13" t="s">
        <v>10</v>
      </c>
      <c r="Y1625" s="13" t="s">
        <v>146</v>
      </c>
      <c r="Z1625">
        <v>1967</v>
      </c>
      <c r="AA1625" s="13" t="s">
        <v>33</v>
      </c>
      <c r="AB1625" s="13" t="s">
        <v>206</v>
      </c>
      <c r="AC1625" s="13" t="s">
        <v>293</v>
      </c>
      <c r="AD1625" s="13" t="s">
        <v>41</v>
      </c>
      <c r="AE1625">
        <v>58</v>
      </c>
      <c r="AF1625" t="s">
        <v>37</v>
      </c>
      <c r="AG1625" t="s">
        <v>12</v>
      </c>
      <c r="AH1625">
        <v>3</v>
      </c>
      <c r="AI1625" t="s">
        <v>30</v>
      </c>
      <c r="AJ1625" s="13" t="s">
        <v>176</v>
      </c>
      <c r="AK1625" s="13" t="s">
        <v>135</v>
      </c>
      <c r="AL1625" t="s">
        <v>136</v>
      </c>
      <c r="AM1625" t="str">
        <f>EmployeeData[[#This Row],[EMPLOYEEID]]</f>
        <v>E299909</v>
      </c>
    </row>
    <row r="1626" spans="1:39" ht="15" x14ac:dyDescent="0.25">
      <c r="A1626" s="13" t="s">
        <v>3553</v>
      </c>
      <c r="B1626" s="13" t="str">
        <f>EmployeeData[[#This Row],[FULLNAME]]</f>
        <v>Severin Shaik</v>
      </c>
      <c r="C1626" s="13" t="s">
        <v>1885</v>
      </c>
      <c r="D1626" s="13" t="s">
        <v>407</v>
      </c>
      <c r="E1626">
        <v>452</v>
      </c>
      <c r="F1626" s="13" t="s">
        <v>157</v>
      </c>
      <c r="G1626" s="13" t="s">
        <v>1884</v>
      </c>
      <c r="H1626" t="s">
        <v>81</v>
      </c>
      <c r="I1626" t="s">
        <v>953</v>
      </c>
      <c r="J1626">
        <v>41894</v>
      </c>
      <c r="K1626">
        <v>42826</v>
      </c>
      <c r="L1626">
        <v>1</v>
      </c>
      <c r="M1626">
        <v>40</v>
      </c>
      <c r="N1626">
        <v>5</v>
      </c>
      <c r="O1626">
        <v>49743</v>
      </c>
      <c r="P1626" t="s">
        <v>76</v>
      </c>
      <c r="Q1626" s="13" t="s">
        <v>62</v>
      </c>
      <c r="R1626" s="13" t="s">
        <v>83</v>
      </c>
      <c r="S1626" s="13" t="s">
        <v>159</v>
      </c>
      <c r="T1626" t="b">
        <v>1</v>
      </c>
      <c r="U1626" s="13" t="s">
        <v>7</v>
      </c>
      <c r="V1626" s="13" t="s">
        <v>3554</v>
      </c>
      <c r="W1626" t="s">
        <v>35</v>
      </c>
      <c r="X1626" s="13" t="s">
        <v>10</v>
      </c>
      <c r="Y1626" s="13" t="s">
        <v>146</v>
      </c>
      <c r="Z1626">
        <v>2002</v>
      </c>
      <c r="AA1626" s="13" t="s">
        <v>33</v>
      </c>
      <c r="AB1626" s="13" t="s">
        <v>1886</v>
      </c>
      <c r="AC1626" s="13" t="s">
        <v>199</v>
      </c>
      <c r="AD1626" s="13" t="s">
        <v>43</v>
      </c>
      <c r="AE1626">
        <v>23</v>
      </c>
      <c r="AF1626" t="s">
        <v>63</v>
      </c>
      <c r="AG1626" t="s">
        <v>12</v>
      </c>
      <c r="AH1626">
        <v>3</v>
      </c>
      <c r="AI1626" t="s">
        <v>30</v>
      </c>
      <c r="AJ1626" s="13" t="s">
        <v>154</v>
      </c>
      <c r="AK1626" s="13" t="s">
        <v>135</v>
      </c>
      <c r="AL1626" t="b">
        <v>1</v>
      </c>
      <c r="AM1626" t="str">
        <f>EmployeeData[[#This Row],[EMPLOYEEID]]</f>
        <v>E299910</v>
      </c>
    </row>
    <row r="1627" spans="1:39" ht="15" x14ac:dyDescent="0.25">
      <c r="A1627" s="13" t="s">
        <v>3555</v>
      </c>
      <c r="B1627" s="13" t="str">
        <f>EmployeeData[[#This Row],[FULLNAME]]</f>
        <v>Severin Sekharan</v>
      </c>
      <c r="C1627" s="13" t="s">
        <v>203</v>
      </c>
      <c r="D1627" s="13" t="s">
        <v>407</v>
      </c>
      <c r="E1627">
        <v>361</v>
      </c>
      <c r="F1627" s="13" t="s">
        <v>221</v>
      </c>
      <c r="G1627" s="13" t="s">
        <v>204</v>
      </c>
      <c r="H1627" t="s">
        <v>81</v>
      </c>
      <c r="I1627" t="s">
        <v>3976</v>
      </c>
      <c r="J1627">
        <v>41894</v>
      </c>
      <c r="K1627">
        <v>42827</v>
      </c>
      <c r="L1627">
        <v>1</v>
      </c>
      <c r="M1627">
        <v>40</v>
      </c>
      <c r="N1627">
        <v>5</v>
      </c>
      <c r="O1627">
        <v>81113</v>
      </c>
      <c r="P1627" t="s">
        <v>76</v>
      </c>
      <c r="Q1627" s="13" t="s">
        <v>55</v>
      </c>
      <c r="R1627" s="13" t="s">
        <v>83</v>
      </c>
      <c r="S1627" s="13" t="s">
        <v>159</v>
      </c>
      <c r="T1627" t="b">
        <v>1</v>
      </c>
      <c r="U1627" s="13" t="s">
        <v>8</v>
      </c>
      <c r="V1627" s="13" t="s">
        <v>3556</v>
      </c>
      <c r="W1627" t="s">
        <v>35</v>
      </c>
      <c r="X1627" s="13" t="s">
        <v>10</v>
      </c>
      <c r="Y1627" s="13" t="s">
        <v>233</v>
      </c>
      <c r="Z1627">
        <v>1997</v>
      </c>
      <c r="AA1627" s="13" t="s">
        <v>32</v>
      </c>
      <c r="AB1627" s="13" t="s">
        <v>206</v>
      </c>
      <c r="AC1627" s="13" t="s">
        <v>373</v>
      </c>
      <c r="AD1627" s="13" t="s">
        <v>9</v>
      </c>
      <c r="AE1627">
        <v>28</v>
      </c>
      <c r="AF1627" t="s">
        <v>6</v>
      </c>
      <c r="AG1627" t="s">
        <v>12</v>
      </c>
      <c r="AH1627">
        <v>3</v>
      </c>
      <c r="AI1627" t="s">
        <v>30</v>
      </c>
      <c r="AJ1627" s="13" t="s">
        <v>239</v>
      </c>
      <c r="AK1627" s="13" t="s">
        <v>135</v>
      </c>
      <c r="AL1627" t="s">
        <v>136</v>
      </c>
      <c r="AM1627" t="str">
        <f>EmployeeData[[#This Row],[EMPLOYEEID]]</f>
        <v>E299911</v>
      </c>
    </row>
    <row r="1628" spans="1:39" ht="15" x14ac:dyDescent="0.25">
      <c r="A1628" s="13" t="s">
        <v>3557</v>
      </c>
      <c r="B1628" s="13" t="str">
        <f>EmployeeData[[#This Row],[FULLNAME]]</f>
        <v>Seyedhassan Schmitt</v>
      </c>
      <c r="C1628" s="13" t="s">
        <v>125</v>
      </c>
      <c r="D1628" s="13" t="s">
        <v>407</v>
      </c>
      <c r="E1628">
        <v>457</v>
      </c>
      <c r="F1628" s="13" t="s">
        <v>867</v>
      </c>
      <c r="G1628" s="13" t="s">
        <v>128</v>
      </c>
      <c r="H1628" t="s">
        <v>81</v>
      </c>
      <c r="I1628" t="s">
        <v>3976</v>
      </c>
      <c r="J1628">
        <v>41894</v>
      </c>
      <c r="K1628">
        <v>42828</v>
      </c>
      <c r="L1628">
        <v>1</v>
      </c>
      <c r="M1628">
        <v>40</v>
      </c>
      <c r="N1628">
        <v>5</v>
      </c>
      <c r="O1628">
        <v>107989</v>
      </c>
      <c r="P1628" t="s">
        <v>76</v>
      </c>
      <c r="Q1628" s="13" t="s">
        <v>54</v>
      </c>
      <c r="R1628" s="13" t="s">
        <v>83</v>
      </c>
      <c r="S1628" s="13" t="s">
        <v>129</v>
      </c>
      <c r="T1628" t="b">
        <v>1</v>
      </c>
      <c r="U1628" s="13" t="s">
        <v>38</v>
      </c>
      <c r="V1628" s="13" t="s">
        <v>3558</v>
      </c>
      <c r="W1628" t="s">
        <v>35</v>
      </c>
      <c r="X1628" s="13" t="s">
        <v>10</v>
      </c>
      <c r="Y1628" s="13" t="s">
        <v>131</v>
      </c>
      <c r="Z1628">
        <v>1986</v>
      </c>
      <c r="AA1628" s="13" t="s">
        <v>32</v>
      </c>
      <c r="AB1628" s="13" t="s">
        <v>132</v>
      </c>
      <c r="AC1628" s="13" t="s">
        <v>986</v>
      </c>
      <c r="AD1628" s="13" t="s">
        <v>42</v>
      </c>
      <c r="AE1628">
        <v>39</v>
      </c>
      <c r="AF1628" t="s">
        <v>36</v>
      </c>
      <c r="AG1628" t="s">
        <v>46</v>
      </c>
      <c r="AH1628">
        <v>3</v>
      </c>
      <c r="AI1628" t="s">
        <v>30</v>
      </c>
      <c r="AJ1628" s="13" t="s">
        <v>134</v>
      </c>
      <c r="AK1628" s="13" t="s">
        <v>135</v>
      </c>
      <c r="AL1628" t="s">
        <v>136</v>
      </c>
      <c r="AM1628" t="str">
        <f>EmployeeData[[#This Row],[EMPLOYEEID]]</f>
        <v>E299912</v>
      </c>
    </row>
    <row r="1629" spans="1:39" ht="15" x14ac:dyDescent="0.25">
      <c r="A1629" s="13" t="s">
        <v>3559</v>
      </c>
      <c r="B1629" s="13" t="str">
        <f>EmployeeData[[#This Row],[FULLNAME]]</f>
        <v>Seyedhassan Salomon</v>
      </c>
      <c r="C1629" s="13" t="s">
        <v>449</v>
      </c>
      <c r="D1629" s="13" t="s">
        <v>407</v>
      </c>
      <c r="E1629">
        <v>455</v>
      </c>
      <c r="F1629" s="13" t="s">
        <v>326</v>
      </c>
      <c r="G1629" s="13" t="s">
        <v>1892</v>
      </c>
      <c r="H1629" t="s">
        <v>81</v>
      </c>
      <c r="I1629" t="s">
        <v>3976</v>
      </c>
      <c r="J1629">
        <v>41894</v>
      </c>
      <c r="K1629">
        <v>42829</v>
      </c>
      <c r="L1629">
        <v>1</v>
      </c>
      <c r="M1629">
        <v>40</v>
      </c>
      <c r="N1629">
        <v>5</v>
      </c>
      <c r="O1629">
        <v>37798</v>
      </c>
      <c r="P1629" t="s">
        <v>76</v>
      </c>
      <c r="Q1629" s="13" t="s">
        <v>59</v>
      </c>
      <c r="R1629" s="13" t="s">
        <v>83</v>
      </c>
      <c r="S1629" s="13" t="s">
        <v>386</v>
      </c>
      <c r="T1629" t="b">
        <v>1</v>
      </c>
      <c r="U1629" s="13" t="s">
        <v>7</v>
      </c>
      <c r="V1629" s="13" t="s">
        <v>3560</v>
      </c>
      <c r="W1629" t="s">
        <v>35</v>
      </c>
      <c r="X1629" s="13" t="s">
        <v>10</v>
      </c>
      <c r="Y1629" s="13" t="s">
        <v>146</v>
      </c>
      <c r="Z1629">
        <v>1978</v>
      </c>
      <c r="AA1629" s="13" t="s">
        <v>51</v>
      </c>
      <c r="AB1629" s="13" t="s">
        <v>1894</v>
      </c>
      <c r="AC1629" s="13" t="s">
        <v>328</v>
      </c>
      <c r="AD1629" s="13" t="s">
        <v>39</v>
      </c>
      <c r="AE1629">
        <v>47</v>
      </c>
      <c r="AF1629" t="s">
        <v>37</v>
      </c>
      <c r="AG1629" t="s">
        <v>11</v>
      </c>
      <c r="AH1629">
        <v>3</v>
      </c>
      <c r="AI1629" t="s">
        <v>30</v>
      </c>
      <c r="AJ1629" s="13" t="s">
        <v>167</v>
      </c>
      <c r="AK1629" s="13" t="s">
        <v>184</v>
      </c>
      <c r="AL1629" t="s">
        <v>136</v>
      </c>
      <c r="AM1629" t="str">
        <f>EmployeeData[[#This Row],[EMPLOYEEID]]</f>
        <v>E299913</v>
      </c>
    </row>
    <row r="1630" spans="1:39" ht="15" x14ac:dyDescent="0.25">
      <c r="A1630" s="13" t="s">
        <v>3561</v>
      </c>
      <c r="B1630" s="13" t="str">
        <f>EmployeeData[[#This Row],[FULLNAME]]</f>
        <v>Seyedhassan Roux</v>
      </c>
      <c r="C1630" s="13" t="s">
        <v>203</v>
      </c>
      <c r="D1630" s="13" t="s">
        <v>407</v>
      </c>
      <c r="E1630">
        <v>445</v>
      </c>
      <c r="F1630" s="13" t="s">
        <v>169</v>
      </c>
      <c r="G1630" s="13" t="s">
        <v>204</v>
      </c>
      <c r="H1630" t="s">
        <v>81</v>
      </c>
      <c r="I1630" t="s">
        <v>3976</v>
      </c>
      <c r="J1630">
        <v>41894</v>
      </c>
      <c r="K1630">
        <v>42830</v>
      </c>
      <c r="L1630">
        <v>1</v>
      </c>
      <c r="M1630">
        <v>40</v>
      </c>
      <c r="N1630">
        <v>5</v>
      </c>
      <c r="O1630">
        <v>61768</v>
      </c>
      <c r="P1630" t="s">
        <v>76</v>
      </c>
      <c r="Q1630" s="13" t="s">
        <v>55</v>
      </c>
      <c r="R1630" s="13" t="s">
        <v>83</v>
      </c>
      <c r="S1630" s="13" t="s">
        <v>159</v>
      </c>
      <c r="T1630" t="b">
        <v>1</v>
      </c>
      <c r="U1630" s="13" t="s">
        <v>7</v>
      </c>
      <c r="V1630" s="13" t="s">
        <v>3562</v>
      </c>
      <c r="W1630" t="s">
        <v>35</v>
      </c>
      <c r="X1630" s="13" t="s">
        <v>45</v>
      </c>
      <c r="Y1630" s="13" t="s">
        <v>146</v>
      </c>
      <c r="Z1630">
        <v>1978</v>
      </c>
      <c r="AA1630" s="13" t="s">
        <v>32</v>
      </c>
      <c r="AB1630" s="13" t="s">
        <v>206</v>
      </c>
      <c r="AC1630" s="13" t="s">
        <v>171</v>
      </c>
      <c r="AD1630" s="13" t="s">
        <v>41</v>
      </c>
      <c r="AE1630">
        <v>47</v>
      </c>
      <c r="AF1630" t="s">
        <v>37</v>
      </c>
      <c r="AG1630" t="s">
        <v>12</v>
      </c>
      <c r="AH1630">
        <v>3</v>
      </c>
      <c r="AI1630" t="s">
        <v>30</v>
      </c>
      <c r="AJ1630" s="13" t="s">
        <v>154</v>
      </c>
      <c r="AK1630" s="13" t="s">
        <v>135</v>
      </c>
      <c r="AL1630" t="b">
        <v>1</v>
      </c>
      <c r="AM1630" t="str">
        <f>EmployeeData[[#This Row],[EMPLOYEEID]]</f>
        <v>E299914</v>
      </c>
    </row>
    <row r="1631" spans="1:39" ht="15" x14ac:dyDescent="0.25">
      <c r="A1631" s="13" t="s">
        <v>3563</v>
      </c>
      <c r="B1631" s="13" t="str">
        <f>EmployeeData[[#This Row],[FULLNAME]]</f>
        <v>Shailendar Reddy</v>
      </c>
      <c r="C1631" s="13" t="s">
        <v>125</v>
      </c>
      <c r="D1631" s="13" t="s">
        <v>407</v>
      </c>
      <c r="E1631">
        <v>445</v>
      </c>
      <c r="F1631" s="13" t="s">
        <v>169</v>
      </c>
      <c r="G1631" s="13" t="s">
        <v>128</v>
      </c>
      <c r="H1631" t="s">
        <v>81</v>
      </c>
      <c r="I1631" t="s">
        <v>3976</v>
      </c>
      <c r="J1631">
        <v>41894</v>
      </c>
      <c r="K1631">
        <v>42831</v>
      </c>
      <c r="L1631">
        <v>1</v>
      </c>
      <c r="M1631">
        <v>40</v>
      </c>
      <c r="N1631">
        <v>5</v>
      </c>
      <c r="O1631">
        <v>62005</v>
      </c>
      <c r="P1631" t="s">
        <v>76</v>
      </c>
      <c r="Q1631" s="13" t="s">
        <v>54</v>
      </c>
      <c r="R1631" s="13" t="s">
        <v>83</v>
      </c>
      <c r="S1631" s="13" t="s">
        <v>140</v>
      </c>
      <c r="T1631" t="b">
        <v>1</v>
      </c>
      <c r="U1631" s="13" t="s">
        <v>7</v>
      </c>
      <c r="V1631" s="13" t="s">
        <v>3564</v>
      </c>
      <c r="W1631" t="s">
        <v>35</v>
      </c>
      <c r="X1631" s="13" t="s">
        <v>10</v>
      </c>
      <c r="Y1631" s="13" t="s">
        <v>146</v>
      </c>
      <c r="Z1631">
        <v>1978</v>
      </c>
      <c r="AA1631" s="13" t="s">
        <v>51</v>
      </c>
      <c r="AB1631" s="13" t="s">
        <v>132</v>
      </c>
      <c r="AC1631" s="13" t="s">
        <v>171</v>
      </c>
      <c r="AD1631" s="13" t="s">
        <v>41</v>
      </c>
      <c r="AE1631">
        <v>47</v>
      </c>
      <c r="AF1631" t="s">
        <v>37</v>
      </c>
      <c r="AG1631" t="s">
        <v>12</v>
      </c>
      <c r="AH1631">
        <v>3</v>
      </c>
      <c r="AI1631" t="s">
        <v>30</v>
      </c>
      <c r="AJ1631" s="13" t="s">
        <v>149</v>
      </c>
      <c r="AK1631" s="13" t="s">
        <v>135</v>
      </c>
      <c r="AL1631" t="s">
        <v>136</v>
      </c>
      <c r="AM1631" t="str">
        <f>EmployeeData[[#This Row],[EMPLOYEEID]]</f>
        <v>E299915</v>
      </c>
    </row>
    <row r="1632" spans="1:39" ht="15" x14ac:dyDescent="0.25">
      <c r="A1632" s="13" t="s">
        <v>3565</v>
      </c>
      <c r="B1632" s="13" t="str">
        <f>EmployeeData[[#This Row],[FULLNAME]]</f>
        <v>Shailendar Ranjan</v>
      </c>
      <c r="C1632" s="13" t="s">
        <v>125</v>
      </c>
      <c r="D1632" s="13" t="s">
        <v>407</v>
      </c>
      <c r="E1632">
        <v>443</v>
      </c>
      <c r="F1632" s="13" t="s">
        <v>157</v>
      </c>
      <c r="G1632" s="13" t="s">
        <v>128</v>
      </c>
      <c r="H1632" t="s">
        <v>81</v>
      </c>
      <c r="I1632" t="s">
        <v>3976</v>
      </c>
      <c r="J1632">
        <v>41894</v>
      </c>
      <c r="K1632">
        <v>42832</v>
      </c>
      <c r="L1632">
        <v>1</v>
      </c>
      <c r="M1632">
        <v>40</v>
      </c>
      <c r="N1632">
        <v>5</v>
      </c>
      <c r="O1632">
        <v>23355</v>
      </c>
      <c r="P1632" t="s">
        <v>76</v>
      </c>
      <c r="Q1632" s="13" t="s">
        <v>54</v>
      </c>
      <c r="R1632" s="13" t="s">
        <v>83</v>
      </c>
      <c r="S1632" s="13" t="s">
        <v>129</v>
      </c>
      <c r="T1632" t="b">
        <v>1</v>
      </c>
      <c r="U1632" s="13" t="s">
        <v>38</v>
      </c>
      <c r="V1632" s="13" t="s">
        <v>3566</v>
      </c>
      <c r="W1632" t="s">
        <v>35</v>
      </c>
      <c r="X1632" s="13" t="s">
        <v>45</v>
      </c>
      <c r="Y1632" s="13" t="s">
        <v>131</v>
      </c>
      <c r="Z1632">
        <v>1968</v>
      </c>
      <c r="AA1632" s="13" t="s">
        <v>52</v>
      </c>
      <c r="AB1632" s="13" t="s">
        <v>132</v>
      </c>
      <c r="AC1632" s="13" t="s">
        <v>162</v>
      </c>
      <c r="AD1632" s="13" t="s">
        <v>43</v>
      </c>
      <c r="AE1632">
        <v>57</v>
      </c>
      <c r="AF1632" t="s">
        <v>37</v>
      </c>
      <c r="AG1632" t="s">
        <v>11</v>
      </c>
      <c r="AH1632">
        <v>3</v>
      </c>
      <c r="AI1632" t="s">
        <v>30</v>
      </c>
      <c r="AJ1632" s="13" t="s">
        <v>167</v>
      </c>
      <c r="AK1632" s="13" t="s">
        <v>135</v>
      </c>
      <c r="AL1632" t="s">
        <v>136</v>
      </c>
      <c r="AM1632" t="str">
        <f>EmployeeData[[#This Row],[EMPLOYEEID]]</f>
        <v>E299916</v>
      </c>
    </row>
    <row r="1633" spans="1:39" ht="15" x14ac:dyDescent="0.25">
      <c r="A1633" s="13" t="s">
        <v>3567</v>
      </c>
      <c r="B1633" s="13" t="str">
        <f>EmployeeData[[#This Row],[FULLNAME]]</f>
        <v>Shailendar Radhakrishnan</v>
      </c>
      <c r="C1633" s="13" t="s">
        <v>156</v>
      </c>
      <c r="D1633" s="13" t="s">
        <v>407</v>
      </c>
      <c r="E1633">
        <v>452</v>
      </c>
      <c r="F1633" s="13" t="s">
        <v>157</v>
      </c>
      <c r="G1633" s="13" t="s">
        <v>158</v>
      </c>
      <c r="H1633" t="s">
        <v>81</v>
      </c>
      <c r="I1633" t="s">
        <v>3976</v>
      </c>
      <c r="J1633">
        <v>41894</v>
      </c>
      <c r="K1633">
        <v>42833</v>
      </c>
      <c r="L1633">
        <v>1</v>
      </c>
      <c r="M1633">
        <v>40</v>
      </c>
      <c r="N1633">
        <v>5</v>
      </c>
      <c r="O1633">
        <v>73076</v>
      </c>
      <c r="P1633" t="s">
        <v>76</v>
      </c>
      <c r="Q1633" s="13" t="s">
        <v>56</v>
      </c>
      <c r="R1633" s="13" t="s">
        <v>83</v>
      </c>
      <c r="S1633" s="13" t="s">
        <v>159</v>
      </c>
      <c r="T1633" t="b">
        <v>1</v>
      </c>
      <c r="U1633" s="13" t="s">
        <v>38</v>
      </c>
      <c r="V1633" s="13" t="s">
        <v>3568</v>
      </c>
      <c r="W1633" t="s">
        <v>35</v>
      </c>
      <c r="X1633" s="13" t="s">
        <v>10</v>
      </c>
      <c r="Y1633" s="13" t="s">
        <v>146</v>
      </c>
      <c r="Z1633">
        <v>1978</v>
      </c>
      <c r="AA1633" s="13" t="s">
        <v>32</v>
      </c>
      <c r="AB1633" s="13" t="s">
        <v>161</v>
      </c>
      <c r="AC1633" s="13" t="s">
        <v>199</v>
      </c>
      <c r="AD1633" s="13" t="s">
        <v>43</v>
      </c>
      <c r="AE1633">
        <v>47</v>
      </c>
      <c r="AF1633" t="s">
        <v>37</v>
      </c>
      <c r="AG1633" t="s">
        <v>12</v>
      </c>
      <c r="AH1633">
        <v>3</v>
      </c>
      <c r="AI1633" t="s">
        <v>30</v>
      </c>
      <c r="AJ1633" s="13" t="s">
        <v>154</v>
      </c>
      <c r="AK1633" s="13" t="s">
        <v>150</v>
      </c>
      <c r="AL1633" t="b">
        <v>0</v>
      </c>
      <c r="AM1633" t="str">
        <f>EmployeeData[[#This Row],[EMPLOYEEID]]</f>
        <v>E299917</v>
      </c>
    </row>
    <row r="1634" spans="1:39" ht="15" x14ac:dyDescent="0.25">
      <c r="A1634" s="13" t="s">
        <v>3569</v>
      </c>
      <c r="B1634" s="13" t="str">
        <f>EmployeeData[[#This Row],[FULLNAME]]</f>
        <v>Shailesh PIERRE</v>
      </c>
      <c r="C1634" s="13" t="s">
        <v>203</v>
      </c>
      <c r="D1634" s="13" t="s">
        <v>407</v>
      </c>
      <c r="E1634">
        <v>454</v>
      </c>
      <c r="F1634" s="13" t="s">
        <v>169</v>
      </c>
      <c r="G1634" s="13" t="s">
        <v>204</v>
      </c>
      <c r="H1634" t="s">
        <v>81</v>
      </c>
      <c r="I1634" t="s">
        <v>953</v>
      </c>
      <c r="J1634">
        <v>41894</v>
      </c>
      <c r="K1634">
        <v>42984</v>
      </c>
      <c r="L1634">
        <v>1</v>
      </c>
      <c r="M1634">
        <v>40</v>
      </c>
      <c r="N1634">
        <v>5</v>
      </c>
      <c r="O1634">
        <v>216662</v>
      </c>
      <c r="P1634" t="s">
        <v>76</v>
      </c>
      <c r="Q1634" s="13" t="s">
        <v>55</v>
      </c>
      <c r="R1634" s="13" t="s">
        <v>83</v>
      </c>
      <c r="S1634" s="13" t="s">
        <v>140</v>
      </c>
      <c r="T1634" t="b">
        <v>1</v>
      </c>
      <c r="U1634" s="13" t="s">
        <v>7</v>
      </c>
      <c r="V1634" s="13" t="s">
        <v>3570</v>
      </c>
      <c r="W1634" t="s">
        <v>35</v>
      </c>
      <c r="X1634" s="13" t="s">
        <v>10</v>
      </c>
      <c r="Y1634" s="13" t="s">
        <v>229</v>
      </c>
      <c r="Z1634">
        <v>1978</v>
      </c>
      <c r="AA1634" s="13" t="s">
        <v>33</v>
      </c>
      <c r="AB1634" s="13" t="s">
        <v>206</v>
      </c>
      <c r="AC1634" s="13" t="s">
        <v>293</v>
      </c>
      <c r="AD1634" s="13" t="s">
        <v>41</v>
      </c>
      <c r="AE1634">
        <v>47</v>
      </c>
      <c r="AF1634" t="s">
        <v>37</v>
      </c>
      <c r="AG1634" t="s">
        <v>47</v>
      </c>
      <c r="AH1634">
        <v>3</v>
      </c>
      <c r="AI1634" t="s">
        <v>30</v>
      </c>
      <c r="AJ1634" s="13" t="s">
        <v>239</v>
      </c>
      <c r="AK1634" s="13" t="s">
        <v>135</v>
      </c>
      <c r="AL1634" t="s">
        <v>136</v>
      </c>
      <c r="AM1634" t="str">
        <f>EmployeeData[[#This Row],[EMPLOYEEID]]</f>
        <v>E299918</v>
      </c>
    </row>
    <row r="1635" spans="1:39" ht="15" x14ac:dyDescent="0.25">
      <c r="A1635" s="13" t="s">
        <v>3571</v>
      </c>
      <c r="B1635" s="13" t="str">
        <f>EmployeeData[[#This Row],[FULLNAME]]</f>
        <v>Shailesh Perdomo</v>
      </c>
      <c r="C1635" s="13" t="s">
        <v>338</v>
      </c>
      <c r="D1635" s="13" t="s">
        <v>407</v>
      </c>
      <c r="E1635">
        <v>445</v>
      </c>
      <c r="F1635" s="13" t="s">
        <v>169</v>
      </c>
      <c r="G1635" s="13" t="s">
        <v>339</v>
      </c>
      <c r="H1635" t="s">
        <v>81</v>
      </c>
      <c r="I1635" t="s">
        <v>953</v>
      </c>
      <c r="J1635">
        <v>41894</v>
      </c>
      <c r="K1635">
        <v>42985</v>
      </c>
      <c r="L1635">
        <v>1</v>
      </c>
      <c r="M1635">
        <v>40</v>
      </c>
      <c r="N1635">
        <v>5</v>
      </c>
      <c r="O1635">
        <v>64538</v>
      </c>
      <c r="P1635" t="s">
        <v>76</v>
      </c>
      <c r="Q1635" s="13" t="s">
        <v>4</v>
      </c>
      <c r="R1635" s="13" t="s">
        <v>83</v>
      </c>
      <c r="S1635" s="13" t="s">
        <v>140</v>
      </c>
      <c r="T1635" t="b">
        <v>1</v>
      </c>
      <c r="U1635" s="13" t="s">
        <v>7</v>
      </c>
      <c r="V1635" s="13" t="s">
        <v>3572</v>
      </c>
      <c r="W1635" t="s">
        <v>35</v>
      </c>
      <c r="X1635" s="13" t="s">
        <v>10</v>
      </c>
      <c r="Y1635" s="13" t="s">
        <v>131</v>
      </c>
      <c r="Z1635">
        <v>1979</v>
      </c>
      <c r="AA1635" s="13" t="s">
        <v>33</v>
      </c>
      <c r="AB1635" s="13" t="s">
        <v>341</v>
      </c>
      <c r="AC1635" s="13" t="s">
        <v>171</v>
      </c>
      <c r="AD1635" s="13" t="s">
        <v>41</v>
      </c>
      <c r="AE1635">
        <v>46</v>
      </c>
      <c r="AF1635" t="s">
        <v>37</v>
      </c>
      <c r="AG1635" t="s">
        <v>12</v>
      </c>
      <c r="AH1635">
        <v>3</v>
      </c>
      <c r="AI1635" t="s">
        <v>30</v>
      </c>
      <c r="AJ1635" s="13" t="s">
        <v>176</v>
      </c>
      <c r="AK1635" s="13" t="s">
        <v>135</v>
      </c>
      <c r="AL1635" t="s">
        <v>136</v>
      </c>
      <c r="AM1635" t="str">
        <f>EmployeeData[[#This Row],[EMPLOYEEID]]</f>
        <v>E299919</v>
      </c>
    </row>
    <row r="1636" spans="1:39" ht="15" x14ac:dyDescent="0.25">
      <c r="A1636" s="13" t="s">
        <v>3573</v>
      </c>
      <c r="B1636" s="13" t="str">
        <f>EmployeeData[[#This Row],[FULLNAME]]</f>
        <v>Shailesh Pastor</v>
      </c>
      <c r="C1636" s="13" t="s">
        <v>203</v>
      </c>
      <c r="D1636" s="13" t="s">
        <v>407</v>
      </c>
      <c r="E1636">
        <v>445</v>
      </c>
      <c r="F1636" s="13" t="s">
        <v>169</v>
      </c>
      <c r="G1636" s="13" t="s">
        <v>204</v>
      </c>
      <c r="H1636" t="s">
        <v>81</v>
      </c>
      <c r="I1636" t="s">
        <v>953</v>
      </c>
      <c r="J1636">
        <v>41894</v>
      </c>
      <c r="K1636">
        <v>42986</v>
      </c>
      <c r="L1636">
        <v>1</v>
      </c>
      <c r="M1636">
        <v>40</v>
      </c>
      <c r="N1636">
        <v>5</v>
      </c>
      <c r="O1636">
        <v>11581</v>
      </c>
      <c r="P1636" t="s">
        <v>76</v>
      </c>
      <c r="Q1636" s="13" t="s">
        <v>55</v>
      </c>
      <c r="R1636" s="13" t="s">
        <v>83</v>
      </c>
      <c r="S1636" s="13" t="s">
        <v>215</v>
      </c>
      <c r="T1636" t="b">
        <v>1</v>
      </c>
      <c r="U1636" s="13" t="s">
        <v>7</v>
      </c>
      <c r="V1636" s="13" t="s">
        <v>3574</v>
      </c>
      <c r="W1636" t="s">
        <v>35</v>
      </c>
      <c r="X1636" s="13" t="s">
        <v>10</v>
      </c>
      <c r="Y1636" s="13" t="s">
        <v>146</v>
      </c>
      <c r="Z1636">
        <v>1964</v>
      </c>
      <c r="AA1636" s="13" t="s">
        <v>33</v>
      </c>
      <c r="AB1636" s="13" t="s">
        <v>206</v>
      </c>
      <c r="AC1636" s="13" t="s">
        <v>171</v>
      </c>
      <c r="AD1636" s="13" t="s">
        <v>41</v>
      </c>
      <c r="AE1636">
        <v>61</v>
      </c>
      <c r="AF1636" t="s">
        <v>37</v>
      </c>
      <c r="AG1636" t="s">
        <v>11</v>
      </c>
      <c r="AH1636">
        <v>3</v>
      </c>
      <c r="AI1636" t="s">
        <v>30</v>
      </c>
      <c r="AJ1636" s="13" t="s">
        <v>149</v>
      </c>
      <c r="AK1636" s="13" t="s">
        <v>184</v>
      </c>
      <c r="AL1636" t="s">
        <v>136</v>
      </c>
      <c r="AM1636" t="str">
        <f>EmployeeData[[#This Row],[EMPLOYEEID]]</f>
        <v>E299920</v>
      </c>
    </row>
    <row r="1637" spans="1:39" ht="15" x14ac:dyDescent="0.25">
      <c r="A1637" s="13" t="s">
        <v>3575</v>
      </c>
      <c r="B1637" s="13" t="str">
        <f>EmployeeData[[#This Row],[FULLNAME]]</f>
        <v>Shaowei Ong</v>
      </c>
      <c r="C1637" s="13" t="s">
        <v>203</v>
      </c>
      <c r="D1637" s="13" t="s">
        <v>407</v>
      </c>
      <c r="E1637">
        <v>331</v>
      </c>
      <c r="F1637" s="13" t="s">
        <v>143</v>
      </c>
      <c r="G1637" s="13" t="s">
        <v>204</v>
      </c>
      <c r="H1637" t="s">
        <v>81</v>
      </c>
      <c r="I1637" t="s">
        <v>953</v>
      </c>
      <c r="J1637">
        <v>41894</v>
      </c>
      <c r="K1637">
        <v>42987</v>
      </c>
      <c r="L1637">
        <v>1</v>
      </c>
      <c r="M1637">
        <v>40</v>
      </c>
      <c r="N1637">
        <v>5</v>
      </c>
      <c r="O1637">
        <v>397571</v>
      </c>
      <c r="P1637" t="s">
        <v>76</v>
      </c>
      <c r="Q1637" s="13" t="s">
        <v>55</v>
      </c>
      <c r="R1637" s="13" t="s">
        <v>83</v>
      </c>
      <c r="S1637" s="13" t="s">
        <v>159</v>
      </c>
      <c r="T1637" t="b">
        <v>1</v>
      </c>
      <c r="U1637" s="13" t="s">
        <v>7</v>
      </c>
      <c r="V1637" s="13" t="s">
        <v>3576</v>
      </c>
      <c r="W1637" t="s">
        <v>35</v>
      </c>
      <c r="X1637" s="13" t="s">
        <v>10</v>
      </c>
      <c r="Y1637" s="13" t="s">
        <v>153</v>
      </c>
      <c r="Z1637">
        <v>1971</v>
      </c>
      <c r="AA1637" s="13" t="s">
        <v>33</v>
      </c>
      <c r="AB1637" s="13" t="s">
        <v>206</v>
      </c>
      <c r="AC1637" s="13" t="s">
        <v>342</v>
      </c>
      <c r="AD1637" s="13" t="s">
        <v>44</v>
      </c>
      <c r="AE1637">
        <v>54</v>
      </c>
      <c r="AF1637" t="s">
        <v>37</v>
      </c>
      <c r="AG1637" t="s">
        <v>65</v>
      </c>
      <c r="AH1637">
        <v>3</v>
      </c>
      <c r="AI1637" t="s">
        <v>30</v>
      </c>
      <c r="AJ1637" s="13" t="s">
        <v>176</v>
      </c>
      <c r="AK1637" s="13" t="s">
        <v>135</v>
      </c>
      <c r="AL1637" t="b">
        <v>1</v>
      </c>
      <c r="AM1637" t="str">
        <f>EmployeeData[[#This Row],[EMPLOYEEID]]</f>
        <v>E299921</v>
      </c>
    </row>
    <row r="1638" spans="1:39" ht="15" x14ac:dyDescent="0.25">
      <c r="A1638" s="13" t="s">
        <v>3577</v>
      </c>
      <c r="B1638" s="13" t="str">
        <f>EmployeeData[[#This Row],[FULLNAME]]</f>
        <v>Shaowei Norton</v>
      </c>
      <c r="C1638" s="13" t="s">
        <v>303</v>
      </c>
      <c r="D1638" s="13" t="s">
        <v>407</v>
      </c>
      <c r="E1638">
        <v>445</v>
      </c>
      <c r="F1638" s="13" t="s">
        <v>169</v>
      </c>
      <c r="G1638" s="13" t="s">
        <v>304</v>
      </c>
      <c r="H1638" t="s">
        <v>81</v>
      </c>
      <c r="I1638" t="s">
        <v>953</v>
      </c>
      <c r="J1638">
        <v>41894</v>
      </c>
      <c r="K1638">
        <v>42988</v>
      </c>
      <c r="L1638">
        <v>1</v>
      </c>
      <c r="M1638">
        <v>40</v>
      </c>
      <c r="N1638">
        <v>5</v>
      </c>
      <c r="O1638">
        <v>45685</v>
      </c>
      <c r="P1638" t="s">
        <v>76</v>
      </c>
      <c r="Q1638" s="13" t="s">
        <v>57</v>
      </c>
      <c r="R1638" s="13" t="s">
        <v>83</v>
      </c>
      <c r="S1638" s="13" t="s">
        <v>159</v>
      </c>
      <c r="T1638" t="b">
        <v>1</v>
      </c>
      <c r="U1638" s="13" t="s">
        <v>8</v>
      </c>
      <c r="V1638" s="13" t="s">
        <v>3578</v>
      </c>
      <c r="W1638" t="s">
        <v>35</v>
      </c>
      <c r="X1638" s="13" t="s">
        <v>10</v>
      </c>
      <c r="Y1638" s="13" t="s">
        <v>146</v>
      </c>
      <c r="Z1638">
        <v>1962</v>
      </c>
      <c r="AA1638" s="13" t="s">
        <v>33</v>
      </c>
      <c r="AB1638" s="13" t="s">
        <v>306</v>
      </c>
      <c r="AC1638" s="13" t="s">
        <v>171</v>
      </c>
      <c r="AD1638" s="13" t="s">
        <v>41</v>
      </c>
      <c r="AE1638">
        <v>63</v>
      </c>
      <c r="AF1638" t="s">
        <v>37</v>
      </c>
      <c r="AG1638" t="s">
        <v>11</v>
      </c>
      <c r="AH1638">
        <v>3</v>
      </c>
      <c r="AI1638" t="s">
        <v>30</v>
      </c>
      <c r="AJ1638" s="13" t="s">
        <v>154</v>
      </c>
      <c r="AK1638" s="13" t="s">
        <v>135</v>
      </c>
      <c r="AL1638" t="b">
        <v>1</v>
      </c>
      <c r="AM1638" t="str">
        <f>EmployeeData[[#This Row],[EMPLOYEEID]]</f>
        <v>E299922</v>
      </c>
    </row>
    <row r="1639" spans="1:39" ht="15" x14ac:dyDescent="0.25">
      <c r="A1639" s="13" t="s">
        <v>3579</v>
      </c>
      <c r="B1639" s="13" t="str">
        <f>EmployeeData[[#This Row],[FULLNAME]]</f>
        <v>Shaowei Neal</v>
      </c>
      <c r="C1639" s="13" t="s">
        <v>203</v>
      </c>
      <c r="D1639" s="13" t="s">
        <v>407</v>
      </c>
      <c r="E1639">
        <v>445</v>
      </c>
      <c r="F1639" s="13" t="s">
        <v>169</v>
      </c>
      <c r="G1639" s="13" t="s">
        <v>204</v>
      </c>
      <c r="H1639" t="s">
        <v>81</v>
      </c>
      <c r="I1639" t="s">
        <v>3975</v>
      </c>
      <c r="J1639">
        <v>41894</v>
      </c>
      <c r="K1639">
        <v>42989</v>
      </c>
      <c r="L1639">
        <v>1</v>
      </c>
      <c r="M1639">
        <v>40</v>
      </c>
      <c r="N1639">
        <v>5</v>
      </c>
      <c r="O1639">
        <v>406315</v>
      </c>
      <c r="P1639" t="s">
        <v>76</v>
      </c>
      <c r="Q1639" s="13" t="s">
        <v>55</v>
      </c>
      <c r="R1639" s="13" t="s">
        <v>83</v>
      </c>
      <c r="S1639" s="13" t="s">
        <v>140</v>
      </c>
      <c r="T1639" t="b">
        <v>1</v>
      </c>
      <c r="U1639" s="13" t="s">
        <v>7</v>
      </c>
      <c r="V1639" s="13" t="s">
        <v>3580</v>
      </c>
      <c r="W1639" t="s">
        <v>35</v>
      </c>
      <c r="X1639" s="13" t="s">
        <v>10</v>
      </c>
      <c r="Y1639" s="13" t="s">
        <v>275</v>
      </c>
      <c r="Z1639">
        <v>1964</v>
      </c>
      <c r="AA1639" s="13" t="s">
        <v>32</v>
      </c>
      <c r="AB1639" s="13" t="s">
        <v>206</v>
      </c>
      <c r="AC1639" s="13" t="s">
        <v>171</v>
      </c>
      <c r="AD1639" s="13" t="s">
        <v>41</v>
      </c>
      <c r="AE1639">
        <v>61</v>
      </c>
      <c r="AF1639" t="s">
        <v>37</v>
      </c>
      <c r="AG1639" t="s">
        <v>48</v>
      </c>
      <c r="AH1639">
        <v>3</v>
      </c>
      <c r="AI1639" t="s">
        <v>30</v>
      </c>
      <c r="AJ1639" s="13" t="s">
        <v>134</v>
      </c>
      <c r="AK1639" s="13" t="s">
        <v>135</v>
      </c>
      <c r="AL1639" t="s">
        <v>136</v>
      </c>
      <c r="AM1639" t="str">
        <f>EmployeeData[[#This Row],[EMPLOYEEID]]</f>
        <v>E299923</v>
      </c>
    </row>
    <row r="1640" spans="1:39" ht="15" x14ac:dyDescent="0.25">
      <c r="A1640" s="13" t="s">
        <v>3581</v>
      </c>
      <c r="B1640" s="13" t="str">
        <f>EmployeeData[[#This Row],[FULLNAME]]</f>
        <v>Shariq Nalbandyan</v>
      </c>
      <c r="C1640" s="13" t="s">
        <v>125</v>
      </c>
      <c r="D1640" s="13" t="s">
        <v>407</v>
      </c>
      <c r="E1640">
        <v>454</v>
      </c>
      <c r="F1640" s="13" t="s">
        <v>169</v>
      </c>
      <c r="G1640" s="13" t="s">
        <v>144</v>
      </c>
      <c r="H1640" t="s">
        <v>81</v>
      </c>
      <c r="I1640" t="s">
        <v>3975</v>
      </c>
      <c r="J1640">
        <v>41894</v>
      </c>
      <c r="K1640">
        <v>42990</v>
      </c>
      <c r="L1640">
        <v>1</v>
      </c>
      <c r="M1640">
        <v>40</v>
      </c>
      <c r="N1640">
        <v>5</v>
      </c>
      <c r="O1640">
        <v>36709</v>
      </c>
      <c r="P1640" t="s">
        <v>76</v>
      </c>
      <c r="Q1640" s="13" t="s">
        <v>54</v>
      </c>
      <c r="R1640" s="13" t="s">
        <v>83</v>
      </c>
      <c r="S1640" s="13" t="s">
        <v>215</v>
      </c>
      <c r="T1640" t="b">
        <v>1</v>
      </c>
      <c r="U1640" s="13" t="s">
        <v>7</v>
      </c>
      <c r="V1640" s="13" t="s">
        <v>3582</v>
      </c>
      <c r="W1640" t="s">
        <v>35</v>
      </c>
      <c r="X1640" s="13" t="s">
        <v>10</v>
      </c>
      <c r="Y1640" s="13" t="s">
        <v>146</v>
      </c>
      <c r="Z1640">
        <v>1962</v>
      </c>
      <c r="AA1640" s="13" t="s">
        <v>15</v>
      </c>
      <c r="AB1640" s="13" t="s">
        <v>147</v>
      </c>
      <c r="AC1640" s="13" t="s">
        <v>293</v>
      </c>
      <c r="AD1640" s="13" t="s">
        <v>41</v>
      </c>
      <c r="AE1640">
        <v>63</v>
      </c>
      <c r="AF1640" t="s">
        <v>37</v>
      </c>
      <c r="AG1640" t="s">
        <v>11</v>
      </c>
      <c r="AH1640">
        <v>3</v>
      </c>
      <c r="AI1640" t="s">
        <v>30</v>
      </c>
      <c r="AJ1640" s="13" t="s">
        <v>149</v>
      </c>
      <c r="AK1640" s="13" t="s">
        <v>184</v>
      </c>
      <c r="AL1640" t="s">
        <v>136</v>
      </c>
      <c r="AM1640" t="str">
        <f>EmployeeData[[#This Row],[EMPLOYEEID]]</f>
        <v>E299924</v>
      </c>
    </row>
    <row r="1641" spans="1:39" ht="15" x14ac:dyDescent="0.25">
      <c r="A1641" s="13" t="s">
        <v>3583</v>
      </c>
      <c r="B1641" s="13" t="str">
        <f>EmployeeData[[#This Row],[FULLNAME]]</f>
        <v>Shariq Mousavijavardi</v>
      </c>
      <c r="C1641" s="13" t="s">
        <v>156</v>
      </c>
      <c r="D1641" s="13" t="s">
        <v>407</v>
      </c>
      <c r="E1641">
        <v>444</v>
      </c>
      <c r="F1641" s="13" t="s">
        <v>127</v>
      </c>
      <c r="G1641" s="13" t="s">
        <v>158</v>
      </c>
      <c r="H1641" t="s">
        <v>81</v>
      </c>
      <c r="I1641" t="s">
        <v>3975</v>
      </c>
      <c r="J1641">
        <v>41894</v>
      </c>
      <c r="K1641">
        <v>42991</v>
      </c>
      <c r="L1641">
        <v>1</v>
      </c>
      <c r="M1641">
        <v>40</v>
      </c>
      <c r="N1641">
        <v>5</v>
      </c>
      <c r="O1641">
        <v>114450</v>
      </c>
      <c r="P1641" t="s">
        <v>76</v>
      </c>
      <c r="Q1641" s="13" t="s">
        <v>56</v>
      </c>
      <c r="R1641" s="13" t="s">
        <v>83</v>
      </c>
      <c r="S1641" s="13" t="s">
        <v>159</v>
      </c>
      <c r="T1641" t="b">
        <v>1</v>
      </c>
      <c r="U1641" s="13" t="s">
        <v>7</v>
      </c>
      <c r="V1641" s="13" t="s">
        <v>3584</v>
      </c>
      <c r="W1641" t="s">
        <v>35</v>
      </c>
      <c r="X1641" s="13" t="s">
        <v>10</v>
      </c>
      <c r="Y1641" s="13" t="s">
        <v>153</v>
      </c>
      <c r="Z1641">
        <v>1963</v>
      </c>
      <c r="AA1641" s="13" t="s">
        <v>32</v>
      </c>
      <c r="AB1641" s="13" t="s">
        <v>161</v>
      </c>
      <c r="AC1641" s="13" t="s">
        <v>133</v>
      </c>
      <c r="AD1641" s="13" t="s">
        <v>40</v>
      </c>
      <c r="AE1641">
        <v>62</v>
      </c>
      <c r="AF1641" t="s">
        <v>37</v>
      </c>
      <c r="AG1641" t="s">
        <v>46</v>
      </c>
      <c r="AH1641">
        <v>3</v>
      </c>
      <c r="AI1641" t="s">
        <v>30</v>
      </c>
      <c r="AJ1641" s="13" t="s">
        <v>167</v>
      </c>
      <c r="AK1641" s="13" t="s">
        <v>135</v>
      </c>
      <c r="AL1641" t="b">
        <v>1</v>
      </c>
      <c r="AM1641" t="str">
        <f>EmployeeData[[#This Row],[EMPLOYEEID]]</f>
        <v>E299925</v>
      </c>
    </row>
    <row r="1642" spans="1:39" ht="15" x14ac:dyDescent="0.25">
      <c r="A1642" s="13" t="s">
        <v>3585</v>
      </c>
      <c r="B1642" s="13" t="str">
        <f>EmployeeData[[#This Row],[FULLNAME]]</f>
        <v>Shariq Momen-Pour</v>
      </c>
      <c r="C1642" s="13" t="s">
        <v>203</v>
      </c>
      <c r="D1642" s="13" t="s">
        <v>407</v>
      </c>
      <c r="E1642">
        <v>455</v>
      </c>
      <c r="F1642" s="13" t="s">
        <v>326</v>
      </c>
      <c r="G1642" s="13" t="s">
        <v>204</v>
      </c>
      <c r="H1642" t="s">
        <v>81</v>
      </c>
      <c r="I1642" t="s">
        <v>953</v>
      </c>
      <c r="J1642">
        <v>41894</v>
      </c>
      <c r="K1642">
        <v>42992</v>
      </c>
      <c r="L1642">
        <v>1</v>
      </c>
      <c r="M1642">
        <v>40</v>
      </c>
      <c r="N1642">
        <v>5</v>
      </c>
      <c r="O1642">
        <v>89526</v>
      </c>
      <c r="P1642" t="s">
        <v>76</v>
      </c>
      <c r="Q1642" s="13" t="s">
        <v>55</v>
      </c>
      <c r="R1642" s="13" t="s">
        <v>83</v>
      </c>
      <c r="S1642" s="13" t="s">
        <v>159</v>
      </c>
      <c r="T1642" t="b">
        <v>1</v>
      </c>
      <c r="U1642" s="13" t="s">
        <v>7</v>
      </c>
      <c r="V1642" s="13" t="s">
        <v>3586</v>
      </c>
      <c r="W1642" t="s">
        <v>35</v>
      </c>
      <c r="X1642" s="13" t="s">
        <v>10</v>
      </c>
      <c r="Y1642" s="13" t="s">
        <v>146</v>
      </c>
      <c r="Z1642">
        <v>1997</v>
      </c>
      <c r="AA1642" s="13" t="s">
        <v>33</v>
      </c>
      <c r="AB1642" s="13" t="s">
        <v>206</v>
      </c>
      <c r="AC1642" s="13" t="s">
        <v>328</v>
      </c>
      <c r="AD1642" s="13" t="s">
        <v>39</v>
      </c>
      <c r="AE1642">
        <v>28</v>
      </c>
      <c r="AF1642" t="s">
        <v>6</v>
      </c>
      <c r="AG1642" t="s">
        <v>12</v>
      </c>
      <c r="AH1642">
        <v>3</v>
      </c>
      <c r="AI1642" t="s">
        <v>30</v>
      </c>
      <c r="AJ1642" s="13" t="s">
        <v>167</v>
      </c>
      <c r="AK1642" s="13" t="s">
        <v>135</v>
      </c>
      <c r="AL1642" t="b">
        <v>1</v>
      </c>
      <c r="AM1642" t="str">
        <f>EmployeeData[[#This Row],[EMPLOYEEID]]</f>
        <v>E299926</v>
      </c>
    </row>
    <row r="1643" spans="1:39" ht="15" x14ac:dyDescent="0.25">
      <c r="A1643" s="13" t="s">
        <v>3587</v>
      </c>
      <c r="B1643" s="13" t="str">
        <f>EmployeeData[[#This Row],[FULLNAME]]</f>
        <v>Sharon Menard</v>
      </c>
      <c r="C1643" s="13" t="s">
        <v>125</v>
      </c>
      <c r="D1643" s="13" t="s">
        <v>407</v>
      </c>
      <c r="E1643">
        <v>452</v>
      </c>
      <c r="F1643" s="13" t="s">
        <v>157</v>
      </c>
      <c r="G1643" s="13" t="s">
        <v>128</v>
      </c>
      <c r="H1643" t="s">
        <v>81</v>
      </c>
      <c r="I1643" t="s">
        <v>953</v>
      </c>
      <c r="J1643">
        <v>41894</v>
      </c>
      <c r="K1643">
        <v>42993</v>
      </c>
      <c r="L1643">
        <v>1</v>
      </c>
      <c r="M1643">
        <v>40</v>
      </c>
      <c r="N1643">
        <v>5</v>
      </c>
      <c r="O1643">
        <v>106190</v>
      </c>
      <c r="P1643" t="s">
        <v>76</v>
      </c>
      <c r="Q1643" s="13" t="s">
        <v>54</v>
      </c>
      <c r="R1643" s="13" t="s">
        <v>83</v>
      </c>
      <c r="S1643" s="13" t="s">
        <v>129</v>
      </c>
      <c r="T1643" t="b">
        <v>1</v>
      </c>
      <c r="U1643" s="13" t="s">
        <v>38</v>
      </c>
      <c r="V1643" s="13" t="s">
        <v>3588</v>
      </c>
      <c r="W1643" t="s">
        <v>5</v>
      </c>
      <c r="X1643" s="13" t="s">
        <v>10</v>
      </c>
      <c r="Y1643" s="13" t="s">
        <v>131</v>
      </c>
      <c r="Z1643">
        <v>1993</v>
      </c>
      <c r="AA1643" s="13" t="s">
        <v>15</v>
      </c>
      <c r="AB1643" s="13" t="s">
        <v>132</v>
      </c>
      <c r="AC1643" s="13" t="s">
        <v>199</v>
      </c>
      <c r="AD1643" s="13" t="s">
        <v>43</v>
      </c>
      <c r="AE1643">
        <v>32</v>
      </c>
      <c r="AF1643" t="s">
        <v>6</v>
      </c>
      <c r="AG1643" t="s">
        <v>46</v>
      </c>
      <c r="AH1643">
        <v>3</v>
      </c>
      <c r="AI1643" t="s">
        <v>30</v>
      </c>
      <c r="AJ1643" s="13" t="s">
        <v>154</v>
      </c>
      <c r="AK1643" s="13" t="s">
        <v>135</v>
      </c>
      <c r="AL1643" t="s">
        <v>136</v>
      </c>
      <c r="AM1643" t="str">
        <f>EmployeeData[[#This Row],[EMPLOYEEID]]</f>
        <v>E299927</v>
      </c>
    </row>
    <row r="1644" spans="1:39" ht="15" x14ac:dyDescent="0.25">
      <c r="A1644" s="13" t="s">
        <v>3589</v>
      </c>
      <c r="B1644" s="13" t="str">
        <f>EmployeeData[[#This Row],[FULLNAME]]</f>
        <v>Sharon Mast</v>
      </c>
      <c r="C1644" s="13" t="s">
        <v>203</v>
      </c>
      <c r="D1644" s="13" t="s">
        <v>407</v>
      </c>
      <c r="E1644">
        <v>453</v>
      </c>
      <c r="F1644" s="13" t="s">
        <v>127</v>
      </c>
      <c r="G1644" s="13" t="s">
        <v>204</v>
      </c>
      <c r="H1644" t="s">
        <v>81</v>
      </c>
      <c r="I1644" t="s">
        <v>953</v>
      </c>
      <c r="J1644">
        <v>41894</v>
      </c>
      <c r="K1644">
        <v>42994</v>
      </c>
      <c r="L1644">
        <v>1</v>
      </c>
      <c r="M1644">
        <v>40</v>
      </c>
      <c r="N1644">
        <v>5</v>
      </c>
      <c r="O1644">
        <v>254844</v>
      </c>
      <c r="P1644" t="s">
        <v>76</v>
      </c>
      <c r="Q1644" s="13" t="s">
        <v>55</v>
      </c>
      <c r="R1644" s="13" t="s">
        <v>83</v>
      </c>
      <c r="S1644" s="13" t="s">
        <v>140</v>
      </c>
      <c r="T1644" t="b">
        <v>1</v>
      </c>
      <c r="U1644" s="13" t="s">
        <v>7</v>
      </c>
      <c r="V1644" s="13" t="s">
        <v>3590</v>
      </c>
      <c r="W1644" t="s">
        <v>5</v>
      </c>
      <c r="X1644" s="13" t="s">
        <v>10</v>
      </c>
      <c r="Y1644" s="13" t="s">
        <v>153</v>
      </c>
      <c r="Z1644">
        <v>1964</v>
      </c>
      <c r="AA1644" s="13" t="s">
        <v>33</v>
      </c>
      <c r="AB1644" s="13" t="s">
        <v>206</v>
      </c>
      <c r="AC1644" s="13" t="s">
        <v>320</v>
      </c>
      <c r="AD1644" s="13" t="s">
        <v>40</v>
      </c>
      <c r="AE1644">
        <v>61</v>
      </c>
      <c r="AF1644" t="s">
        <v>37</v>
      </c>
      <c r="AG1644" t="s">
        <v>47</v>
      </c>
      <c r="AH1644">
        <v>3</v>
      </c>
      <c r="AI1644" t="s">
        <v>30</v>
      </c>
      <c r="AJ1644" s="13" t="s">
        <v>176</v>
      </c>
      <c r="AK1644" s="13" t="s">
        <v>135</v>
      </c>
      <c r="AL1644" t="s">
        <v>136</v>
      </c>
      <c r="AM1644" t="str">
        <f>EmployeeData[[#This Row],[EMPLOYEEID]]</f>
        <v>E299928</v>
      </c>
    </row>
    <row r="1645" spans="1:39" ht="15" x14ac:dyDescent="0.25">
      <c r="A1645" s="13" t="s">
        <v>3591</v>
      </c>
      <c r="B1645" s="13" t="str">
        <f>EmployeeData[[#This Row],[FULLNAME]]</f>
        <v>Sharon Mar</v>
      </c>
      <c r="C1645" s="13" t="s">
        <v>303</v>
      </c>
      <c r="D1645" s="13" t="s">
        <v>407</v>
      </c>
      <c r="E1645">
        <v>444</v>
      </c>
      <c r="F1645" s="13" t="s">
        <v>127</v>
      </c>
      <c r="G1645" s="13" t="s">
        <v>304</v>
      </c>
      <c r="H1645" t="s">
        <v>81</v>
      </c>
      <c r="I1645" t="s">
        <v>3976</v>
      </c>
      <c r="J1645">
        <v>41894</v>
      </c>
      <c r="K1645">
        <v>42995</v>
      </c>
      <c r="L1645">
        <v>1</v>
      </c>
      <c r="M1645">
        <v>40</v>
      </c>
      <c r="N1645">
        <v>5</v>
      </c>
      <c r="O1645">
        <v>37688</v>
      </c>
      <c r="P1645" t="s">
        <v>76</v>
      </c>
      <c r="Q1645" s="13" t="s">
        <v>57</v>
      </c>
      <c r="R1645" s="13" t="s">
        <v>83</v>
      </c>
      <c r="S1645" s="13" t="s">
        <v>211</v>
      </c>
      <c r="T1645" t="b">
        <v>1</v>
      </c>
      <c r="U1645" s="13" t="s">
        <v>38</v>
      </c>
      <c r="V1645" s="13" t="s">
        <v>3592</v>
      </c>
      <c r="W1645" t="s">
        <v>5</v>
      </c>
      <c r="X1645" s="13" t="s">
        <v>10</v>
      </c>
      <c r="Y1645" s="13" t="s">
        <v>233</v>
      </c>
      <c r="Z1645">
        <v>1989</v>
      </c>
      <c r="AA1645" s="13" t="s">
        <v>32</v>
      </c>
      <c r="AB1645" s="13" t="s">
        <v>306</v>
      </c>
      <c r="AC1645" s="13" t="s">
        <v>133</v>
      </c>
      <c r="AD1645" s="13" t="s">
        <v>40</v>
      </c>
      <c r="AE1645">
        <v>36</v>
      </c>
      <c r="AF1645" t="s">
        <v>36</v>
      </c>
      <c r="AG1645" t="s">
        <v>11</v>
      </c>
      <c r="AH1645">
        <v>3</v>
      </c>
      <c r="AI1645" t="s">
        <v>30</v>
      </c>
      <c r="AJ1645" s="13" t="s">
        <v>239</v>
      </c>
      <c r="AK1645" s="13" t="s">
        <v>135</v>
      </c>
      <c r="AL1645" t="b">
        <v>1</v>
      </c>
      <c r="AM1645" t="str">
        <f>EmployeeData[[#This Row],[EMPLOYEEID]]</f>
        <v>E299929</v>
      </c>
    </row>
    <row r="1646" spans="1:39" ht="15" x14ac:dyDescent="0.25">
      <c r="A1646" s="13" t="s">
        <v>3593</v>
      </c>
      <c r="B1646" s="13" t="str">
        <f>EmployeeData[[#This Row],[FULLNAME]]</f>
        <v>Sheldon Mahadevan</v>
      </c>
      <c r="C1646" s="13" t="s">
        <v>125</v>
      </c>
      <c r="D1646" s="13" t="s">
        <v>407</v>
      </c>
      <c r="E1646">
        <v>445</v>
      </c>
      <c r="F1646" s="13" t="s">
        <v>169</v>
      </c>
      <c r="G1646" s="13" t="s">
        <v>128</v>
      </c>
      <c r="H1646" t="s">
        <v>81</v>
      </c>
      <c r="I1646" t="s">
        <v>3976</v>
      </c>
      <c r="J1646">
        <v>41894</v>
      </c>
      <c r="K1646">
        <v>42846</v>
      </c>
      <c r="L1646">
        <v>1</v>
      </c>
      <c r="M1646">
        <v>40</v>
      </c>
      <c r="N1646">
        <v>5</v>
      </c>
      <c r="O1646">
        <v>48459</v>
      </c>
      <c r="P1646" t="s">
        <v>76</v>
      </c>
      <c r="Q1646" s="13" t="s">
        <v>54</v>
      </c>
      <c r="R1646" s="13" t="s">
        <v>83</v>
      </c>
      <c r="S1646" s="13" t="s">
        <v>159</v>
      </c>
      <c r="T1646" t="b">
        <v>1</v>
      </c>
      <c r="U1646" s="13" t="s">
        <v>7</v>
      </c>
      <c r="V1646" s="13" t="s">
        <v>3594</v>
      </c>
      <c r="W1646" t="s">
        <v>5</v>
      </c>
      <c r="X1646" s="13" t="s">
        <v>10</v>
      </c>
      <c r="Y1646" s="13" t="s">
        <v>153</v>
      </c>
      <c r="Z1646">
        <v>1973</v>
      </c>
      <c r="AA1646" s="13" t="s">
        <v>32</v>
      </c>
      <c r="AB1646" s="13" t="s">
        <v>132</v>
      </c>
      <c r="AC1646" s="13" t="s">
        <v>171</v>
      </c>
      <c r="AD1646" s="13" t="s">
        <v>41</v>
      </c>
      <c r="AE1646">
        <v>52</v>
      </c>
      <c r="AF1646" t="s">
        <v>37</v>
      </c>
      <c r="AG1646" t="s">
        <v>11</v>
      </c>
      <c r="AH1646">
        <v>3</v>
      </c>
      <c r="AI1646" t="s">
        <v>30</v>
      </c>
      <c r="AJ1646" s="13" t="s">
        <v>134</v>
      </c>
      <c r="AK1646" s="13" t="s">
        <v>184</v>
      </c>
      <c r="AL1646" t="b">
        <v>1</v>
      </c>
      <c r="AM1646" t="str">
        <f>EmployeeData[[#This Row],[EMPLOYEEID]]</f>
        <v>E299930</v>
      </c>
    </row>
    <row r="1647" spans="1:39" ht="15" x14ac:dyDescent="0.25">
      <c r="A1647" s="13" t="s">
        <v>3595</v>
      </c>
      <c r="B1647" s="13" t="str">
        <f>EmployeeData[[#This Row],[FULLNAME]]</f>
        <v>Sheldon Lloyd</v>
      </c>
      <c r="C1647" s="13" t="s">
        <v>125</v>
      </c>
      <c r="D1647" s="13" t="s">
        <v>407</v>
      </c>
      <c r="E1647">
        <v>454</v>
      </c>
      <c r="F1647" s="13" t="s">
        <v>169</v>
      </c>
      <c r="G1647" s="13" t="s">
        <v>128</v>
      </c>
      <c r="H1647" t="s">
        <v>81</v>
      </c>
      <c r="I1647" t="s">
        <v>953</v>
      </c>
      <c r="J1647">
        <v>41894</v>
      </c>
      <c r="K1647">
        <v>42847</v>
      </c>
      <c r="L1647">
        <v>1</v>
      </c>
      <c r="M1647">
        <v>40</v>
      </c>
      <c r="N1647">
        <v>5</v>
      </c>
      <c r="O1647">
        <v>91280</v>
      </c>
      <c r="P1647" t="s">
        <v>76</v>
      </c>
      <c r="Q1647" s="13" t="s">
        <v>54</v>
      </c>
      <c r="R1647" s="13" t="s">
        <v>83</v>
      </c>
      <c r="S1647" s="13" t="s">
        <v>140</v>
      </c>
      <c r="T1647" t="b">
        <v>1</v>
      </c>
      <c r="U1647" s="13" t="s">
        <v>7</v>
      </c>
      <c r="V1647" s="13" t="s">
        <v>3596</v>
      </c>
      <c r="W1647" t="s">
        <v>5</v>
      </c>
      <c r="X1647" s="13" t="s">
        <v>10</v>
      </c>
      <c r="Y1647" s="13" t="s">
        <v>131</v>
      </c>
      <c r="Z1647">
        <v>1999</v>
      </c>
      <c r="AA1647" s="13" t="s">
        <v>33</v>
      </c>
      <c r="AB1647" s="13" t="s">
        <v>132</v>
      </c>
      <c r="AC1647" s="13" t="s">
        <v>293</v>
      </c>
      <c r="AD1647" s="13" t="s">
        <v>41</v>
      </c>
      <c r="AE1647">
        <v>26</v>
      </c>
      <c r="AF1647" t="s">
        <v>6</v>
      </c>
      <c r="AG1647" t="s">
        <v>12</v>
      </c>
      <c r="AH1647">
        <v>3</v>
      </c>
      <c r="AI1647" t="s">
        <v>30</v>
      </c>
      <c r="AJ1647" s="13" t="s">
        <v>154</v>
      </c>
      <c r="AK1647" s="13" t="s">
        <v>135</v>
      </c>
      <c r="AL1647" t="s">
        <v>136</v>
      </c>
      <c r="AM1647" t="str">
        <f>EmployeeData[[#This Row],[EMPLOYEEID]]</f>
        <v>E299931</v>
      </c>
    </row>
    <row r="1648" spans="1:39" ht="15" x14ac:dyDescent="0.25">
      <c r="A1648" s="13" t="s">
        <v>3597</v>
      </c>
      <c r="B1648" s="13" t="str">
        <f>EmployeeData[[#This Row],[FULLNAME]]</f>
        <v>Sheldon Lin</v>
      </c>
      <c r="C1648" s="13" t="s">
        <v>156</v>
      </c>
      <c r="D1648" s="13" t="s">
        <v>407</v>
      </c>
      <c r="E1648">
        <v>454</v>
      </c>
      <c r="F1648" s="13" t="s">
        <v>169</v>
      </c>
      <c r="G1648" s="13" t="s">
        <v>158</v>
      </c>
      <c r="H1648" t="s">
        <v>81</v>
      </c>
      <c r="I1648" t="s">
        <v>953</v>
      </c>
      <c r="J1648">
        <v>41894</v>
      </c>
      <c r="K1648">
        <v>42848</v>
      </c>
      <c r="L1648">
        <v>1</v>
      </c>
      <c r="M1648">
        <v>40</v>
      </c>
      <c r="N1648">
        <v>5</v>
      </c>
      <c r="O1648">
        <v>73680</v>
      </c>
      <c r="P1648" t="s">
        <v>76</v>
      </c>
      <c r="Q1648" s="13" t="s">
        <v>56</v>
      </c>
      <c r="R1648" s="13" t="s">
        <v>83</v>
      </c>
      <c r="S1648" s="13" t="s">
        <v>159</v>
      </c>
      <c r="T1648" t="b">
        <v>1</v>
      </c>
      <c r="U1648" s="13" t="s">
        <v>38</v>
      </c>
      <c r="V1648" s="13" t="s">
        <v>3598</v>
      </c>
      <c r="W1648" t="s">
        <v>5</v>
      </c>
      <c r="X1648" s="13" t="s">
        <v>45</v>
      </c>
      <c r="Y1648" s="13" t="s">
        <v>131</v>
      </c>
      <c r="Z1648">
        <v>1999</v>
      </c>
      <c r="AA1648" s="13" t="s">
        <v>15</v>
      </c>
      <c r="AB1648" s="13" t="s">
        <v>161</v>
      </c>
      <c r="AC1648" s="13" t="s">
        <v>293</v>
      </c>
      <c r="AD1648" s="13" t="s">
        <v>41</v>
      </c>
      <c r="AE1648">
        <v>26</v>
      </c>
      <c r="AF1648" t="s">
        <v>6</v>
      </c>
      <c r="AG1648" t="s">
        <v>12</v>
      </c>
      <c r="AH1648">
        <v>3</v>
      </c>
      <c r="AI1648" t="s">
        <v>30</v>
      </c>
      <c r="AJ1648" s="13" t="s">
        <v>149</v>
      </c>
      <c r="AK1648" s="13" t="s">
        <v>135</v>
      </c>
      <c r="AL1648" t="s">
        <v>136</v>
      </c>
      <c r="AM1648" t="str">
        <f>EmployeeData[[#This Row],[EMPLOYEEID]]</f>
        <v>E299932</v>
      </c>
    </row>
    <row r="1649" spans="1:39" ht="15" x14ac:dyDescent="0.25">
      <c r="A1649" s="13" t="s">
        <v>3599</v>
      </c>
      <c r="B1649" s="13" t="str">
        <f>EmployeeData[[#This Row],[FULLNAME]]</f>
        <v>Sheng Liao</v>
      </c>
      <c r="C1649" s="13" t="s">
        <v>156</v>
      </c>
      <c r="D1649" s="13" t="s">
        <v>407</v>
      </c>
      <c r="E1649">
        <v>454</v>
      </c>
      <c r="F1649" s="13" t="s">
        <v>169</v>
      </c>
      <c r="G1649" s="13" t="s">
        <v>158</v>
      </c>
      <c r="H1649" t="s">
        <v>81</v>
      </c>
      <c r="I1649" t="s">
        <v>953</v>
      </c>
      <c r="J1649">
        <v>41908</v>
      </c>
      <c r="K1649">
        <v>42849</v>
      </c>
      <c r="L1649">
        <v>1</v>
      </c>
      <c r="M1649">
        <v>40</v>
      </c>
      <c r="N1649">
        <v>5</v>
      </c>
      <c r="O1649">
        <v>84196</v>
      </c>
      <c r="P1649" t="s">
        <v>76</v>
      </c>
      <c r="Q1649" s="13" t="s">
        <v>56</v>
      </c>
      <c r="R1649" s="13" t="s">
        <v>83</v>
      </c>
      <c r="S1649" s="13" t="s">
        <v>159</v>
      </c>
      <c r="T1649" t="b">
        <v>1</v>
      </c>
      <c r="U1649" s="13" t="s">
        <v>7</v>
      </c>
      <c r="V1649" s="13" t="s">
        <v>3600</v>
      </c>
      <c r="W1649" t="s">
        <v>5</v>
      </c>
      <c r="X1649" s="13" t="s">
        <v>45</v>
      </c>
      <c r="Y1649" s="13" t="s">
        <v>146</v>
      </c>
      <c r="Z1649">
        <v>1970</v>
      </c>
      <c r="AA1649" s="13" t="s">
        <v>15</v>
      </c>
      <c r="AB1649" s="13" t="s">
        <v>161</v>
      </c>
      <c r="AC1649" s="13" t="s">
        <v>293</v>
      </c>
      <c r="AD1649" s="13" t="s">
        <v>41</v>
      </c>
      <c r="AE1649">
        <v>55</v>
      </c>
      <c r="AF1649" t="s">
        <v>37</v>
      </c>
      <c r="AG1649" t="s">
        <v>12</v>
      </c>
      <c r="AH1649">
        <v>3</v>
      </c>
      <c r="AI1649" t="s">
        <v>30</v>
      </c>
      <c r="AJ1649" s="13" t="s">
        <v>149</v>
      </c>
      <c r="AK1649" s="13" t="s">
        <v>135</v>
      </c>
      <c r="AL1649" t="b">
        <v>1</v>
      </c>
      <c r="AM1649" t="str">
        <f>EmployeeData[[#This Row],[EMPLOYEEID]]</f>
        <v>E299933</v>
      </c>
    </row>
    <row r="1650" spans="1:39" ht="15" x14ac:dyDescent="0.25">
      <c r="A1650" s="13" t="s">
        <v>3601</v>
      </c>
      <c r="B1650" s="13" t="str">
        <f>EmployeeData[[#This Row],[FULLNAME]]</f>
        <v>Sheng Li</v>
      </c>
      <c r="C1650" s="13" t="s">
        <v>1081</v>
      </c>
      <c r="D1650" s="13" t="s">
        <v>407</v>
      </c>
      <c r="E1650">
        <v>454</v>
      </c>
      <c r="F1650" s="13" t="s">
        <v>169</v>
      </c>
      <c r="G1650" s="13" t="s">
        <v>1387</v>
      </c>
      <c r="H1650" t="s">
        <v>81</v>
      </c>
      <c r="I1650" t="s">
        <v>953</v>
      </c>
      <c r="J1650">
        <v>41908</v>
      </c>
      <c r="K1650">
        <v>42850</v>
      </c>
      <c r="L1650">
        <v>1</v>
      </c>
      <c r="M1650">
        <v>40</v>
      </c>
      <c r="N1650">
        <v>5</v>
      </c>
      <c r="O1650">
        <v>41324</v>
      </c>
      <c r="P1650" t="s">
        <v>76</v>
      </c>
      <c r="Q1650" s="13" t="s">
        <v>60</v>
      </c>
      <c r="R1650" s="13" t="s">
        <v>83</v>
      </c>
      <c r="S1650" s="13" t="s">
        <v>140</v>
      </c>
      <c r="T1650" t="b">
        <v>1</v>
      </c>
      <c r="U1650" s="13" t="s">
        <v>7</v>
      </c>
      <c r="V1650" s="13" t="s">
        <v>3602</v>
      </c>
      <c r="W1650" t="s">
        <v>5</v>
      </c>
      <c r="X1650" s="13" t="s">
        <v>10</v>
      </c>
      <c r="Y1650" s="13" t="s">
        <v>131</v>
      </c>
      <c r="Z1650">
        <v>1989</v>
      </c>
      <c r="AA1650" s="13" t="s">
        <v>33</v>
      </c>
      <c r="AB1650" s="13" t="s">
        <v>1388</v>
      </c>
      <c r="AC1650" s="13" t="s">
        <v>293</v>
      </c>
      <c r="AD1650" s="13" t="s">
        <v>41</v>
      </c>
      <c r="AE1650">
        <v>36</v>
      </c>
      <c r="AF1650" t="s">
        <v>36</v>
      </c>
      <c r="AG1650" t="s">
        <v>11</v>
      </c>
      <c r="AH1650">
        <v>3</v>
      </c>
      <c r="AI1650" t="s">
        <v>30</v>
      </c>
      <c r="AJ1650" s="13" t="s">
        <v>134</v>
      </c>
      <c r="AK1650" s="13" t="s">
        <v>135</v>
      </c>
      <c r="AL1650" t="s">
        <v>136</v>
      </c>
      <c r="AM1650" t="str">
        <f>EmployeeData[[#This Row],[EMPLOYEEID]]</f>
        <v>E299934</v>
      </c>
    </row>
    <row r="1651" spans="1:39" ht="15" x14ac:dyDescent="0.25">
      <c r="A1651" s="13" t="s">
        <v>3603</v>
      </c>
      <c r="B1651" s="13" t="str">
        <f>EmployeeData[[#This Row],[FULLNAME]]</f>
        <v>Sheng Lee</v>
      </c>
      <c r="C1651" s="13" t="s">
        <v>203</v>
      </c>
      <c r="D1651" s="13" t="s">
        <v>407</v>
      </c>
      <c r="E1651">
        <v>445</v>
      </c>
      <c r="F1651" s="13" t="s">
        <v>169</v>
      </c>
      <c r="G1651" s="13" t="s">
        <v>204</v>
      </c>
      <c r="H1651" t="s">
        <v>81</v>
      </c>
      <c r="I1651" t="s">
        <v>3976</v>
      </c>
      <c r="J1651">
        <v>41908</v>
      </c>
      <c r="K1651">
        <v>42851</v>
      </c>
      <c r="L1651">
        <v>1</v>
      </c>
      <c r="M1651">
        <v>40</v>
      </c>
      <c r="N1651">
        <v>5</v>
      </c>
      <c r="O1651">
        <v>77590</v>
      </c>
      <c r="P1651" t="s">
        <v>76</v>
      </c>
      <c r="Q1651" s="13" t="s">
        <v>55</v>
      </c>
      <c r="R1651" s="13" t="s">
        <v>83</v>
      </c>
      <c r="S1651" s="13" t="s">
        <v>159</v>
      </c>
      <c r="T1651" t="b">
        <v>1</v>
      </c>
      <c r="U1651" s="13" t="s">
        <v>7</v>
      </c>
      <c r="V1651" s="13" t="s">
        <v>3604</v>
      </c>
      <c r="W1651" t="s">
        <v>5</v>
      </c>
      <c r="X1651" s="13" t="s">
        <v>10</v>
      </c>
      <c r="Y1651" s="13" t="s">
        <v>146</v>
      </c>
      <c r="Z1651">
        <v>1980</v>
      </c>
      <c r="AA1651" s="13" t="s">
        <v>32</v>
      </c>
      <c r="AB1651" s="13" t="s">
        <v>206</v>
      </c>
      <c r="AC1651" s="13" t="s">
        <v>171</v>
      </c>
      <c r="AD1651" s="13" t="s">
        <v>41</v>
      </c>
      <c r="AE1651">
        <v>45</v>
      </c>
      <c r="AF1651" t="s">
        <v>36</v>
      </c>
      <c r="AG1651" t="s">
        <v>12</v>
      </c>
      <c r="AH1651">
        <v>3</v>
      </c>
      <c r="AI1651" t="s">
        <v>30</v>
      </c>
      <c r="AJ1651" s="13" t="s">
        <v>154</v>
      </c>
      <c r="AK1651" s="13" t="s">
        <v>135</v>
      </c>
      <c r="AL1651" t="b">
        <v>1</v>
      </c>
      <c r="AM1651" t="str">
        <f>EmployeeData[[#This Row],[EMPLOYEEID]]</f>
        <v>E299935</v>
      </c>
    </row>
    <row r="1652" spans="1:39" ht="15" x14ac:dyDescent="0.25">
      <c r="A1652" s="13" t="s">
        <v>3605</v>
      </c>
      <c r="B1652" s="13" t="str">
        <f>EmployeeData[[#This Row],[FULLNAME]]</f>
        <v>Sherry Laramee</v>
      </c>
      <c r="C1652" s="13" t="s">
        <v>203</v>
      </c>
      <c r="D1652" s="13" t="s">
        <v>407</v>
      </c>
      <c r="E1652">
        <v>454</v>
      </c>
      <c r="F1652" s="13" t="s">
        <v>169</v>
      </c>
      <c r="G1652" s="13" t="s">
        <v>204</v>
      </c>
      <c r="H1652" t="s">
        <v>81</v>
      </c>
      <c r="I1652" t="s">
        <v>953</v>
      </c>
      <c r="J1652">
        <v>41908</v>
      </c>
      <c r="K1652">
        <v>42852</v>
      </c>
      <c r="L1652">
        <v>1</v>
      </c>
      <c r="M1652">
        <v>40</v>
      </c>
      <c r="N1652">
        <v>5</v>
      </c>
      <c r="O1652">
        <v>51009</v>
      </c>
      <c r="P1652" t="s">
        <v>76</v>
      </c>
      <c r="Q1652" s="13" t="s">
        <v>55</v>
      </c>
      <c r="R1652" s="13" t="s">
        <v>83</v>
      </c>
      <c r="S1652" s="13" t="s">
        <v>129</v>
      </c>
      <c r="T1652" t="b">
        <v>1</v>
      </c>
      <c r="U1652" s="13" t="s">
        <v>38</v>
      </c>
      <c r="V1652" s="13" t="s">
        <v>3606</v>
      </c>
      <c r="W1652" t="s">
        <v>5</v>
      </c>
      <c r="X1652" s="13" t="s">
        <v>10</v>
      </c>
      <c r="Y1652" s="13" t="s">
        <v>131</v>
      </c>
      <c r="Z1652">
        <v>1984</v>
      </c>
      <c r="AA1652" s="13" t="s">
        <v>33</v>
      </c>
      <c r="AB1652" s="13" t="s">
        <v>206</v>
      </c>
      <c r="AC1652" s="13" t="s">
        <v>293</v>
      </c>
      <c r="AD1652" s="13" t="s">
        <v>41</v>
      </c>
      <c r="AE1652">
        <v>41</v>
      </c>
      <c r="AF1652" t="s">
        <v>36</v>
      </c>
      <c r="AG1652" t="s">
        <v>12</v>
      </c>
      <c r="AH1652">
        <v>3</v>
      </c>
      <c r="AI1652" t="s">
        <v>30</v>
      </c>
      <c r="AJ1652" s="13" t="s">
        <v>149</v>
      </c>
      <c r="AK1652" s="13" t="s">
        <v>135</v>
      </c>
      <c r="AL1652" t="s">
        <v>136</v>
      </c>
      <c r="AM1652" t="str">
        <f>EmployeeData[[#This Row],[EMPLOYEEID]]</f>
        <v>E299936</v>
      </c>
    </row>
    <row r="1653" spans="1:39" ht="15" x14ac:dyDescent="0.25">
      <c r="A1653" s="13" t="s">
        <v>3607</v>
      </c>
      <c r="B1653" s="13" t="str">
        <f>EmployeeData[[#This Row],[FULLNAME]]</f>
        <v>Sherry Laforge</v>
      </c>
      <c r="C1653" s="13" t="s">
        <v>203</v>
      </c>
      <c r="D1653" s="13" t="s">
        <v>407</v>
      </c>
      <c r="E1653">
        <v>282</v>
      </c>
      <c r="F1653" s="13" t="s">
        <v>143</v>
      </c>
      <c r="G1653" s="13" t="s">
        <v>204</v>
      </c>
      <c r="H1653" t="s">
        <v>81</v>
      </c>
      <c r="I1653" t="s">
        <v>953</v>
      </c>
      <c r="J1653">
        <v>41908</v>
      </c>
      <c r="K1653">
        <v>42853</v>
      </c>
      <c r="L1653">
        <v>1</v>
      </c>
      <c r="M1653">
        <v>40</v>
      </c>
      <c r="N1653">
        <v>5</v>
      </c>
      <c r="O1653">
        <v>47587</v>
      </c>
      <c r="P1653" t="s">
        <v>76</v>
      </c>
      <c r="Q1653" s="13" t="s">
        <v>55</v>
      </c>
      <c r="R1653" s="13" t="s">
        <v>83</v>
      </c>
      <c r="S1653" s="13" t="s">
        <v>140</v>
      </c>
      <c r="T1653" t="b">
        <v>1</v>
      </c>
      <c r="U1653" s="13" t="s">
        <v>8</v>
      </c>
      <c r="V1653" s="13" t="s">
        <v>3608</v>
      </c>
      <c r="W1653" t="s">
        <v>5</v>
      </c>
      <c r="X1653" s="13" t="s">
        <v>10</v>
      </c>
      <c r="Y1653" s="13" t="s">
        <v>146</v>
      </c>
      <c r="Z1653">
        <v>1992</v>
      </c>
      <c r="AA1653" s="13" t="s">
        <v>33</v>
      </c>
      <c r="AB1653" s="13" t="s">
        <v>206</v>
      </c>
      <c r="AC1653" s="13" t="s">
        <v>932</v>
      </c>
      <c r="AD1653" s="13" t="s">
        <v>44</v>
      </c>
      <c r="AE1653">
        <v>33</v>
      </c>
      <c r="AF1653" t="s">
        <v>36</v>
      </c>
      <c r="AG1653" t="s">
        <v>11</v>
      </c>
      <c r="AH1653">
        <v>3</v>
      </c>
      <c r="AI1653" t="s">
        <v>30</v>
      </c>
      <c r="AJ1653" s="13" t="s">
        <v>176</v>
      </c>
      <c r="AK1653" s="13" t="s">
        <v>135</v>
      </c>
      <c r="AL1653" t="s">
        <v>136</v>
      </c>
      <c r="AM1653" t="str">
        <f>EmployeeData[[#This Row],[EMPLOYEEID]]</f>
        <v>E299937</v>
      </c>
    </row>
    <row r="1654" spans="1:39" ht="15" x14ac:dyDescent="0.25">
      <c r="A1654" s="13" t="s">
        <v>3609</v>
      </c>
      <c r="B1654" s="13" t="str">
        <f>EmployeeData[[#This Row],[FULLNAME]]</f>
        <v>Sherry Kunkel</v>
      </c>
      <c r="C1654" s="13" t="s">
        <v>125</v>
      </c>
      <c r="D1654" s="13" t="s">
        <v>407</v>
      </c>
      <c r="E1654">
        <v>445</v>
      </c>
      <c r="F1654" s="13" t="s">
        <v>169</v>
      </c>
      <c r="G1654" s="13" t="s">
        <v>128</v>
      </c>
      <c r="H1654" t="s">
        <v>81</v>
      </c>
      <c r="I1654" t="s">
        <v>953</v>
      </c>
      <c r="J1654">
        <v>41908</v>
      </c>
      <c r="K1654">
        <v>42854</v>
      </c>
      <c r="L1654">
        <v>1</v>
      </c>
      <c r="M1654">
        <v>40</v>
      </c>
      <c r="N1654">
        <v>5</v>
      </c>
      <c r="O1654">
        <v>280612</v>
      </c>
      <c r="P1654" t="s">
        <v>76</v>
      </c>
      <c r="Q1654" s="13" t="s">
        <v>54</v>
      </c>
      <c r="R1654" s="13" t="s">
        <v>83</v>
      </c>
      <c r="S1654" s="13" t="s">
        <v>140</v>
      </c>
      <c r="T1654" t="b">
        <v>1</v>
      </c>
      <c r="U1654" s="13" t="s">
        <v>8</v>
      </c>
      <c r="V1654" s="13" t="s">
        <v>3610</v>
      </c>
      <c r="W1654" t="s">
        <v>5</v>
      </c>
      <c r="X1654" s="13" t="s">
        <v>10</v>
      </c>
      <c r="Y1654" s="13" t="s">
        <v>146</v>
      </c>
      <c r="Z1654">
        <v>2002</v>
      </c>
      <c r="AA1654" s="13" t="s">
        <v>15</v>
      </c>
      <c r="AB1654" s="13" t="s">
        <v>132</v>
      </c>
      <c r="AC1654" s="13" t="s">
        <v>171</v>
      </c>
      <c r="AD1654" s="13" t="s">
        <v>41</v>
      </c>
      <c r="AE1654">
        <v>23</v>
      </c>
      <c r="AF1654" t="s">
        <v>63</v>
      </c>
      <c r="AG1654" t="s">
        <v>47</v>
      </c>
      <c r="AH1654">
        <v>3</v>
      </c>
      <c r="AI1654" t="s">
        <v>30</v>
      </c>
      <c r="AJ1654" s="13" t="s">
        <v>149</v>
      </c>
      <c r="AK1654" s="13" t="s">
        <v>150</v>
      </c>
      <c r="AL1654" t="s">
        <v>136</v>
      </c>
      <c r="AM1654" t="str">
        <f>EmployeeData[[#This Row],[EMPLOYEEID]]</f>
        <v>E299938</v>
      </c>
    </row>
    <row r="1655" spans="1:39" ht="15" x14ac:dyDescent="0.25">
      <c r="A1655" s="13" t="s">
        <v>3611</v>
      </c>
      <c r="B1655" s="13" t="str">
        <f>EmployeeData[[#This Row],[FULLNAME]]</f>
        <v>Shirley Kramer</v>
      </c>
      <c r="C1655" s="13" t="s">
        <v>203</v>
      </c>
      <c r="D1655" s="13" t="s">
        <v>407</v>
      </c>
      <c r="E1655">
        <v>453</v>
      </c>
      <c r="F1655" s="13" t="s">
        <v>127</v>
      </c>
      <c r="G1655" s="13" t="s">
        <v>204</v>
      </c>
      <c r="H1655" t="s">
        <v>81</v>
      </c>
      <c r="I1655" t="s">
        <v>953</v>
      </c>
      <c r="J1655">
        <v>41908</v>
      </c>
      <c r="K1655">
        <v>42855</v>
      </c>
      <c r="L1655">
        <v>1</v>
      </c>
      <c r="M1655">
        <v>40</v>
      </c>
      <c r="N1655">
        <v>5</v>
      </c>
      <c r="O1655">
        <v>296596</v>
      </c>
      <c r="P1655" t="s">
        <v>76</v>
      </c>
      <c r="Q1655" s="13" t="s">
        <v>55</v>
      </c>
      <c r="R1655" s="13" t="s">
        <v>83</v>
      </c>
      <c r="S1655" s="13" t="s">
        <v>159</v>
      </c>
      <c r="T1655" t="b">
        <v>1</v>
      </c>
      <c r="U1655" s="13" t="s">
        <v>8</v>
      </c>
      <c r="V1655" s="13" t="s">
        <v>3612</v>
      </c>
      <c r="W1655" t="s">
        <v>5</v>
      </c>
      <c r="X1655" s="13" t="s">
        <v>10</v>
      </c>
      <c r="Y1655" s="13" t="s">
        <v>146</v>
      </c>
      <c r="Z1655">
        <v>1998</v>
      </c>
      <c r="AA1655" s="13" t="s">
        <v>33</v>
      </c>
      <c r="AB1655" s="13" t="s">
        <v>206</v>
      </c>
      <c r="AC1655" s="13" t="s">
        <v>320</v>
      </c>
      <c r="AD1655" s="13" t="s">
        <v>40</v>
      </c>
      <c r="AE1655">
        <v>27</v>
      </c>
      <c r="AF1655" t="s">
        <v>6</v>
      </c>
      <c r="AG1655" t="s">
        <v>47</v>
      </c>
      <c r="AH1655">
        <v>3</v>
      </c>
      <c r="AI1655" t="s">
        <v>30</v>
      </c>
      <c r="AJ1655" s="13" t="s">
        <v>149</v>
      </c>
      <c r="AK1655" s="13" t="s">
        <v>135</v>
      </c>
      <c r="AL1655" t="b">
        <v>0</v>
      </c>
      <c r="AM1655" t="str">
        <f>EmployeeData[[#This Row],[EMPLOYEEID]]</f>
        <v>E299939</v>
      </c>
    </row>
    <row r="1656" spans="1:39" ht="15" x14ac:dyDescent="0.25">
      <c r="A1656" s="13" t="s">
        <v>3613</v>
      </c>
      <c r="B1656" s="13" t="str">
        <f>EmployeeData[[#This Row],[FULLNAME]]</f>
        <v>Shirley Kochar</v>
      </c>
      <c r="C1656" s="13" t="s">
        <v>125</v>
      </c>
      <c r="D1656" s="13" t="s">
        <v>407</v>
      </c>
      <c r="E1656">
        <v>454</v>
      </c>
      <c r="F1656" s="13" t="s">
        <v>169</v>
      </c>
      <c r="G1656" s="13" t="s">
        <v>128</v>
      </c>
      <c r="H1656" t="s">
        <v>81</v>
      </c>
      <c r="I1656" t="s">
        <v>3976</v>
      </c>
      <c r="J1656">
        <v>41908</v>
      </c>
      <c r="K1656">
        <v>42856</v>
      </c>
      <c r="L1656">
        <v>1</v>
      </c>
      <c r="M1656">
        <v>40</v>
      </c>
      <c r="N1656">
        <v>5</v>
      </c>
      <c r="O1656">
        <v>129937</v>
      </c>
      <c r="P1656" t="s">
        <v>76</v>
      </c>
      <c r="Q1656" s="13" t="s">
        <v>54</v>
      </c>
      <c r="R1656" s="13" t="s">
        <v>83</v>
      </c>
      <c r="S1656" s="13" t="s">
        <v>140</v>
      </c>
      <c r="T1656" t="b">
        <v>1</v>
      </c>
      <c r="U1656" s="13" t="s">
        <v>8</v>
      </c>
      <c r="V1656" s="13" t="s">
        <v>3614</v>
      </c>
      <c r="W1656" t="s">
        <v>5</v>
      </c>
      <c r="X1656" s="13" t="s">
        <v>10</v>
      </c>
      <c r="Y1656" s="13" t="s">
        <v>146</v>
      </c>
      <c r="Z1656">
        <v>1988</v>
      </c>
      <c r="AA1656" s="13" t="s">
        <v>52</v>
      </c>
      <c r="AB1656" s="13" t="s">
        <v>132</v>
      </c>
      <c r="AC1656" s="13" t="s">
        <v>293</v>
      </c>
      <c r="AD1656" s="13" t="s">
        <v>41</v>
      </c>
      <c r="AE1656">
        <v>37</v>
      </c>
      <c r="AF1656" t="s">
        <v>36</v>
      </c>
      <c r="AG1656" t="s">
        <v>46</v>
      </c>
      <c r="AH1656">
        <v>3</v>
      </c>
      <c r="AI1656" t="s">
        <v>30</v>
      </c>
      <c r="AJ1656" s="13" t="s">
        <v>134</v>
      </c>
      <c r="AK1656" s="13" t="s">
        <v>135</v>
      </c>
      <c r="AL1656" t="s">
        <v>136</v>
      </c>
      <c r="AM1656" t="str">
        <f>EmployeeData[[#This Row],[EMPLOYEEID]]</f>
        <v>E299940</v>
      </c>
    </row>
    <row r="1657" spans="1:39" ht="15" x14ac:dyDescent="0.25">
      <c r="A1657" s="13" t="s">
        <v>3615</v>
      </c>
      <c r="B1657" s="13" t="str">
        <f>EmployeeData[[#This Row],[FULLNAME]]</f>
        <v>Shirley Kim</v>
      </c>
      <c r="C1657" s="13" t="s">
        <v>125</v>
      </c>
      <c r="D1657" s="13" t="s">
        <v>407</v>
      </c>
      <c r="E1657">
        <v>403</v>
      </c>
      <c r="F1657" s="13" t="s">
        <v>157</v>
      </c>
      <c r="G1657" s="13" t="s">
        <v>144</v>
      </c>
      <c r="H1657" t="s">
        <v>81</v>
      </c>
      <c r="I1657" t="s">
        <v>953</v>
      </c>
      <c r="J1657">
        <v>41908</v>
      </c>
      <c r="K1657">
        <v>42857</v>
      </c>
      <c r="L1657">
        <v>1</v>
      </c>
      <c r="M1657">
        <v>40</v>
      </c>
      <c r="N1657">
        <v>5</v>
      </c>
      <c r="O1657">
        <v>72643</v>
      </c>
      <c r="P1657" t="s">
        <v>76</v>
      </c>
      <c r="Q1657" s="13" t="s">
        <v>54</v>
      </c>
      <c r="R1657" s="13" t="s">
        <v>83</v>
      </c>
      <c r="S1657" s="13" t="s">
        <v>159</v>
      </c>
      <c r="T1657" t="b">
        <v>1</v>
      </c>
      <c r="U1657" s="13" t="s">
        <v>38</v>
      </c>
      <c r="V1657" s="13" t="s">
        <v>3616</v>
      </c>
      <c r="W1657" t="s">
        <v>5</v>
      </c>
      <c r="X1657" s="13" t="s">
        <v>10</v>
      </c>
      <c r="Y1657" s="13" t="s">
        <v>131</v>
      </c>
      <c r="Z1657">
        <v>1971</v>
      </c>
      <c r="AA1657" s="13" t="s">
        <v>15</v>
      </c>
      <c r="AB1657" s="13" t="s">
        <v>147</v>
      </c>
      <c r="AC1657" s="13" t="s">
        <v>356</v>
      </c>
      <c r="AD1657" s="13" t="s">
        <v>43</v>
      </c>
      <c r="AE1657">
        <v>54</v>
      </c>
      <c r="AF1657" t="s">
        <v>37</v>
      </c>
      <c r="AG1657" t="s">
        <v>12</v>
      </c>
      <c r="AH1657">
        <v>3</v>
      </c>
      <c r="AI1657" t="s">
        <v>30</v>
      </c>
      <c r="AJ1657" s="13" t="s">
        <v>154</v>
      </c>
      <c r="AK1657" s="13" t="s">
        <v>135</v>
      </c>
      <c r="AL1657" t="b">
        <v>0</v>
      </c>
      <c r="AM1657" t="str">
        <f>EmployeeData[[#This Row],[EMPLOYEEID]]</f>
        <v>E299941</v>
      </c>
    </row>
    <row r="1658" spans="1:39" ht="15" x14ac:dyDescent="0.25">
      <c r="A1658" s="13" t="s">
        <v>3617</v>
      </c>
      <c r="B1658" s="13" t="str">
        <f>EmployeeData[[#This Row],[FULLNAME]]</f>
        <v>Shiv Ke</v>
      </c>
      <c r="C1658" s="13" t="s">
        <v>203</v>
      </c>
      <c r="D1658" s="13" t="s">
        <v>407</v>
      </c>
      <c r="E1658">
        <v>452</v>
      </c>
      <c r="F1658" s="13" t="s">
        <v>157</v>
      </c>
      <c r="G1658" s="13" t="s">
        <v>204</v>
      </c>
      <c r="H1658" t="s">
        <v>81</v>
      </c>
      <c r="I1658" t="s">
        <v>953</v>
      </c>
      <c r="J1658">
        <v>41908</v>
      </c>
      <c r="K1658">
        <v>42858</v>
      </c>
      <c r="L1658">
        <v>1</v>
      </c>
      <c r="M1658">
        <v>40</v>
      </c>
      <c r="N1658">
        <v>5</v>
      </c>
      <c r="O1658">
        <v>401771</v>
      </c>
      <c r="P1658" t="s">
        <v>76</v>
      </c>
      <c r="Q1658" s="13" t="s">
        <v>55</v>
      </c>
      <c r="R1658" s="13" t="s">
        <v>83</v>
      </c>
      <c r="S1658" s="13" t="s">
        <v>159</v>
      </c>
      <c r="T1658" t="b">
        <v>1</v>
      </c>
      <c r="U1658" s="13" t="s">
        <v>38</v>
      </c>
      <c r="V1658" s="13" t="s">
        <v>3618</v>
      </c>
      <c r="W1658" t="s">
        <v>5</v>
      </c>
      <c r="X1658" s="13" t="s">
        <v>10</v>
      </c>
      <c r="Y1658" s="13" t="s">
        <v>146</v>
      </c>
      <c r="Z1658">
        <v>1999</v>
      </c>
      <c r="AA1658" s="13" t="s">
        <v>33</v>
      </c>
      <c r="AB1658" s="13" t="s">
        <v>206</v>
      </c>
      <c r="AC1658" s="13" t="s">
        <v>199</v>
      </c>
      <c r="AD1658" s="13" t="s">
        <v>43</v>
      </c>
      <c r="AE1658">
        <v>26</v>
      </c>
      <c r="AF1658" t="s">
        <v>6</v>
      </c>
      <c r="AG1658" t="s">
        <v>48</v>
      </c>
      <c r="AH1658">
        <v>3</v>
      </c>
      <c r="AI1658" t="s">
        <v>30</v>
      </c>
      <c r="AJ1658" s="13" t="s">
        <v>176</v>
      </c>
      <c r="AK1658" s="13" t="s">
        <v>135</v>
      </c>
      <c r="AL1658" t="b">
        <v>1</v>
      </c>
      <c r="AM1658" t="str">
        <f>EmployeeData[[#This Row],[EMPLOYEEID]]</f>
        <v>E299942</v>
      </c>
    </row>
    <row r="1659" spans="1:39" ht="15" x14ac:dyDescent="0.25">
      <c r="A1659" s="13" t="s">
        <v>3619</v>
      </c>
      <c r="B1659" s="13" t="str">
        <f>EmployeeData[[#This Row],[FULLNAME]]</f>
        <v>Shiv Kanniyappan</v>
      </c>
      <c r="C1659" s="13" t="s">
        <v>203</v>
      </c>
      <c r="D1659" s="13" t="s">
        <v>407</v>
      </c>
      <c r="E1659">
        <v>450</v>
      </c>
      <c r="F1659" s="13" t="s">
        <v>221</v>
      </c>
      <c r="G1659" s="13" t="s">
        <v>204</v>
      </c>
      <c r="H1659" t="s">
        <v>81</v>
      </c>
      <c r="I1659" t="s">
        <v>953</v>
      </c>
      <c r="J1659">
        <v>41908</v>
      </c>
      <c r="K1659">
        <v>42859</v>
      </c>
      <c r="L1659">
        <v>1</v>
      </c>
      <c r="M1659">
        <v>40</v>
      </c>
      <c r="N1659">
        <v>5</v>
      </c>
      <c r="O1659">
        <v>105461</v>
      </c>
      <c r="P1659" t="s">
        <v>76</v>
      </c>
      <c r="Q1659" s="13" t="s">
        <v>55</v>
      </c>
      <c r="R1659" s="13" t="s">
        <v>83</v>
      </c>
      <c r="S1659" s="13" t="s">
        <v>190</v>
      </c>
      <c r="T1659" t="b">
        <v>1</v>
      </c>
      <c r="U1659" s="13" t="s">
        <v>38</v>
      </c>
      <c r="V1659" s="13" t="s">
        <v>3620</v>
      </c>
      <c r="W1659" t="s">
        <v>5</v>
      </c>
      <c r="X1659" s="13" t="s">
        <v>10</v>
      </c>
      <c r="Y1659" s="13" t="s">
        <v>146</v>
      </c>
      <c r="Z1659">
        <v>1998</v>
      </c>
      <c r="AA1659" s="13" t="s">
        <v>33</v>
      </c>
      <c r="AB1659" s="13" t="s">
        <v>206</v>
      </c>
      <c r="AC1659" s="13" t="s">
        <v>301</v>
      </c>
      <c r="AD1659" s="13" t="s">
        <v>9</v>
      </c>
      <c r="AE1659">
        <v>27</v>
      </c>
      <c r="AF1659" t="s">
        <v>6</v>
      </c>
      <c r="AG1659" t="s">
        <v>46</v>
      </c>
      <c r="AH1659">
        <v>3</v>
      </c>
      <c r="AI1659" t="s">
        <v>30</v>
      </c>
      <c r="AJ1659" s="13" t="s">
        <v>167</v>
      </c>
      <c r="AK1659" s="13" t="s">
        <v>135</v>
      </c>
      <c r="AL1659" t="b">
        <v>0</v>
      </c>
      <c r="AM1659" t="str">
        <f>EmployeeData[[#This Row],[EMPLOYEEID]]</f>
        <v>E299943</v>
      </c>
    </row>
    <row r="1660" spans="1:39" ht="15" x14ac:dyDescent="0.25">
      <c r="A1660" s="13" t="s">
        <v>3621</v>
      </c>
      <c r="B1660" s="13" t="str">
        <f>EmployeeData[[#This Row],[FULLNAME]]</f>
        <v>Shiv K S</v>
      </c>
      <c r="C1660" s="13" t="s">
        <v>203</v>
      </c>
      <c r="D1660" s="13" t="s">
        <v>407</v>
      </c>
      <c r="E1660">
        <v>445</v>
      </c>
      <c r="F1660" s="13" t="s">
        <v>169</v>
      </c>
      <c r="G1660" s="13" t="s">
        <v>204</v>
      </c>
      <c r="H1660" t="s">
        <v>81</v>
      </c>
      <c r="I1660" t="s">
        <v>953</v>
      </c>
      <c r="J1660">
        <v>41908</v>
      </c>
      <c r="K1660">
        <v>42860</v>
      </c>
      <c r="L1660">
        <v>1</v>
      </c>
      <c r="M1660">
        <v>40</v>
      </c>
      <c r="N1660">
        <v>5</v>
      </c>
      <c r="O1660">
        <v>250912</v>
      </c>
      <c r="P1660" t="s">
        <v>76</v>
      </c>
      <c r="Q1660" s="13" t="s">
        <v>55</v>
      </c>
      <c r="R1660" s="13" t="s">
        <v>83</v>
      </c>
      <c r="S1660" s="13" t="s">
        <v>159</v>
      </c>
      <c r="T1660" t="b">
        <v>1</v>
      </c>
      <c r="U1660" s="13" t="s">
        <v>7</v>
      </c>
      <c r="V1660" s="13" t="s">
        <v>3622</v>
      </c>
      <c r="W1660" t="s">
        <v>5</v>
      </c>
      <c r="X1660" s="13" t="s">
        <v>10</v>
      </c>
      <c r="Y1660" s="13" t="s">
        <v>146</v>
      </c>
      <c r="Z1660">
        <v>1999</v>
      </c>
      <c r="AA1660" s="13" t="s">
        <v>33</v>
      </c>
      <c r="AB1660" s="13" t="s">
        <v>206</v>
      </c>
      <c r="AC1660" s="13" t="s">
        <v>171</v>
      </c>
      <c r="AD1660" s="13" t="s">
        <v>41</v>
      </c>
      <c r="AE1660">
        <v>26</v>
      </c>
      <c r="AF1660" t="s">
        <v>6</v>
      </c>
      <c r="AG1660" t="s">
        <v>47</v>
      </c>
      <c r="AH1660">
        <v>3</v>
      </c>
      <c r="AI1660" t="s">
        <v>30</v>
      </c>
      <c r="AJ1660" s="13" t="s">
        <v>149</v>
      </c>
      <c r="AK1660" s="13" t="s">
        <v>135</v>
      </c>
      <c r="AL1660" t="b">
        <v>1</v>
      </c>
      <c r="AM1660" t="str">
        <f>EmployeeData[[#This Row],[EMPLOYEEID]]</f>
        <v>E299944</v>
      </c>
    </row>
    <row r="1661" spans="1:39" ht="15" x14ac:dyDescent="0.25">
      <c r="A1661" s="13" t="s">
        <v>3623</v>
      </c>
      <c r="B1661" s="13" t="str">
        <f>EmployeeData[[#This Row],[FULLNAME]]</f>
        <v>Shuyang Johnson</v>
      </c>
      <c r="C1661" s="13" t="s">
        <v>203</v>
      </c>
      <c r="D1661" s="13" t="s">
        <v>407</v>
      </c>
      <c r="E1661">
        <v>444</v>
      </c>
      <c r="F1661" s="13" t="s">
        <v>127</v>
      </c>
      <c r="G1661" s="13" t="s">
        <v>204</v>
      </c>
      <c r="H1661" t="s">
        <v>81</v>
      </c>
      <c r="I1661" t="s">
        <v>953</v>
      </c>
      <c r="J1661">
        <v>41908</v>
      </c>
      <c r="K1661">
        <v>42861</v>
      </c>
      <c r="L1661">
        <v>1</v>
      </c>
      <c r="M1661">
        <v>40</v>
      </c>
      <c r="N1661">
        <v>5</v>
      </c>
      <c r="O1661">
        <v>137937</v>
      </c>
      <c r="P1661" t="s">
        <v>76</v>
      </c>
      <c r="Q1661" s="13" t="s">
        <v>55</v>
      </c>
      <c r="R1661" s="13" t="s">
        <v>83</v>
      </c>
      <c r="S1661" s="13" t="s">
        <v>129</v>
      </c>
      <c r="T1661" t="b">
        <v>1</v>
      </c>
      <c r="U1661" s="13" t="s">
        <v>38</v>
      </c>
      <c r="V1661" s="13" t="s">
        <v>3624</v>
      </c>
      <c r="W1661" t="s">
        <v>5</v>
      </c>
      <c r="X1661" s="13" t="s">
        <v>10</v>
      </c>
      <c r="Y1661" s="13" t="s">
        <v>131</v>
      </c>
      <c r="Z1661">
        <v>1974</v>
      </c>
      <c r="AA1661" s="13" t="s">
        <v>33</v>
      </c>
      <c r="AB1661" s="13" t="s">
        <v>206</v>
      </c>
      <c r="AC1661" s="13" t="s">
        <v>133</v>
      </c>
      <c r="AD1661" s="13" t="s">
        <v>40</v>
      </c>
      <c r="AE1661">
        <v>51</v>
      </c>
      <c r="AF1661" t="s">
        <v>37</v>
      </c>
      <c r="AG1661" t="s">
        <v>46</v>
      </c>
      <c r="AH1661">
        <v>3</v>
      </c>
      <c r="AI1661" t="s">
        <v>30</v>
      </c>
      <c r="AJ1661" s="13" t="s">
        <v>149</v>
      </c>
      <c r="AK1661" s="13" t="s">
        <v>135</v>
      </c>
      <c r="AL1661" t="s">
        <v>136</v>
      </c>
      <c r="AM1661" t="str">
        <f>EmployeeData[[#This Row],[EMPLOYEEID]]</f>
        <v>E299945</v>
      </c>
    </row>
    <row r="1662" spans="1:39" ht="15" x14ac:dyDescent="0.25">
      <c r="A1662" s="13" t="s">
        <v>3625</v>
      </c>
      <c r="B1662" s="13" t="str">
        <f>EmployeeData[[#This Row],[FULLNAME]]</f>
        <v>Shuyang Jang</v>
      </c>
      <c r="C1662" s="13" t="s">
        <v>203</v>
      </c>
      <c r="D1662" s="13" t="s">
        <v>407</v>
      </c>
      <c r="E1662">
        <v>444</v>
      </c>
      <c r="F1662" s="13" t="s">
        <v>127</v>
      </c>
      <c r="G1662" s="13" t="s">
        <v>204</v>
      </c>
      <c r="H1662" t="s">
        <v>81</v>
      </c>
      <c r="I1662" t="s">
        <v>3976</v>
      </c>
      <c r="J1662">
        <v>41908</v>
      </c>
      <c r="K1662">
        <v>43157</v>
      </c>
      <c r="L1662">
        <v>1</v>
      </c>
      <c r="M1662">
        <v>40</v>
      </c>
      <c r="N1662">
        <v>5</v>
      </c>
      <c r="O1662">
        <v>133428</v>
      </c>
      <c r="P1662" t="s">
        <v>76</v>
      </c>
      <c r="Q1662" s="13" t="s">
        <v>55</v>
      </c>
      <c r="R1662" s="13" t="s">
        <v>83</v>
      </c>
      <c r="S1662" s="13" t="s">
        <v>159</v>
      </c>
      <c r="T1662" t="b">
        <v>1</v>
      </c>
      <c r="U1662" s="13" t="s">
        <v>7</v>
      </c>
      <c r="V1662" s="13" t="s">
        <v>3626</v>
      </c>
      <c r="W1662" t="s">
        <v>5</v>
      </c>
      <c r="X1662" s="13" t="s">
        <v>10</v>
      </c>
      <c r="Y1662" s="13" t="s">
        <v>146</v>
      </c>
      <c r="Z1662">
        <v>1970</v>
      </c>
      <c r="AA1662" s="13" t="s">
        <v>33</v>
      </c>
      <c r="AB1662" s="13" t="s">
        <v>206</v>
      </c>
      <c r="AC1662" s="13" t="s">
        <v>133</v>
      </c>
      <c r="AD1662" s="13" t="s">
        <v>40</v>
      </c>
      <c r="AE1662">
        <v>55</v>
      </c>
      <c r="AF1662" t="s">
        <v>37</v>
      </c>
      <c r="AG1662" t="s">
        <v>46</v>
      </c>
      <c r="AH1662">
        <v>4</v>
      </c>
      <c r="AI1662" t="s">
        <v>30</v>
      </c>
      <c r="AJ1662" s="13" t="s">
        <v>239</v>
      </c>
      <c r="AK1662" s="13" t="s">
        <v>184</v>
      </c>
      <c r="AL1662" t="b">
        <v>1</v>
      </c>
      <c r="AM1662" t="str">
        <f>EmployeeData[[#This Row],[EMPLOYEEID]]</f>
        <v>E299946</v>
      </c>
    </row>
    <row r="1663" spans="1:39" ht="15" x14ac:dyDescent="0.25">
      <c r="A1663" s="13" t="s">
        <v>3627</v>
      </c>
      <c r="B1663" s="13" t="str">
        <f>EmployeeData[[#This Row],[FULLNAME]]</f>
        <v>Shuyang Ivain</v>
      </c>
      <c r="C1663" s="13" t="s">
        <v>156</v>
      </c>
      <c r="D1663" s="13" t="s">
        <v>407</v>
      </c>
      <c r="E1663">
        <v>443</v>
      </c>
      <c r="F1663" s="13" t="s">
        <v>157</v>
      </c>
      <c r="G1663" s="13" t="s">
        <v>158</v>
      </c>
      <c r="H1663" t="s">
        <v>81</v>
      </c>
      <c r="I1663" t="s">
        <v>3976</v>
      </c>
      <c r="J1663">
        <v>41908</v>
      </c>
      <c r="K1663">
        <v>43158</v>
      </c>
      <c r="L1663">
        <v>1</v>
      </c>
      <c r="M1663">
        <v>40</v>
      </c>
      <c r="N1663">
        <v>5</v>
      </c>
      <c r="O1663">
        <v>47885</v>
      </c>
      <c r="P1663" t="s">
        <v>76</v>
      </c>
      <c r="Q1663" s="13" t="s">
        <v>56</v>
      </c>
      <c r="R1663" s="13" t="s">
        <v>83</v>
      </c>
      <c r="S1663" s="13" t="s">
        <v>129</v>
      </c>
      <c r="T1663" t="b">
        <v>1</v>
      </c>
      <c r="U1663" s="13" t="s">
        <v>38</v>
      </c>
      <c r="V1663" s="13" t="s">
        <v>3628</v>
      </c>
      <c r="W1663" t="s">
        <v>5</v>
      </c>
      <c r="X1663" s="13" t="s">
        <v>10</v>
      </c>
      <c r="Y1663" s="13" t="s">
        <v>131</v>
      </c>
      <c r="Z1663">
        <v>1967</v>
      </c>
      <c r="AA1663" s="13" t="s">
        <v>15</v>
      </c>
      <c r="AB1663" s="13" t="s">
        <v>161</v>
      </c>
      <c r="AC1663" s="13" t="s">
        <v>162</v>
      </c>
      <c r="AD1663" s="13" t="s">
        <v>43</v>
      </c>
      <c r="AE1663">
        <v>58</v>
      </c>
      <c r="AF1663" t="s">
        <v>37</v>
      </c>
      <c r="AG1663" t="s">
        <v>11</v>
      </c>
      <c r="AH1663">
        <v>4</v>
      </c>
      <c r="AI1663" t="s">
        <v>30</v>
      </c>
      <c r="AJ1663" s="13" t="s">
        <v>154</v>
      </c>
      <c r="AK1663" s="13" t="s">
        <v>135</v>
      </c>
      <c r="AL1663" t="b">
        <v>0</v>
      </c>
      <c r="AM1663" t="str">
        <f>EmployeeData[[#This Row],[EMPLOYEEID]]</f>
        <v>E299947</v>
      </c>
    </row>
    <row r="1664" spans="1:39" ht="15" x14ac:dyDescent="0.25">
      <c r="A1664" s="13" t="s">
        <v>3629</v>
      </c>
      <c r="B1664" s="13" t="str">
        <f>EmployeeData[[#This Row],[FULLNAME]]</f>
        <v>SiLu Huxtable</v>
      </c>
      <c r="C1664" s="13" t="s">
        <v>203</v>
      </c>
      <c r="D1664" s="13" t="s">
        <v>407</v>
      </c>
      <c r="E1664">
        <v>443</v>
      </c>
      <c r="F1664" s="13" t="s">
        <v>157</v>
      </c>
      <c r="G1664" s="13" t="s">
        <v>204</v>
      </c>
      <c r="H1664" t="s">
        <v>81</v>
      </c>
      <c r="I1664" t="s">
        <v>3976</v>
      </c>
      <c r="J1664">
        <v>41908</v>
      </c>
      <c r="K1664">
        <v>43159</v>
      </c>
      <c r="L1664">
        <v>1</v>
      </c>
      <c r="M1664">
        <v>40</v>
      </c>
      <c r="N1664">
        <v>5</v>
      </c>
      <c r="O1664">
        <v>239748</v>
      </c>
      <c r="P1664" t="s">
        <v>76</v>
      </c>
      <c r="Q1664" s="13" t="s">
        <v>55</v>
      </c>
      <c r="R1664" s="13" t="s">
        <v>83</v>
      </c>
      <c r="S1664" s="13" t="s">
        <v>215</v>
      </c>
      <c r="T1664" t="b">
        <v>1</v>
      </c>
      <c r="U1664" s="13" t="s">
        <v>7</v>
      </c>
      <c r="V1664" s="13" t="s">
        <v>3630</v>
      </c>
      <c r="W1664" t="s">
        <v>35</v>
      </c>
      <c r="X1664" s="13" t="s">
        <v>45</v>
      </c>
      <c r="Y1664" s="13" t="s">
        <v>146</v>
      </c>
      <c r="Z1664">
        <v>1986</v>
      </c>
      <c r="AA1664" s="13" t="s">
        <v>33</v>
      </c>
      <c r="AB1664" s="13" t="s">
        <v>206</v>
      </c>
      <c r="AC1664" s="13" t="s">
        <v>162</v>
      </c>
      <c r="AD1664" s="13" t="s">
        <v>43</v>
      </c>
      <c r="AE1664">
        <v>39</v>
      </c>
      <c r="AF1664" t="s">
        <v>36</v>
      </c>
      <c r="AG1664" t="s">
        <v>47</v>
      </c>
      <c r="AH1664">
        <v>4</v>
      </c>
      <c r="AI1664" t="s">
        <v>30</v>
      </c>
      <c r="AJ1664" s="13" t="s">
        <v>154</v>
      </c>
      <c r="AK1664" s="13" t="s">
        <v>184</v>
      </c>
      <c r="AL1664" t="s">
        <v>136</v>
      </c>
      <c r="AM1664" t="str">
        <f>EmployeeData[[#This Row],[EMPLOYEEID]]</f>
        <v>E299948</v>
      </c>
    </row>
    <row r="1665" spans="1:39" ht="15" x14ac:dyDescent="0.25">
      <c r="A1665" s="13" t="s">
        <v>3631</v>
      </c>
      <c r="B1665" s="13" t="str">
        <f>EmployeeData[[#This Row],[FULLNAME]]</f>
        <v>SiLu Hu</v>
      </c>
      <c r="C1665" s="13" t="s">
        <v>203</v>
      </c>
      <c r="D1665" s="13" t="s">
        <v>407</v>
      </c>
      <c r="E1665">
        <v>444</v>
      </c>
      <c r="F1665" s="13" t="s">
        <v>127</v>
      </c>
      <c r="G1665" s="13" t="s">
        <v>204</v>
      </c>
      <c r="H1665" t="s">
        <v>81</v>
      </c>
      <c r="I1665" t="s">
        <v>3976</v>
      </c>
      <c r="J1665">
        <v>41908</v>
      </c>
      <c r="K1665">
        <v>43160</v>
      </c>
      <c r="L1665">
        <v>1</v>
      </c>
      <c r="M1665">
        <v>40</v>
      </c>
      <c r="N1665">
        <v>5</v>
      </c>
      <c r="O1665">
        <v>233859</v>
      </c>
      <c r="P1665" t="s">
        <v>76</v>
      </c>
      <c r="Q1665" s="13" t="s">
        <v>55</v>
      </c>
      <c r="R1665" s="13" t="s">
        <v>83</v>
      </c>
      <c r="S1665" s="13" t="s">
        <v>129</v>
      </c>
      <c r="T1665" t="b">
        <v>1</v>
      </c>
      <c r="U1665" s="13" t="s">
        <v>38</v>
      </c>
      <c r="V1665" s="13" t="s">
        <v>3632</v>
      </c>
      <c r="W1665" t="s">
        <v>35</v>
      </c>
      <c r="X1665" s="13" t="s">
        <v>10</v>
      </c>
      <c r="Y1665" s="13" t="s">
        <v>131</v>
      </c>
      <c r="Z1665">
        <v>1997</v>
      </c>
      <c r="AA1665" s="13" t="s">
        <v>33</v>
      </c>
      <c r="AB1665" s="13" t="s">
        <v>206</v>
      </c>
      <c r="AC1665" s="13" t="s">
        <v>133</v>
      </c>
      <c r="AD1665" s="13" t="s">
        <v>40</v>
      </c>
      <c r="AE1665">
        <v>28</v>
      </c>
      <c r="AF1665" t="s">
        <v>6</v>
      </c>
      <c r="AG1665" t="s">
        <v>47</v>
      </c>
      <c r="AH1665">
        <v>4</v>
      </c>
      <c r="AI1665" t="s">
        <v>30</v>
      </c>
      <c r="AJ1665" s="13" t="s">
        <v>134</v>
      </c>
      <c r="AK1665" s="13" t="s">
        <v>135</v>
      </c>
      <c r="AL1665" t="b">
        <v>0</v>
      </c>
      <c r="AM1665" t="str">
        <f>EmployeeData[[#This Row],[EMPLOYEEID]]</f>
        <v>E299949</v>
      </c>
    </row>
    <row r="1666" spans="1:39" ht="15" x14ac:dyDescent="0.25">
      <c r="A1666" s="13" t="s">
        <v>3633</v>
      </c>
      <c r="B1666" s="13" t="str">
        <f>EmployeeData[[#This Row],[FULLNAME]]</f>
        <v>SiLu Hosang</v>
      </c>
      <c r="C1666" s="13" t="s">
        <v>203</v>
      </c>
      <c r="D1666" s="13" t="s">
        <v>407</v>
      </c>
      <c r="E1666">
        <v>454</v>
      </c>
      <c r="F1666" s="13" t="s">
        <v>169</v>
      </c>
      <c r="G1666" s="13" t="s">
        <v>204</v>
      </c>
      <c r="H1666" t="s">
        <v>81</v>
      </c>
      <c r="I1666" t="s">
        <v>3976</v>
      </c>
      <c r="J1666">
        <v>41908</v>
      </c>
      <c r="K1666">
        <v>43161</v>
      </c>
      <c r="L1666">
        <v>1</v>
      </c>
      <c r="M1666">
        <v>40</v>
      </c>
      <c r="N1666">
        <v>5</v>
      </c>
      <c r="O1666">
        <v>55360</v>
      </c>
      <c r="P1666" t="s">
        <v>76</v>
      </c>
      <c r="Q1666" s="13" t="s">
        <v>55</v>
      </c>
      <c r="R1666" s="13" t="s">
        <v>83</v>
      </c>
      <c r="S1666" s="13" t="s">
        <v>211</v>
      </c>
      <c r="T1666" t="b">
        <v>1</v>
      </c>
      <c r="U1666" s="13" t="s">
        <v>8</v>
      </c>
      <c r="V1666" s="13" t="s">
        <v>3634</v>
      </c>
      <c r="W1666" t="s">
        <v>35</v>
      </c>
      <c r="X1666" s="13" t="s">
        <v>45</v>
      </c>
      <c r="Y1666" s="13" t="s">
        <v>229</v>
      </c>
      <c r="Z1666">
        <v>2002</v>
      </c>
      <c r="AA1666" s="13" t="s">
        <v>33</v>
      </c>
      <c r="AB1666" s="13" t="s">
        <v>206</v>
      </c>
      <c r="AC1666" s="13" t="s">
        <v>293</v>
      </c>
      <c r="AD1666" s="13" t="s">
        <v>41</v>
      </c>
      <c r="AE1666">
        <v>23</v>
      </c>
      <c r="AF1666" t="s">
        <v>63</v>
      </c>
      <c r="AG1666" t="s">
        <v>12</v>
      </c>
      <c r="AH1666">
        <v>4</v>
      </c>
      <c r="AI1666" t="s">
        <v>30</v>
      </c>
      <c r="AJ1666" s="13" t="s">
        <v>167</v>
      </c>
      <c r="AK1666" s="13" t="s">
        <v>135</v>
      </c>
      <c r="AL1666" t="b">
        <v>1</v>
      </c>
      <c r="AM1666" t="str">
        <f>EmployeeData[[#This Row],[EMPLOYEEID]]</f>
        <v>E299950</v>
      </c>
    </row>
    <row r="1667" spans="1:39" ht="15" x14ac:dyDescent="0.25">
      <c r="A1667" s="13" t="s">
        <v>3635</v>
      </c>
      <c r="B1667" s="13" t="str">
        <f>EmployeeData[[#This Row],[FULLNAME]]</f>
        <v>Siddharth Hertanto</v>
      </c>
      <c r="C1667" s="13" t="s">
        <v>125</v>
      </c>
      <c r="D1667" s="13" t="s">
        <v>407</v>
      </c>
      <c r="E1667">
        <v>452</v>
      </c>
      <c r="F1667" s="13" t="s">
        <v>157</v>
      </c>
      <c r="G1667" s="13" t="s">
        <v>128</v>
      </c>
      <c r="H1667" t="s">
        <v>81</v>
      </c>
      <c r="I1667" t="s">
        <v>3976</v>
      </c>
      <c r="J1667">
        <v>41908</v>
      </c>
      <c r="K1667">
        <v>43162</v>
      </c>
      <c r="L1667">
        <v>1</v>
      </c>
      <c r="M1667">
        <v>40</v>
      </c>
      <c r="N1667">
        <v>5</v>
      </c>
      <c r="O1667">
        <v>20808</v>
      </c>
      <c r="P1667" t="s">
        <v>76</v>
      </c>
      <c r="Q1667" s="13" t="s">
        <v>54</v>
      </c>
      <c r="R1667" s="13" t="s">
        <v>83</v>
      </c>
      <c r="S1667" s="13" t="s">
        <v>237</v>
      </c>
      <c r="T1667" t="b">
        <v>1</v>
      </c>
      <c r="U1667" s="13" t="s">
        <v>8</v>
      </c>
      <c r="V1667" s="13" t="s">
        <v>3636</v>
      </c>
      <c r="W1667" t="s">
        <v>35</v>
      </c>
      <c r="X1667" s="13" t="s">
        <v>45</v>
      </c>
      <c r="Y1667" s="13" t="s">
        <v>229</v>
      </c>
      <c r="Z1667">
        <v>1974</v>
      </c>
      <c r="AA1667" s="13" t="s">
        <v>52</v>
      </c>
      <c r="AB1667" s="13" t="s">
        <v>132</v>
      </c>
      <c r="AC1667" s="13" t="s">
        <v>199</v>
      </c>
      <c r="AD1667" s="13" t="s">
        <v>43</v>
      </c>
      <c r="AE1667">
        <v>51</v>
      </c>
      <c r="AF1667" t="s">
        <v>37</v>
      </c>
      <c r="AG1667" t="s">
        <v>11</v>
      </c>
      <c r="AH1667">
        <v>4</v>
      </c>
      <c r="AI1667" t="s">
        <v>30</v>
      </c>
      <c r="AJ1667" s="13" t="s">
        <v>176</v>
      </c>
      <c r="AK1667" s="13" t="s">
        <v>150</v>
      </c>
      <c r="AL1667" t="s">
        <v>136</v>
      </c>
      <c r="AM1667" t="str">
        <f>EmployeeData[[#This Row],[EMPLOYEEID]]</f>
        <v>E299951</v>
      </c>
    </row>
    <row r="1668" spans="1:39" ht="15" x14ac:dyDescent="0.25">
      <c r="A1668" s="13" t="s">
        <v>3637</v>
      </c>
      <c r="B1668" s="13" t="str">
        <f>EmployeeData[[#This Row],[FULLNAME]]</f>
        <v>Siddharth Hashtroodi</v>
      </c>
      <c r="C1668" s="13" t="s">
        <v>203</v>
      </c>
      <c r="D1668" s="13" t="s">
        <v>407</v>
      </c>
      <c r="E1668">
        <v>362</v>
      </c>
      <c r="F1668" s="13" t="s">
        <v>143</v>
      </c>
      <c r="G1668" s="13" t="s">
        <v>204</v>
      </c>
      <c r="H1668" t="s">
        <v>81</v>
      </c>
      <c r="I1668" t="s">
        <v>3976</v>
      </c>
      <c r="J1668">
        <v>41908</v>
      </c>
      <c r="K1668">
        <v>43163</v>
      </c>
      <c r="L1668">
        <v>1</v>
      </c>
      <c r="M1668">
        <v>40</v>
      </c>
      <c r="N1668">
        <v>5</v>
      </c>
      <c r="O1668">
        <v>68232</v>
      </c>
      <c r="P1668" t="s">
        <v>76</v>
      </c>
      <c r="Q1668" s="13" t="s">
        <v>55</v>
      </c>
      <c r="R1668" s="13" t="s">
        <v>83</v>
      </c>
      <c r="S1668" s="13" t="s">
        <v>190</v>
      </c>
      <c r="T1668" t="b">
        <v>1</v>
      </c>
      <c r="U1668" s="13" t="s">
        <v>8</v>
      </c>
      <c r="V1668" s="13" t="s">
        <v>3638</v>
      </c>
      <c r="W1668" t="s">
        <v>35</v>
      </c>
      <c r="X1668" s="13" t="s">
        <v>10</v>
      </c>
      <c r="Y1668" s="13" t="s">
        <v>229</v>
      </c>
      <c r="Z1668">
        <v>1978</v>
      </c>
      <c r="AA1668" s="13" t="s">
        <v>33</v>
      </c>
      <c r="AB1668" s="13" t="s">
        <v>206</v>
      </c>
      <c r="AC1668" s="13" t="s">
        <v>1146</v>
      </c>
      <c r="AD1668" s="13" t="s">
        <v>44</v>
      </c>
      <c r="AE1668">
        <v>47</v>
      </c>
      <c r="AF1668" t="s">
        <v>37</v>
      </c>
      <c r="AG1668" t="s">
        <v>12</v>
      </c>
      <c r="AH1668">
        <v>4</v>
      </c>
      <c r="AI1668" t="s">
        <v>30</v>
      </c>
      <c r="AJ1668" s="13" t="s">
        <v>134</v>
      </c>
      <c r="AK1668" s="13" t="s">
        <v>135</v>
      </c>
      <c r="AL1668" t="b">
        <v>1</v>
      </c>
      <c r="AM1668" t="str">
        <f>EmployeeData[[#This Row],[EMPLOYEEID]]</f>
        <v>E299952</v>
      </c>
    </row>
    <row r="1669" spans="1:39" ht="15" x14ac:dyDescent="0.25">
      <c r="A1669" s="13" t="s">
        <v>3639</v>
      </c>
      <c r="B1669" s="13" t="str">
        <f>EmployeeData[[#This Row],[FULLNAME]]</f>
        <v>Siddharth Han</v>
      </c>
      <c r="C1669" s="13" t="s">
        <v>125</v>
      </c>
      <c r="D1669" s="13" t="s">
        <v>407</v>
      </c>
      <c r="E1669">
        <v>452</v>
      </c>
      <c r="F1669" s="13" t="s">
        <v>157</v>
      </c>
      <c r="G1669" s="13" t="s">
        <v>128</v>
      </c>
      <c r="H1669" t="s">
        <v>81</v>
      </c>
      <c r="I1669" t="s">
        <v>3976</v>
      </c>
      <c r="J1669">
        <v>41908</v>
      </c>
      <c r="K1669">
        <v>43164</v>
      </c>
      <c r="L1669">
        <v>1</v>
      </c>
      <c r="M1669">
        <v>40</v>
      </c>
      <c r="N1669">
        <v>5</v>
      </c>
      <c r="O1669">
        <v>224759</v>
      </c>
      <c r="P1669" t="s">
        <v>76</v>
      </c>
      <c r="Q1669" s="13" t="s">
        <v>54</v>
      </c>
      <c r="R1669" s="13" t="s">
        <v>83</v>
      </c>
      <c r="S1669" s="13" t="s">
        <v>410</v>
      </c>
      <c r="T1669" t="b">
        <v>1</v>
      </c>
      <c r="U1669" s="13" t="s">
        <v>8</v>
      </c>
      <c r="V1669" s="13" t="s">
        <v>3640</v>
      </c>
      <c r="W1669" t="s">
        <v>35</v>
      </c>
      <c r="X1669" s="13" t="s">
        <v>10</v>
      </c>
      <c r="Y1669" s="13" t="s">
        <v>146</v>
      </c>
      <c r="Z1669">
        <v>1978</v>
      </c>
      <c r="AA1669" s="13" t="s">
        <v>15</v>
      </c>
      <c r="AB1669" s="13" t="s">
        <v>132</v>
      </c>
      <c r="AC1669" s="13" t="s">
        <v>199</v>
      </c>
      <c r="AD1669" s="13" t="s">
        <v>43</v>
      </c>
      <c r="AE1669">
        <v>47</v>
      </c>
      <c r="AF1669" t="s">
        <v>37</v>
      </c>
      <c r="AG1669" t="s">
        <v>47</v>
      </c>
      <c r="AH1669">
        <v>4</v>
      </c>
      <c r="AI1669" t="s">
        <v>30</v>
      </c>
      <c r="AJ1669" s="13" t="s">
        <v>134</v>
      </c>
      <c r="AK1669" s="13" t="s">
        <v>135</v>
      </c>
      <c r="AL1669" t="s">
        <v>136</v>
      </c>
      <c r="AM1669" t="str">
        <f>EmployeeData[[#This Row],[EMPLOYEEID]]</f>
        <v>E299953</v>
      </c>
    </row>
    <row r="1670" spans="1:39" ht="15" x14ac:dyDescent="0.25">
      <c r="A1670" s="13" t="s">
        <v>3641</v>
      </c>
      <c r="B1670" s="13" t="str">
        <f>EmployeeData[[#This Row],[FULLNAME]]</f>
        <v>Sihang Guo</v>
      </c>
      <c r="C1670" s="13" t="s">
        <v>156</v>
      </c>
      <c r="D1670" s="13" t="s">
        <v>407</v>
      </c>
      <c r="E1670">
        <v>452</v>
      </c>
      <c r="F1670" s="13" t="s">
        <v>157</v>
      </c>
      <c r="G1670" s="13" t="s">
        <v>158</v>
      </c>
      <c r="H1670" t="s">
        <v>81</v>
      </c>
      <c r="I1670" t="s">
        <v>3976</v>
      </c>
      <c r="J1670">
        <v>41908</v>
      </c>
      <c r="K1670">
        <v>43165</v>
      </c>
      <c r="L1670">
        <v>1</v>
      </c>
      <c r="M1670">
        <v>40</v>
      </c>
      <c r="N1670">
        <v>5</v>
      </c>
      <c r="O1670">
        <v>68175</v>
      </c>
      <c r="P1670" t="s">
        <v>76</v>
      </c>
      <c r="Q1670" s="13" t="s">
        <v>56</v>
      </c>
      <c r="R1670" s="13" t="s">
        <v>83</v>
      </c>
      <c r="S1670" s="13" t="s">
        <v>190</v>
      </c>
      <c r="T1670" t="b">
        <v>1</v>
      </c>
      <c r="U1670" s="13" t="s">
        <v>8</v>
      </c>
      <c r="V1670" s="13" t="s">
        <v>3642</v>
      </c>
      <c r="W1670" t="s">
        <v>35</v>
      </c>
      <c r="X1670" s="13" t="s">
        <v>10</v>
      </c>
      <c r="Y1670" s="13" t="s">
        <v>229</v>
      </c>
      <c r="Z1670">
        <v>1978</v>
      </c>
      <c r="AA1670" s="13" t="s">
        <v>32</v>
      </c>
      <c r="AB1670" s="13" t="s">
        <v>161</v>
      </c>
      <c r="AC1670" s="13" t="s">
        <v>199</v>
      </c>
      <c r="AD1670" s="13" t="s">
        <v>43</v>
      </c>
      <c r="AE1670">
        <v>47</v>
      </c>
      <c r="AF1670" t="s">
        <v>37</v>
      </c>
      <c r="AG1670" t="s">
        <v>12</v>
      </c>
      <c r="AH1670">
        <v>4</v>
      </c>
      <c r="AI1670" t="s">
        <v>30</v>
      </c>
      <c r="AJ1670" s="13" t="s">
        <v>134</v>
      </c>
      <c r="AK1670" s="13" t="s">
        <v>135</v>
      </c>
      <c r="AL1670" t="s">
        <v>136</v>
      </c>
      <c r="AM1670" t="str">
        <f>EmployeeData[[#This Row],[EMPLOYEEID]]</f>
        <v>E299954</v>
      </c>
    </row>
    <row r="1671" spans="1:39" ht="15" x14ac:dyDescent="0.25">
      <c r="A1671" s="13" t="s">
        <v>3643</v>
      </c>
      <c r="B1671" s="13" t="str">
        <f>EmployeeData[[#This Row],[FULLNAME]]</f>
        <v>Sihang Grigorov</v>
      </c>
      <c r="C1671" s="13" t="s">
        <v>156</v>
      </c>
      <c r="D1671" s="13" t="s">
        <v>407</v>
      </c>
      <c r="E1671">
        <v>452</v>
      </c>
      <c r="F1671" s="13" t="s">
        <v>157</v>
      </c>
      <c r="G1671" s="13" t="s">
        <v>158</v>
      </c>
      <c r="H1671" t="s">
        <v>81</v>
      </c>
      <c r="I1671" t="s">
        <v>3976</v>
      </c>
      <c r="J1671">
        <v>41908</v>
      </c>
      <c r="K1671">
        <v>43166</v>
      </c>
      <c r="L1671">
        <v>1</v>
      </c>
      <c r="M1671">
        <v>40</v>
      </c>
      <c r="N1671">
        <v>5</v>
      </c>
      <c r="O1671">
        <v>83684</v>
      </c>
      <c r="P1671" t="s">
        <v>76</v>
      </c>
      <c r="Q1671" s="13" t="s">
        <v>56</v>
      </c>
      <c r="R1671" s="13" t="s">
        <v>83</v>
      </c>
      <c r="S1671" s="13" t="s">
        <v>159</v>
      </c>
      <c r="T1671" t="b">
        <v>1</v>
      </c>
      <c r="U1671" s="13" t="s">
        <v>8</v>
      </c>
      <c r="V1671" s="13" t="s">
        <v>3644</v>
      </c>
      <c r="W1671" t="s">
        <v>35</v>
      </c>
      <c r="X1671" s="13" t="s">
        <v>10</v>
      </c>
      <c r="Y1671" s="13" t="s">
        <v>146</v>
      </c>
      <c r="Z1671">
        <v>1968</v>
      </c>
      <c r="AA1671" s="13" t="s">
        <v>32</v>
      </c>
      <c r="AB1671" s="13" t="s">
        <v>161</v>
      </c>
      <c r="AC1671" s="13" t="s">
        <v>199</v>
      </c>
      <c r="AD1671" s="13" t="s">
        <v>43</v>
      </c>
      <c r="AE1671">
        <v>57</v>
      </c>
      <c r="AF1671" t="s">
        <v>37</v>
      </c>
      <c r="AG1671" t="s">
        <v>12</v>
      </c>
      <c r="AH1671">
        <v>4</v>
      </c>
      <c r="AI1671" t="s">
        <v>30</v>
      </c>
      <c r="AJ1671" s="13" t="s">
        <v>239</v>
      </c>
      <c r="AK1671" s="13" t="s">
        <v>135</v>
      </c>
      <c r="AL1671" t="s">
        <v>136</v>
      </c>
      <c r="AM1671" t="str">
        <f>EmployeeData[[#This Row],[EMPLOYEEID]]</f>
        <v>E299955</v>
      </c>
    </row>
    <row r="1672" spans="1:39" ht="15" x14ac:dyDescent="0.25">
      <c r="A1672" s="13" t="s">
        <v>3645</v>
      </c>
      <c r="B1672" s="13" t="str">
        <f>EmployeeData[[#This Row],[FULLNAME]]</f>
        <v>Sihang Gonzalez</v>
      </c>
      <c r="C1672" s="13" t="s">
        <v>203</v>
      </c>
      <c r="D1672" s="13" t="s">
        <v>407</v>
      </c>
      <c r="E1672">
        <v>453</v>
      </c>
      <c r="F1672" s="13" t="s">
        <v>127</v>
      </c>
      <c r="G1672" s="13" t="s">
        <v>204</v>
      </c>
      <c r="H1672" t="s">
        <v>81</v>
      </c>
      <c r="I1672" t="s">
        <v>3976</v>
      </c>
      <c r="J1672">
        <v>41908</v>
      </c>
      <c r="K1672">
        <v>43167</v>
      </c>
      <c r="L1672">
        <v>1</v>
      </c>
      <c r="M1672">
        <v>40</v>
      </c>
      <c r="N1672">
        <v>5</v>
      </c>
      <c r="O1672">
        <v>44878</v>
      </c>
      <c r="P1672" t="s">
        <v>76</v>
      </c>
      <c r="Q1672" s="13" t="s">
        <v>55</v>
      </c>
      <c r="R1672" s="13" t="s">
        <v>83</v>
      </c>
      <c r="S1672" s="13" t="s">
        <v>140</v>
      </c>
      <c r="T1672" t="b">
        <v>1</v>
      </c>
      <c r="U1672" s="13" t="s">
        <v>8</v>
      </c>
      <c r="V1672" s="13" t="s">
        <v>3646</v>
      </c>
      <c r="W1672" t="s">
        <v>35</v>
      </c>
      <c r="X1672" s="13" t="s">
        <v>45</v>
      </c>
      <c r="Y1672" s="13" t="s">
        <v>153</v>
      </c>
      <c r="Z1672">
        <v>1978</v>
      </c>
      <c r="AA1672" s="13" t="s">
        <v>33</v>
      </c>
      <c r="AB1672" s="13" t="s">
        <v>206</v>
      </c>
      <c r="AC1672" s="13" t="s">
        <v>320</v>
      </c>
      <c r="AD1672" s="13" t="s">
        <v>40</v>
      </c>
      <c r="AE1672">
        <v>47</v>
      </c>
      <c r="AF1672" t="s">
        <v>37</v>
      </c>
      <c r="AG1672" t="s">
        <v>11</v>
      </c>
      <c r="AH1672">
        <v>4</v>
      </c>
      <c r="AI1672" t="s">
        <v>30</v>
      </c>
      <c r="AJ1672" s="13" t="s">
        <v>149</v>
      </c>
      <c r="AK1672" s="13" t="s">
        <v>135</v>
      </c>
      <c r="AL1672" t="s">
        <v>136</v>
      </c>
      <c r="AM1672" t="str">
        <f>EmployeeData[[#This Row],[EMPLOYEEID]]</f>
        <v>E299956</v>
      </c>
    </row>
    <row r="1673" spans="1:39" ht="15" x14ac:dyDescent="0.25">
      <c r="A1673" s="13" t="s">
        <v>3647</v>
      </c>
      <c r="B1673" s="13" t="str">
        <f>EmployeeData[[#This Row],[FULLNAME]]</f>
        <v>Silke Glass</v>
      </c>
      <c r="C1673" s="13" t="s">
        <v>203</v>
      </c>
      <c r="D1673" s="13" t="s">
        <v>407</v>
      </c>
      <c r="E1673">
        <v>443</v>
      </c>
      <c r="F1673" s="13" t="s">
        <v>157</v>
      </c>
      <c r="G1673" s="13" t="s">
        <v>204</v>
      </c>
      <c r="H1673" t="s">
        <v>81</v>
      </c>
      <c r="I1673" t="s">
        <v>3976</v>
      </c>
      <c r="J1673">
        <v>41908</v>
      </c>
      <c r="K1673">
        <v>43168</v>
      </c>
      <c r="L1673">
        <v>1</v>
      </c>
      <c r="M1673">
        <v>40</v>
      </c>
      <c r="N1673">
        <v>5</v>
      </c>
      <c r="O1673">
        <v>233245</v>
      </c>
      <c r="P1673" t="s">
        <v>76</v>
      </c>
      <c r="Q1673" s="13" t="s">
        <v>55</v>
      </c>
      <c r="R1673" s="13" t="s">
        <v>83</v>
      </c>
      <c r="S1673" s="13" t="s">
        <v>129</v>
      </c>
      <c r="T1673" t="b">
        <v>1</v>
      </c>
      <c r="U1673" s="13" t="s">
        <v>38</v>
      </c>
      <c r="V1673" s="13" t="s">
        <v>3648</v>
      </c>
      <c r="W1673" t="s">
        <v>35</v>
      </c>
      <c r="X1673" s="13" t="s">
        <v>10</v>
      </c>
      <c r="Y1673" s="13" t="s">
        <v>131</v>
      </c>
      <c r="Z1673">
        <v>1978</v>
      </c>
      <c r="AA1673" s="13" t="s">
        <v>33</v>
      </c>
      <c r="AB1673" s="13" t="s">
        <v>206</v>
      </c>
      <c r="AC1673" s="13" t="s">
        <v>162</v>
      </c>
      <c r="AD1673" s="13" t="s">
        <v>43</v>
      </c>
      <c r="AE1673">
        <v>47</v>
      </c>
      <c r="AF1673" t="s">
        <v>37</v>
      </c>
      <c r="AG1673" t="s">
        <v>47</v>
      </c>
      <c r="AH1673">
        <v>4</v>
      </c>
      <c r="AI1673" t="s">
        <v>30</v>
      </c>
      <c r="AJ1673" s="13" t="s">
        <v>134</v>
      </c>
      <c r="AK1673" s="13" t="s">
        <v>135</v>
      </c>
      <c r="AL1673" t="b">
        <v>0</v>
      </c>
      <c r="AM1673" t="str">
        <f>EmployeeData[[#This Row],[EMPLOYEEID]]</f>
        <v>E299957</v>
      </c>
    </row>
    <row r="1674" spans="1:39" ht="15" x14ac:dyDescent="0.25">
      <c r="A1674" s="13" t="s">
        <v>3649</v>
      </c>
      <c r="B1674" s="13" t="str">
        <f>EmployeeData[[#This Row],[FULLNAME]]</f>
        <v>Silke Gans</v>
      </c>
      <c r="C1674" s="13" t="s">
        <v>303</v>
      </c>
      <c r="D1674" s="13" t="s">
        <v>407</v>
      </c>
      <c r="E1674">
        <v>461</v>
      </c>
      <c r="F1674" s="13" t="s">
        <v>221</v>
      </c>
      <c r="G1674" s="13" t="s">
        <v>304</v>
      </c>
      <c r="H1674" t="s">
        <v>81</v>
      </c>
      <c r="I1674" t="s">
        <v>3976</v>
      </c>
      <c r="J1674">
        <v>41908</v>
      </c>
      <c r="K1674">
        <v>43169</v>
      </c>
      <c r="L1674">
        <v>1</v>
      </c>
      <c r="M1674">
        <v>40</v>
      </c>
      <c r="N1674">
        <v>5</v>
      </c>
      <c r="O1674">
        <v>30584</v>
      </c>
      <c r="P1674" t="s">
        <v>76</v>
      </c>
      <c r="Q1674" s="13" t="s">
        <v>57</v>
      </c>
      <c r="R1674" s="13" t="s">
        <v>83</v>
      </c>
      <c r="S1674" s="13" t="s">
        <v>159</v>
      </c>
      <c r="T1674" t="b">
        <v>1</v>
      </c>
      <c r="U1674" s="13" t="s">
        <v>8</v>
      </c>
      <c r="V1674" s="13" t="s">
        <v>3650</v>
      </c>
      <c r="W1674" t="s">
        <v>35</v>
      </c>
      <c r="X1674" s="13" t="s">
        <v>45</v>
      </c>
      <c r="Y1674" s="13" t="s">
        <v>146</v>
      </c>
      <c r="Z1674">
        <v>1979</v>
      </c>
      <c r="AA1674" s="13" t="s">
        <v>32</v>
      </c>
      <c r="AB1674" s="13" t="s">
        <v>306</v>
      </c>
      <c r="AC1674" s="13" t="s">
        <v>223</v>
      </c>
      <c r="AD1674" s="13" t="s">
        <v>9</v>
      </c>
      <c r="AE1674">
        <v>46</v>
      </c>
      <c r="AF1674" t="s">
        <v>37</v>
      </c>
      <c r="AG1674" t="s">
        <v>11</v>
      </c>
      <c r="AH1674">
        <v>4</v>
      </c>
      <c r="AI1674" t="s">
        <v>30</v>
      </c>
      <c r="AJ1674" s="13" t="s">
        <v>149</v>
      </c>
      <c r="AK1674" s="13" t="s">
        <v>135</v>
      </c>
      <c r="AL1674" t="s">
        <v>136</v>
      </c>
      <c r="AM1674" t="str">
        <f>EmployeeData[[#This Row],[EMPLOYEEID]]</f>
        <v>E299958</v>
      </c>
    </row>
    <row r="1675" spans="1:39" ht="15" x14ac:dyDescent="0.25">
      <c r="A1675" s="13" t="s">
        <v>3651</v>
      </c>
      <c r="B1675" s="13" t="str">
        <f>EmployeeData[[#This Row],[FULLNAME]]</f>
        <v>Silke Fung</v>
      </c>
      <c r="C1675" s="13" t="s">
        <v>125</v>
      </c>
      <c r="D1675" s="13" t="s">
        <v>407</v>
      </c>
      <c r="E1675">
        <v>453</v>
      </c>
      <c r="F1675" s="13" t="s">
        <v>127</v>
      </c>
      <c r="G1675" s="13" t="s">
        <v>128</v>
      </c>
      <c r="H1675" t="s">
        <v>81</v>
      </c>
      <c r="I1675" t="s">
        <v>3975</v>
      </c>
      <c r="J1675">
        <v>41908</v>
      </c>
      <c r="K1675">
        <v>43170</v>
      </c>
      <c r="L1675">
        <v>1</v>
      </c>
      <c r="M1675">
        <v>40</v>
      </c>
      <c r="N1675">
        <v>5</v>
      </c>
      <c r="O1675">
        <v>107095</v>
      </c>
      <c r="P1675" t="s">
        <v>76</v>
      </c>
      <c r="Q1675" s="13" t="s">
        <v>54</v>
      </c>
      <c r="R1675" s="13" t="s">
        <v>83</v>
      </c>
      <c r="S1675" s="13" t="s">
        <v>140</v>
      </c>
      <c r="T1675" t="b">
        <v>1</v>
      </c>
      <c r="U1675" s="13" t="s">
        <v>7</v>
      </c>
      <c r="V1675" s="13" t="s">
        <v>3652</v>
      </c>
      <c r="W1675" t="s">
        <v>35</v>
      </c>
      <c r="X1675" s="13" t="s">
        <v>10</v>
      </c>
      <c r="Y1675" s="13" t="s">
        <v>131</v>
      </c>
      <c r="Z1675">
        <v>1964</v>
      </c>
      <c r="AA1675" s="13" t="s">
        <v>32</v>
      </c>
      <c r="AB1675" s="13" t="s">
        <v>132</v>
      </c>
      <c r="AC1675" s="13" t="s">
        <v>320</v>
      </c>
      <c r="AD1675" s="13" t="s">
        <v>40</v>
      </c>
      <c r="AE1675">
        <v>61</v>
      </c>
      <c r="AF1675" t="s">
        <v>37</v>
      </c>
      <c r="AG1675" t="s">
        <v>46</v>
      </c>
      <c r="AH1675">
        <v>4</v>
      </c>
      <c r="AI1675" t="s">
        <v>30</v>
      </c>
      <c r="AJ1675" s="13" t="s">
        <v>149</v>
      </c>
      <c r="AK1675" s="13" t="s">
        <v>135</v>
      </c>
      <c r="AL1675" t="s">
        <v>136</v>
      </c>
      <c r="AM1675" t="str">
        <f>EmployeeData[[#This Row],[EMPLOYEEID]]</f>
        <v>E299959</v>
      </c>
    </row>
    <row r="1676" spans="1:39" ht="15" x14ac:dyDescent="0.25">
      <c r="A1676" s="13" t="s">
        <v>3653</v>
      </c>
      <c r="B1676" s="13" t="str">
        <f>EmployeeData[[#This Row],[FULLNAME]]</f>
        <v>Simon Fessler</v>
      </c>
      <c r="C1676" s="13" t="s">
        <v>203</v>
      </c>
      <c r="D1676" s="13" t="s">
        <v>407</v>
      </c>
      <c r="E1676">
        <v>241</v>
      </c>
      <c r="F1676" s="13" t="s">
        <v>143</v>
      </c>
      <c r="G1676" s="13" t="s">
        <v>204</v>
      </c>
      <c r="H1676" t="s">
        <v>81</v>
      </c>
      <c r="I1676" t="s">
        <v>3975</v>
      </c>
      <c r="J1676">
        <v>41908</v>
      </c>
      <c r="K1676">
        <v>43171</v>
      </c>
      <c r="L1676">
        <v>1</v>
      </c>
      <c r="M1676">
        <v>40</v>
      </c>
      <c r="N1676">
        <v>5</v>
      </c>
      <c r="O1676">
        <v>68252</v>
      </c>
      <c r="P1676" t="s">
        <v>76</v>
      </c>
      <c r="Q1676" s="13" t="s">
        <v>55</v>
      </c>
      <c r="R1676" s="13" t="s">
        <v>83</v>
      </c>
      <c r="S1676" s="13" t="s">
        <v>211</v>
      </c>
      <c r="T1676" t="b">
        <v>1</v>
      </c>
      <c r="U1676" s="13" t="s">
        <v>8</v>
      </c>
      <c r="V1676" s="13" t="s">
        <v>3654</v>
      </c>
      <c r="W1676" t="s">
        <v>35</v>
      </c>
      <c r="X1676" s="13" t="s">
        <v>10</v>
      </c>
      <c r="Y1676" s="13" t="s">
        <v>146</v>
      </c>
      <c r="Z1676">
        <v>1962</v>
      </c>
      <c r="AA1676" s="13" t="s">
        <v>33</v>
      </c>
      <c r="AB1676" s="13" t="s">
        <v>206</v>
      </c>
      <c r="AC1676" s="13" t="s">
        <v>2242</v>
      </c>
      <c r="AD1676" s="13" t="s">
        <v>44</v>
      </c>
      <c r="AE1676">
        <v>63</v>
      </c>
      <c r="AF1676" t="s">
        <v>37</v>
      </c>
      <c r="AG1676" t="s">
        <v>12</v>
      </c>
      <c r="AH1676">
        <v>4</v>
      </c>
      <c r="AI1676" t="s">
        <v>30</v>
      </c>
      <c r="AJ1676" s="13" t="s">
        <v>134</v>
      </c>
      <c r="AK1676" s="13" t="s">
        <v>135</v>
      </c>
      <c r="AL1676" t="s">
        <v>136</v>
      </c>
      <c r="AM1676" t="str">
        <f>EmployeeData[[#This Row],[EMPLOYEEID]]</f>
        <v>E299960</v>
      </c>
    </row>
    <row r="1677" spans="1:39" ht="15" x14ac:dyDescent="0.25">
      <c r="A1677" s="13" t="s">
        <v>3655</v>
      </c>
      <c r="B1677" s="13" t="str">
        <f>EmployeeData[[#This Row],[FULLNAME]]</f>
        <v>Simon Fan</v>
      </c>
      <c r="C1677" s="13" t="s">
        <v>203</v>
      </c>
      <c r="D1677" s="13" t="s">
        <v>407</v>
      </c>
      <c r="E1677">
        <v>452</v>
      </c>
      <c r="F1677" s="13" t="s">
        <v>157</v>
      </c>
      <c r="G1677" s="13" t="s">
        <v>204</v>
      </c>
      <c r="H1677" t="s">
        <v>81</v>
      </c>
      <c r="I1677" t="s">
        <v>3975</v>
      </c>
      <c r="J1677">
        <v>41908</v>
      </c>
      <c r="K1677">
        <v>43172</v>
      </c>
      <c r="L1677">
        <v>1</v>
      </c>
      <c r="M1677">
        <v>40</v>
      </c>
      <c r="N1677">
        <v>5</v>
      </c>
      <c r="O1677">
        <v>62440</v>
      </c>
      <c r="P1677" t="s">
        <v>76</v>
      </c>
      <c r="Q1677" s="13" t="s">
        <v>55</v>
      </c>
      <c r="R1677" s="13" t="s">
        <v>83</v>
      </c>
      <c r="S1677" s="13" t="s">
        <v>129</v>
      </c>
      <c r="T1677" t="b">
        <v>1</v>
      </c>
      <c r="U1677" s="13" t="s">
        <v>38</v>
      </c>
      <c r="V1677" s="13" t="s">
        <v>3656</v>
      </c>
      <c r="W1677" t="s">
        <v>35</v>
      </c>
      <c r="X1677" s="13" t="s">
        <v>10</v>
      </c>
      <c r="Y1677" s="13" t="s">
        <v>131</v>
      </c>
      <c r="Z1677">
        <v>1964</v>
      </c>
      <c r="AA1677" s="13" t="s">
        <v>33</v>
      </c>
      <c r="AB1677" s="13" t="s">
        <v>206</v>
      </c>
      <c r="AC1677" s="13" t="s">
        <v>199</v>
      </c>
      <c r="AD1677" s="13" t="s">
        <v>43</v>
      </c>
      <c r="AE1677">
        <v>61</v>
      </c>
      <c r="AF1677" t="s">
        <v>37</v>
      </c>
      <c r="AG1677" t="s">
        <v>12</v>
      </c>
      <c r="AH1677">
        <v>4</v>
      </c>
      <c r="AI1677" t="s">
        <v>30</v>
      </c>
      <c r="AJ1677" s="13" t="s">
        <v>154</v>
      </c>
      <c r="AK1677" s="13" t="s">
        <v>135</v>
      </c>
      <c r="AL1677" t="b">
        <v>0</v>
      </c>
      <c r="AM1677" t="str">
        <f>EmployeeData[[#This Row],[EMPLOYEEID]]</f>
        <v>E299961</v>
      </c>
    </row>
    <row r="1678" spans="1:39" ht="15" x14ac:dyDescent="0.25">
      <c r="A1678" s="13" t="s">
        <v>3657</v>
      </c>
      <c r="B1678" s="13" t="str">
        <f>EmployeeData[[#This Row],[FULLNAME]]</f>
        <v>Simon Eckstein</v>
      </c>
      <c r="C1678" s="13" t="s">
        <v>338</v>
      </c>
      <c r="D1678" s="13" t="s">
        <v>407</v>
      </c>
      <c r="E1678">
        <v>454</v>
      </c>
      <c r="F1678" s="13" t="s">
        <v>169</v>
      </c>
      <c r="G1678" s="13" t="s">
        <v>339</v>
      </c>
      <c r="H1678" t="s">
        <v>81</v>
      </c>
      <c r="I1678" t="s">
        <v>3975</v>
      </c>
      <c r="J1678">
        <v>41908</v>
      </c>
      <c r="K1678">
        <v>43173</v>
      </c>
      <c r="L1678">
        <v>1</v>
      </c>
      <c r="M1678">
        <v>40</v>
      </c>
      <c r="N1678">
        <v>5</v>
      </c>
      <c r="O1678">
        <v>66690</v>
      </c>
      <c r="P1678" t="s">
        <v>76</v>
      </c>
      <c r="Q1678" s="13" t="s">
        <v>4</v>
      </c>
      <c r="R1678" s="13" t="s">
        <v>83</v>
      </c>
      <c r="S1678" s="13" t="s">
        <v>140</v>
      </c>
      <c r="T1678" t="b">
        <v>1</v>
      </c>
      <c r="U1678" s="13" t="s">
        <v>7</v>
      </c>
      <c r="V1678" s="13" t="s">
        <v>3658</v>
      </c>
      <c r="W1678" t="s">
        <v>35</v>
      </c>
      <c r="X1678" s="13" t="s">
        <v>10</v>
      </c>
      <c r="Y1678" s="13" t="s">
        <v>131</v>
      </c>
      <c r="Z1678">
        <v>1962</v>
      </c>
      <c r="AA1678" s="13" t="s">
        <v>33</v>
      </c>
      <c r="AB1678" s="13" t="s">
        <v>341</v>
      </c>
      <c r="AC1678" s="13" t="s">
        <v>293</v>
      </c>
      <c r="AD1678" s="13" t="s">
        <v>41</v>
      </c>
      <c r="AE1678">
        <v>63</v>
      </c>
      <c r="AF1678" t="s">
        <v>37</v>
      </c>
      <c r="AG1678" t="s">
        <v>12</v>
      </c>
      <c r="AH1678">
        <v>4</v>
      </c>
      <c r="AI1678" t="s">
        <v>30</v>
      </c>
      <c r="AJ1678" s="13" t="s">
        <v>154</v>
      </c>
      <c r="AK1678" s="13" t="s">
        <v>135</v>
      </c>
      <c r="AL1678" t="s">
        <v>136</v>
      </c>
      <c r="AM1678" t="str">
        <f>EmployeeData[[#This Row],[EMPLOYEEID]]</f>
        <v>E299962</v>
      </c>
    </row>
    <row r="1679" spans="1:39" ht="15" x14ac:dyDescent="0.25">
      <c r="A1679" s="13" t="s">
        <v>3659</v>
      </c>
      <c r="B1679" s="13" t="str">
        <f>EmployeeData[[#This Row],[FULLNAME]]</f>
        <v>Simon Duan</v>
      </c>
      <c r="C1679" s="13" t="s">
        <v>125</v>
      </c>
      <c r="D1679" s="13" t="s">
        <v>407</v>
      </c>
      <c r="E1679">
        <v>452</v>
      </c>
      <c r="F1679" s="13" t="s">
        <v>157</v>
      </c>
      <c r="G1679" s="13" t="s">
        <v>128</v>
      </c>
      <c r="H1679" t="s">
        <v>81</v>
      </c>
      <c r="I1679" t="s">
        <v>3976</v>
      </c>
      <c r="J1679">
        <v>41908</v>
      </c>
      <c r="K1679">
        <v>43174</v>
      </c>
      <c r="L1679">
        <v>1</v>
      </c>
      <c r="M1679">
        <v>40</v>
      </c>
      <c r="N1679">
        <v>5</v>
      </c>
      <c r="O1679">
        <v>234833</v>
      </c>
      <c r="P1679" t="s">
        <v>76</v>
      </c>
      <c r="Q1679" s="13" t="s">
        <v>54</v>
      </c>
      <c r="R1679" s="13" t="s">
        <v>83</v>
      </c>
      <c r="S1679" s="13" t="s">
        <v>140</v>
      </c>
      <c r="T1679" t="b">
        <v>1</v>
      </c>
      <c r="U1679" s="13" t="s">
        <v>8</v>
      </c>
      <c r="V1679" s="13" t="s">
        <v>3660</v>
      </c>
      <c r="W1679" t="s">
        <v>35</v>
      </c>
      <c r="X1679" s="13" t="s">
        <v>10</v>
      </c>
      <c r="Y1679" s="13" t="s">
        <v>146</v>
      </c>
      <c r="Z1679">
        <v>1971</v>
      </c>
      <c r="AA1679" s="13" t="s">
        <v>33</v>
      </c>
      <c r="AB1679" s="13" t="s">
        <v>132</v>
      </c>
      <c r="AC1679" s="13" t="s">
        <v>199</v>
      </c>
      <c r="AD1679" s="13" t="s">
        <v>43</v>
      </c>
      <c r="AE1679">
        <v>54</v>
      </c>
      <c r="AF1679" t="s">
        <v>37</v>
      </c>
      <c r="AG1679" t="s">
        <v>47</v>
      </c>
      <c r="AH1679">
        <v>4</v>
      </c>
      <c r="AI1679" t="s">
        <v>30</v>
      </c>
      <c r="AJ1679" s="13" t="s">
        <v>154</v>
      </c>
      <c r="AK1679" s="13" t="s">
        <v>135</v>
      </c>
      <c r="AL1679" t="s">
        <v>136</v>
      </c>
      <c r="AM1679" t="str">
        <f>EmployeeData[[#This Row],[EMPLOYEEID]]</f>
        <v>E299963</v>
      </c>
    </row>
    <row r="1680" spans="1:39" ht="15" x14ac:dyDescent="0.25">
      <c r="A1680" s="13" t="s">
        <v>3661</v>
      </c>
      <c r="B1680" s="13" t="str">
        <f>EmployeeData[[#This Row],[FULLNAME]]</f>
        <v>Simon Dinkar</v>
      </c>
      <c r="C1680" s="13" t="s">
        <v>125</v>
      </c>
      <c r="D1680" s="13" t="s">
        <v>407</v>
      </c>
      <c r="E1680">
        <v>446</v>
      </c>
      <c r="F1680" s="13" t="s">
        <v>326</v>
      </c>
      <c r="G1680" s="13" t="s">
        <v>128</v>
      </c>
      <c r="H1680" t="s">
        <v>81</v>
      </c>
      <c r="I1680" t="s">
        <v>3976</v>
      </c>
      <c r="J1680">
        <v>41908</v>
      </c>
      <c r="K1680">
        <v>43175</v>
      </c>
      <c r="L1680">
        <v>1</v>
      </c>
      <c r="M1680">
        <v>40</v>
      </c>
      <c r="N1680">
        <v>5</v>
      </c>
      <c r="O1680">
        <v>185820</v>
      </c>
      <c r="P1680" t="s">
        <v>76</v>
      </c>
      <c r="Q1680" s="13" t="s">
        <v>54</v>
      </c>
      <c r="R1680" s="13" t="s">
        <v>83</v>
      </c>
      <c r="S1680" s="13" t="s">
        <v>225</v>
      </c>
      <c r="T1680" t="b">
        <v>1</v>
      </c>
      <c r="U1680" s="13" t="s">
        <v>7</v>
      </c>
      <c r="V1680" s="13" t="s">
        <v>3662</v>
      </c>
      <c r="W1680" t="s">
        <v>35</v>
      </c>
      <c r="X1680" s="13" t="s">
        <v>10</v>
      </c>
      <c r="Y1680" s="13" t="s">
        <v>146</v>
      </c>
      <c r="Z1680">
        <v>1963</v>
      </c>
      <c r="AA1680" s="13" t="s">
        <v>52</v>
      </c>
      <c r="AB1680" s="13" t="s">
        <v>132</v>
      </c>
      <c r="AC1680" s="13" t="s">
        <v>384</v>
      </c>
      <c r="AD1680" s="13" t="s">
        <v>39</v>
      </c>
      <c r="AE1680">
        <v>62</v>
      </c>
      <c r="AF1680" t="s">
        <v>37</v>
      </c>
      <c r="AG1680" t="s">
        <v>46</v>
      </c>
      <c r="AH1680">
        <v>4</v>
      </c>
      <c r="AI1680" t="s">
        <v>30</v>
      </c>
      <c r="AJ1680" s="13" t="s">
        <v>154</v>
      </c>
      <c r="AK1680" s="13" t="s">
        <v>184</v>
      </c>
      <c r="AL1680" t="s">
        <v>136</v>
      </c>
      <c r="AM1680" t="str">
        <f>EmployeeData[[#This Row],[EMPLOYEEID]]</f>
        <v>E299964</v>
      </c>
    </row>
    <row r="1681" spans="1:39" ht="15" x14ac:dyDescent="0.25">
      <c r="A1681" s="13" t="s">
        <v>3663</v>
      </c>
      <c r="B1681" s="13" t="str">
        <f>EmployeeData[[#This Row],[FULLNAME]]</f>
        <v>Simon Deng</v>
      </c>
      <c r="C1681" s="13" t="s">
        <v>1081</v>
      </c>
      <c r="D1681" s="13" t="s">
        <v>407</v>
      </c>
      <c r="E1681">
        <v>445</v>
      </c>
      <c r="F1681" s="13" t="s">
        <v>169</v>
      </c>
      <c r="G1681" s="13" t="s">
        <v>1387</v>
      </c>
      <c r="H1681" t="s">
        <v>81</v>
      </c>
      <c r="I1681" t="s">
        <v>3976</v>
      </c>
      <c r="J1681">
        <v>41908</v>
      </c>
      <c r="K1681">
        <v>43176</v>
      </c>
      <c r="L1681">
        <v>1</v>
      </c>
      <c r="M1681">
        <v>40</v>
      </c>
      <c r="N1681">
        <v>5</v>
      </c>
      <c r="O1681">
        <v>23977</v>
      </c>
      <c r="P1681" t="s">
        <v>76</v>
      </c>
      <c r="Q1681" s="13" t="s">
        <v>60</v>
      </c>
      <c r="R1681" s="13" t="s">
        <v>83</v>
      </c>
      <c r="S1681" s="13" t="s">
        <v>129</v>
      </c>
      <c r="T1681" t="b">
        <v>1</v>
      </c>
      <c r="U1681" s="13" t="s">
        <v>38</v>
      </c>
      <c r="V1681" s="13" t="s">
        <v>3664</v>
      </c>
      <c r="W1681" t="s">
        <v>35</v>
      </c>
      <c r="X1681" s="13" t="s">
        <v>45</v>
      </c>
      <c r="Y1681" s="13" t="s">
        <v>229</v>
      </c>
      <c r="Z1681">
        <v>1989</v>
      </c>
      <c r="AA1681" s="13" t="s">
        <v>33</v>
      </c>
      <c r="AB1681" s="13" t="s">
        <v>1388</v>
      </c>
      <c r="AC1681" s="13" t="s">
        <v>171</v>
      </c>
      <c r="AD1681" s="13" t="s">
        <v>41</v>
      </c>
      <c r="AE1681">
        <v>36</v>
      </c>
      <c r="AF1681" t="s">
        <v>36</v>
      </c>
      <c r="AG1681" t="s">
        <v>11</v>
      </c>
      <c r="AH1681">
        <v>4</v>
      </c>
      <c r="AI1681" t="s">
        <v>30</v>
      </c>
      <c r="AJ1681" s="13" t="s">
        <v>149</v>
      </c>
      <c r="AK1681" s="13" t="s">
        <v>135</v>
      </c>
      <c r="AL1681" t="s">
        <v>136</v>
      </c>
      <c r="AM1681" t="str">
        <f>EmployeeData[[#This Row],[EMPLOYEEID]]</f>
        <v>E299965</v>
      </c>
    </row>
    <row r="1682" spans="1:39" ht="15" x14ac:dyDescent="0.25">
      <c r="A1682" s="13" t="s">
        <v>3665</v>
      </c>
      <c r="B1682" s="13" t="str">
        <f>EmployeeData[[#This Row],[FULLNAME]]</f>
        <v>Simone Del Boccio</v>
      </c>
      <c r="C1682" s="13" t="s">
        <v>156</v>
      </c>
      <c r="D1682" s="13" t="s">
        <v>407</v>
      </c>
      <c r="E1682">
        <v>450</v>
      </c>
      <c r="F1682" s="13" t="s">
        <v>221</v>
      </c>
      <c r="G1682" s="13" t="s">
        <v>158</v>
      </c>
      <c r="H1682" t="s">
        <v>80</v>
      </c>
      <c r="J1682">
        <v>41908</v>
      </c>
      <c r="K1682">
        <v>43177</v>
      </c>
      <c r="L1682">
        <v>1</v>
      </c>
      <c r="M1682">
        <v>40</v>
      </c>
      <c r="N1682">
        <v>5</v>
      </c>
      <c r="O1682">
        <v>66912</v>
      </c>
      <c r="P1682" t="s">
        <v>76</v>
      </c>
      <c r="Q1682" s="13" t="s">
        <v>56</v>
      </c>
      <c r="R1682" s="13" t="s">
        <v>83</v>
      </c>
      <c r="S1682" s="13" t="s">
        <v>159</v>
      </c>
      <c r="T1682" t="b">
        <v>1</v>
      </c>
      <c r="U1682" s="13" t="s">
        <v>8</v>
      </c>
      <c r="V1682" s="13" t="s">
        <v>3666</v>
      </c>
      <c r="W1682" t="s">
        <v>35</v>
      </c>
      <c r="X1682" s="13" t="s">
        <v>10</v>
      </c>
      <c r="Y1682" s="13" t="s">
        <v>146</v>
      </c>
      <c r="Z1682">
        <v>1970</v>
      </c>
      <c r="AA1682" s="13" t="s">
        <v>15</v>
      </c>
      <c r="AB1682" s="13" t="s">
        <v>161</v>
      </c>
      <c r="AC1682" s="13" t="s">
        <v>301</v>
      </c>
      <c r="AD1682" s="13" t="s">
        <v>9</v>
      </c>
      <c r="AE1682">
        <v>55</v>
      </c>
      <c r="AF1682" t="s">
        <v>37</v>
      </c>
      <c r="AG1682" t="s">
        <v>12</v>
      </c>
      <c r="AH1682">
        <v>4</v>
      </c>
      <c r="AI1682" t="s">
        <v>30</v>
      </c>
      <c r="AJ1682" s="13" t="s">
        <v>239</v>
      </c>
      <c r="AK1682" s="13" t="s">
        <v>150</v>
      </c>
      <c r="AL1682" t="s">
        <v>136</v>
      </c>
      <c r="AM1682" t="str">
        <f>EmployeeData[[#This Row],[EMPLOYEEID]]</f>
        <v>E299966</v>
      </c>
    </row>
    <row r="1683" spans="1:39" ht="15" x14ac:dyDescent="0.25">
      <c r="A1683" s="13" t="s">
        <v>3667</v>
      </c>
      <c r="B1683" s="13" t="str">
        <f>EmployeeData[[#This Row],[FULLNAME]]</f>
        <v>Simone Dalley</v>
      </c>
      <c r="C1683" s="13" t="s">
        <v>156</v>
      </c>
      <c r="D1683" s="13" t="s">
        <v>407</v>
      </c>
      <c r="E1683">
        <v>452</v>
      </c>
      <c r="F1683" s="13" t="s">
        <v>157</v>
      </c>
      <c r="G1683" s="13" t="s">
        <v>158</v>
      </c>
      <c r="H1683" t="s">
        <v>80</v>
      </c>
      <c r="J1683">
        <v>41908</v>
      </c>
      <c r="K1683">
        <v>43178</v>
      </c>
      <c r="L1683">
        <v>1</v>
      </c>
      <c r="M1683">
        <v>40</v>
      </c>
      <c r="N1683">
        <v>5</v>
      </c>
      <c r="O1683">
        <v>68931</v>
      </c>
      <c r="P1683" t="s">
        <v>76</v>
      </c>
      <c r="Q1683" s="13" t="s">
        <v>56</v>
      </c>
      <c r="R1683" s="13" t="s">
        <v>83</v>
      </c>
      <c r="S1683" s="13" t="s">
        <v>159</v>
      </c>
      <c r="T1683" t="b">
        <v>1</v>
      </c>
      <c r="U1683" s="13" t="s">
        <v>7</v>
      </c>
      <c r="V1683" s="13" t="s">
        <v>3668</v>
      </c>
      <c r="W1683" t="s">
        <v>35</v>
      </c>
      <c r="X1683" s="13" t="s">
        <v>10</v>
      </c>
      <c r="Y1683" s="13" t="s">
        <v>146</v>
      </c>
      <c r="Z1683">
        <v>1972</v>
      </c>
      <c r="AA1683" s="13" t="s">
        <v>32</v>
      </c>
      <c r="AB1683" s="13" t="s">
        <v>161</v>
      </c>
      <c r="AC1683" s="13" t="s">
        <v>199</v>
      </c>
      <c r="AD1683" s="13" t="s">
        <v>43</v>
      </c>
      <c r="AE1683">
        <v>53</v>
      </c>
      <c r="AF1683" t="s">
        <v>37</v>
      </c>
      <c r="AG1683" t="s">
        <v>12</v>
      </c>
      <c r="AH1683">
        <v>4</v>
      </c>
      <c r="AI1683" t="s">
        <v>30</v>
      </c>
      <c r="AJ1683" s="13" t="s">
        <v>239</v>
      </c>
      <c r="AK1683" s="13" t="s">
        <v>184</v>
      </c>
      <c r="AL1683" t="b">
        <v>1</v>
      </c>
      <c r="AM1683" t="str">
        <f>EmployeeData[[#This Row],[EMPLOYEEID]]</f>
        <v>E299967</v>
      </c>
    </row>
    <row r="1684" spans="1:39" ht="15" x14ac:dyDescent="0.25">
      <c r="A1684" s="13" t="s">
        <v>3669</v>
      </c>
      <c r="B1684" s="13" t="str">
        <f>EmployeeData[[#This Row],[FULLNAME]]</f>
        <v>Simone Chuahuico</v>
      </c>
      <c r="C1684" s="13" t="s">
        <v>203</v>
      </c>
      <c r="D1684" s="13" t="s">
        <v>407</v>
      </c>
      <c r="E1684">
        <v>452</v>
      </c>
      <c r="F1684" s="13" t="s">
        <v>157</v>
      </c>
      <c r="G1684" s="13" t="s">
        <v>204</v>
      </c>
      <c r="H1684" t="s">
        <v>80</v>
      </c>
      <c r="J1684">
        <v>41908</v>
      </c>
      <c r="K1684">
        <v>43179</v>
      </c>
      <c r="L1684">
        <v>1</v>
      </c>
      <c r="M1684">
        <v>40</v>
      </c>
      <c r="N1684">
        <v>5</v>
      </c>
      <c r="O1684">
        <v>971</v>
      </c>
      <c r="P1684" t="s">
        <v>76</v>
      </c>
      <c r="Q1684" s="13" t="s">
        <v>55</v>
      </c>
      <c r="R1684" s="13" t="s">
        <v>83</v>
      </c>
      <c r="S1684" s="13" t="s">
        <v>129</v>
      </c>
      <c r="T1684" t="b">
        <v>1</v>
      </c>
      <c r="U1684" s="13" t="s">
        <v>38</v>
      </c>
      <c r="V1684" s="13" t="s">
        <v>3670</v>
      </c>
      <c r="W1684" t="s">
        <v>35</v>
      </c>
      <c r="X1684" s="13" t="s">
        <v>10</v>
      </c>
      <c r="Y1684" s="13" t="s">
        <v>131</v>
      </c>
      <c r="Z1684">
        <v>1968</v>
      </c>
      <c r="AA1684" s="13" t="s">
        <v>33</v>
      </c>
      <c r="AB1684" s="13" t="s">
        <v>206</v>
      </c>
      <c r="AC1684" s="13" t="s">
        <v>199</v>
      </c>
      <c r="AD1684" s="13" t="s">
        <v>43</v>
      </c>
      <c r="AE1684">
        <v>57</v>
      </c>
      <c r="AF1684" t="s">
        <v>37</v>
      </c>
      <c r="AG1684" t="s">
        <v>11</v>
      </c>
      <c r="AH1684">
        <v>4</v>
      </c>
      <c r="AI1684" t="s">
        <v>30</v>
      </c>
      <c r="AJ1684" s="13" t="s">
        <v>176</v>
      </c>
      <c r="AK1684" s="13" t="s">
        <v>135</v>
      </c>
      <c r="AL1684" t="b">
        <v>0</v>
      </c>
      <c r="AM1684" t="str">
        <f>EmployeeData[[#This Row],[EMPLOYEEID]]</f>
        <v>E299968</v>
      </c>
    </row>
    <row r="1685" spans="1:39" ht="15" x14ac:dyDescent="0.25">
      <c r="A1685" s="13" t="s">
        <v>3671</v>
      </c>
      <c r="B1685" s="13" t="str">
        <f>EmployeeData[[#This Row],[FULLNAME]]</f>
        <v>Siyi Chou</v>
      </c>
      <c r="C1685" s="13" t="s">
        <v>203</v>
      </c>
      <c r="D1685" s="13" t="s">
        <v>407</v>
      </c>
      <c r="E1685">
        <v>442</v>
      </c>
      <c r="F1685" s="13" t="s">
        <v>143</v>
      </c>
      <c r="G1685" s="13" t="s">
        <v>204</v>
      </c>
      <c r="H1685" t="s">
        <v>80</v>
      </c>
      <c r="J1685">
        <v>41908</v>
      </c>
      <c r="K1685">
        <v>43180</v>
      </c>
      <c r="L1685">
        <v>1</v>
      </c>
      <c r="M1685">
        <v>40</v>
      </c>
      <c r="N1685">
        <v>5</v>
      </c>
      <c r="O1685">
        <v>262444</v>
      </c>
      <c r="P1685" t="s">
        <v>76</v>
      </c>
      <c r="Q1685" s="13" t="s">
        <v>55</v>
      </c>
      <c r="R1685" s="13" t="s">
        <v>83</v>
      </c>
      <c r="S1685" s="13" t="s">
        <v>159</v>
      </c>
      <c r="T1685" t="b">
        <v>1</v>
      </c>
      <c r="U1685" s="13" t="s">
        <v>7</v>
      </c>
      <c r="V1685" s="13" t="s">
        <v>3672</v>
      </c>
      <c r="W1685" t="s">
        <v>35</v>
      </c>
      <c r="X1685" s="13" t="s">
        <v>10</v>
      </c>
      <c r="Y1685" s="13" t="s">
        <v>233</v>
      </c>
      <c r="Z1685">
        <v>2002</v>
      </c>
      <c r="AA1685" s="13" t="s">
        <v>33</v>
      </c>
      <c r="AB1685" s="13" t="s">
        <v>206</v>
      </c>
      <c r="AC1685" s="13" t="s">
        <v>179</v>
      </c>
      <c r="AD1685" s="13" t="s">
        <v>44</v>
      </c>
      <c r="AE1685">
        <v>23</v>
      </c>
      <c r="AF1685" t="s">
        <v>63</v>
      </c>
      <c r="AG1685" t="s">
        <v>47</v>
      </c>
      <c r="AH1685">
        <v>4</v>
      </c>
      <c r="AI1685" t="s">
        <v>30</v>
      </c>
      <c r="AJ1685" s="13" t="s">
        <v>134</v>
      </c>
      <c r="AK1685" s="13" t="s">
        <v>135</v>
      </c>
      <c r="AL1685" t="b">
        <v>1</v>
      </c>
      <c r="AM1685" t="str">
        <f>EmployeeData[[#This Row],[EMPLOYEEID]]</f>
        <v>E299969</v>
      </c>
    </row>
    <row r="1686" spans="1:39" ht="15" x14ac:dyDescent="0.25">
      <c r="A1686" s="13" t="s">
        <v>3673</v>
      </c>
      <c r="B1686" s="13" t="str">
        <f>EmployeeData[[#This Row],[FULLNAME]]</f>
        <v>Siyi Chiu</v>
      </c>
      <c r="C1686" s="13" t="s">
        <v>203</v>
      </c>
      <c r="D1686" s="13" t="s">
        <v>407</v>
      </c>
      <c r="E1686">
        <v>453</v>
      </c>
      <c r="F1686" s="13" t="s">
        <v>127</v>
      </c>
      <c r="G1686" s="13" t="s">
        <v>204</v>
      </c>
      <c r="H1686" t="s">
        <v>80</v>
      </c>
      <c r="J1686">
        <v>41908</v>
      </c>
      <c r="K1686">
        <v>43181</v>
      </c>
      <c r="L1686">
        <v>1</v>
      </c>
      <c r="M1686">
        <v>40</v>
      </c>
      <c r="N1686">
        <v>5</v>
      </c>
      <c r="O1686">
        <v>10762</v>
      </c>
      <c r="P1686" t="s">
        <v>76</v>
      </c>
      <c r="Q1686" s="13" t="s">
        <v>55</v>
      </c>
      <c r="R1686" s="13" t="s">
        <v>83</v>
      </c>
      <c r="S1686" s="13" t="s">
        <v>211</v>
      </c>
      <c r="T1686" t="b">
        <v>1</v>
      </c>
      <c r="U1686" s="13" t="s">
        <v>38</v>
      </c>
      <c r="V1686" s="13" t="s">
        <v>3674</v>
      </c>
      <c r="W1686" t="s">
        <v>35</v>
      </c>
      <c r="X1686" s="13" t="s">
        <v>10</v>
      </c>
      <c r="Y1686" s="13" t="s">
        <v>146</v>
      </c>
      <c r="Z1686">
        <v>1988</v>
      </c>
      <c r="AA1686" s="13" t="s">
        <v>33</v>
      </c>
      <c r="AB1686" s="13" t="s">
        <v>206</v>
      </c>
      <c r="AC1686" s="13" t="s">
        <v>320</v>
      </c>
      <c r="AD1686" s="13" t="s">
        <v>40</v>
      </c>
      <c r="AE1686">
        <v>37</v>
      </c>
      <c r="AF1686" t="s">
        <v>36</v>
      </c>
      <c r="AG1686" t="s">
        <v>11</v>
      </c>
      <c r="AH1686">
        <v>4</v>
      </c>
      <c r="AI1686" t="s">
        <v>30</v>
      </c>
      <c r="AJ1686" s="13" t="s">
        <v>239</v>
      </c>
      <c r="AK1686" s="13" t="s">
        <v>135</v>
      </c>
      <c r="AL1686" t="b">
        <v>1</v>
      </c>
      <c r="AM1686" t="str">
        <f>EmployeeData[[#This Row],[EMPLOYEEID]]</f>
        <v>E299970</v>
      </c>
    </row>
    <row r="1687" spans="1:39" ht="15" x14ac:dyDescent="0.25">
      <c r="A1687" s="13" t="s">
        <v>3675</v>
      </c>
      <c r="B1687" s="13" t="str">
        <f>EmployeeData[[#This Row],[FULLNAME]]</f>
        <v>Siyi Chen</v>
      </c>
      <c r="C1687" s="13" t="s">
        <v>303</v>
      </c>
      <c r="D1687" s="13" t="s">
        <v>407</v>
      </c>
      <c r="E1687">
        <v>442</v>
      </c>
      <c r="F1687" s="13" t="s">
        <v>143</v>
      </c>
      <c r="G1687" s="13" t="s">
        <v>304</v>
      </c>
      <c r="H1687" t="s">
        <v>80</v>
      </c>
      <c r="J1687">
        <v>41908</v>
      </c>
      <c r="K1687">
        <v>43182</v>
      </c>
      <c r="L1687">
        <v>1</v>
      </c>
      <c r="M1687">
        <v>40</v>
      </c>
      <c r="N1687">
        <v>5</v>
      </c>
      <c r="O1687">
        <v>21440</v>
      </c>
      <c r="P1687" t="s">
        <v>76</v>
      </c>
      <c r="Q1687" s="13" t="s">
        <v>57</v>
      </c>
      <c r="R1687" s="13" t="s">
        <v>83</v>
      </c>
      <c r="S1687" s="13" t="s">
        <v>159</v>
      </c>
      <c r="T1687" t="b">
        <v>1</v>
      </c>
      <c r="U1687" s="13" t="s">
        <v>7</v>
      </c>
      <c r="V1687" s="13" t="s">
        <v>3676</v>
      </c>
      <c r="W1687" t="s">
        <v>35</v>
      </c>
      <c r="X1687" s="13" t="s">
        <v>45</v>
      </c>
      <c r="Y1687" s="13" t="s">
        <v>146</v>
      </c>
      <c r="Z1687">
        <v>1984</v>
      </c>
      <c r="AA1687" s="13" t="s">
        <v>33</v>
      </c>
      <c r="AB1687" s="13" t="s">
        <v>306</v>
      </c>
      <c r="AC1687" s="13" t="s">
        <v>179</v>
      </c>
      <c r="AD1687" s="13" t="s">
        <v>44</v>
      </c>
      <c r="AE1687">
        <v>41</v>
      </c>
      <c r="AF1687" t="s">
        <v>36</v>
      </c>
      <c r="AG1687" t="s">
        <v>11</v>
      </c>
      <c r="AH1687">
        <v>4</v>
      </c>
      <c r="AI1687" t="s">
        <v>30</v>
      </c>
      <c r="AJ1687" s="13" t="s">
        <v>154</v>
      </c>
      <c r="AK1687" s="13" t="s">
        <v>135</v>
      </c>
      <c r="AL1687" t="b">
        <v>1</v>
      </c>
      <c r="AM1687" t="str">
        <f>EmployeeData[[#This Row],[EMPLOYEEID]]</f>
        <v>E299971</v>
      </c>
    </row>
    <row r="1688" spans="1:39" ht="15" x14ac:dyDescent="0.25">
      <c r="A1688" s="13" t="s">
        <v>3677</v>
      </c>
      <c r="B1688" s="13" t="str">
        <f>EmployeeData[[#This Row],[FULLNAME]]</f>
        <v>Smitha Chen</v>
      </c>
      <c r="C1688" s="13" t="s">
        <v>156</v>
      </c>
      <c r="D1688" s="13" t="s">
        <v>407</v>
      </c>
      <c r="E1688">
        <v>452</v>
      </c>
      <c r="F1688" s="13" t="s">
        <v>157</v>
      </c>
      <c r="G1688" s="13" t="s">
        <v>158</v>
      </c>
      <c r="H1688" t="s">
        <v>80</v>
      </c>
      <c r="J1688">
        <v>41908</v>
      </c>
      <c r="K1688">
        <v>43183</v>
      </c>
      <c r="L1688">
        <v>1</v>
      </c>
      <c r="M1688">
        <v>40</v>
      </c>
      <c r="N1688">
        <v>5</v>
      </c>
      <c r="O1688">
        <v>67820</v>
      </c>
      <c r="P1688" t="s">
        <v>76</v>
      </c>
      <c r="Q1688" s="13" t="s">
        <v>56</v>
      </c>
      <c r="R1688" s="13" t="s">
        <v>83</v>
      </c>
      <c r="S1688" s="13" t="s">
        <v>129</v>
      </c>
      <c r="T1688" t="b">
        <v>1</v>
      </c>
      <c r="U1688" s="13" t="s">
        <v>38</v>
      </c>
      <c r="V1688" s="13" t="s">
        <v>3678</v>
      </c>
      <c r="W1688" t="s">
        <v>35</v>
      </c>
      <c r="X1688" s="13" t="s">
        <v>45</v>
      </c>
      <c r="Y1688" s="13" t="s">
        <v>146</v>
      </c>
      <c r="Z1688">
        <v>1999</v>
      </c>
      <c r="AA1688" s="13" t="s">
        <v>33</v>
      </c>
      <c r="AB1688" s="13" t="s">
        <v>161</v>
      </c>
      <c r="AC1688" s="13" t="s">
        <v>199</v>
      </c>
      <c r="AD1688" s="13" t="s">
        <v>43</v>
      </c>
      <c r="AE1688">
        <v>26</v>
      </c>
      <c r="AF1688" t="s">
        <v>6</v>
      </c>
      <c r="AG1688" t="s">
        <v>12</v>
      </c>
      <c r="AH1688">
        <v>4</v>
      </c>
      <c r="AI1688" t="s">
        <v>30</v>
      </c>
      <c r="AJ1688" s="13" t="s">
        <v>134</v>
      </c>
      <c r="AK1688" s="13" t="s">
        <v>135</v>
      </c>
      <c r="AL1688" t="s">
        <v>136</v>
      </c>
      <c r="AM1688" t="str">
        <f>EmployeeData[[#This Row],[EMPLOYEEID]]</f>
        <v>E299972</v>
      </c>
    </row>
    <row r="1689" spans="1:39" ht="15" x14ac:dyDescent="0.25">
      <c r="A1689" s="13" t="s">
        <v>3679</v>
      </c>
      <c r="B1689" s="13" t="str">
        <f>EmployeeData[[#This Row],[FULLNAME]]</f>
        <v>Smitha Chan-Henry</v>
      </c>
      <c r="C1689" s="13" t="s">
        <v>193</v>
      </c>
      <c r="D1689" s="13" t="s">
        <v>407</v>
      </c>
      <c r="E1689">
        <v>301</v>
      </c>
      <c r="F1689" s="13" t="s">
        <v>221</v>
      </c>
      <c r="G1689" s="13" t="s">
        <v>248</v>
      </c>
      <c r="H1689" t="s">
        <v>80</v>
      </c>
      <c r="J1689">
        <v>41908</v>
      </c>
      <c r="K1689">
        <v>43184</v>
      </c>
      <c r="L1689">
        <v>1</v>
      </c>
      <c r="M1689">
        <v>40</v>
      </c>
      <c r="N1689">
        <v>5</v>
      </c>
      <c r="O1689">
        <v>51953</v>
      </c>
      <c r="P1689" t="s">
        <v>76</v>
      </c>
      <c r="Q1689" s="13" t="s">
        <v>58</v>
      </c>
      <c r="R1689" s="13" t="s">
        <v>83</v>
      </c>
      <c r="S1689" s="13" t="s">
        <v>237</v>
      </c>
      <c r="T1689" t="b">
        <v>1</v>
      </c>
      <c r="U1689" s="13" t="s">
        <v>38</v>
      </c>
      <c r="V1689" s="13" t="s">
        <v>3680</v>
      </c>
      <c r="W1689" t="s">
        <v>35</v>
      </c>
      <c r="X1689" s="13" t="s">
        <v>10</v>
      </c>
      <c r="Y1689" s="13" t="s">
        <v>146</v>
      </c>
      <c r="Z1689">
        <v>1999</v>
      </c>
      <c r="AA1689" s="13" t="s">
        <v>33</v>
      </c>
      <c r="AB1689" s="13" t="s">
        <v>250</v>
      </c>
      <c r="AC1689" s="13" t="s">
        <v>1054</v>
      </c>
      <c r="AD1689" s="13" t="s">
        <v>9</v>
      </c>
      <c r="AE1689">
        <v>26</v>
      </c>
      <c r="AF1689" t="s">
        <v>6</v>
      </c>
      <c r="AG1689" t="s">
        <v>12</v>
      </c>
      <c r="AH1689">
        <v>4</v>
      </c>
      <c r="AI1689" t="s">
        <v>30</v>
      </c>
      <c r="AJ1689" s="13" t="s">
        <v>134</v>
      </c>
      <c r="AK1689" s="13" t="s">
        <v>135</v>
      </c>
      <c r="AL1689" t="b">
        <v>0</v>
      </c>
      <c r="AM1689" t="str">
        <f>EmployeeData[[#This Row],[EMPLOYEEID]]</f>
        <v>E299973</v>
      </c>
    </row>
    <row r="1690" spans="1:39" ht="15" x14ac:dyDescent="0.25">
      <c r="A1690" s="13" t="s">
        <v>3681</v>
      </c>
      <c r="B1690" s="13" t="str">
        <f>EmployeeData[[#This Row],[FULLNAME]]</f>
        <v>Smitha Carswell</v>
      </c>
      <c r="C1690" s="13" t="s">
        <v>303</v>
      </c>
      <c r="D1690" s="13" t="s">
        <v>407</v>
      </c>
      <c r="E1690">
        <v>443</v>
      </c>
      <c r="F1690" s="13" t="s">
        <v>157</v>
      </c>
      <c r="G1690" s="13" t="s">
        <v>304</v>
      </c>
      <c r="H1690" t="s">
        <v>80</v>
      </c>
      <c r="J1690">
        <v>41908</v>
      </c>
      <c r="K1690">
        <v>43185</v>
      </c>
      <c r="L1690">
        <v>1</v>
      </c>
      <c r="M1690">
        <v>40</v>
      </c>
      <c r="N1690">
        <v>5</v>
      </c>
      <c r="O1690">
        <v>32961</v>
      </c>
      <c r="P1690" t="s">
        <v>76</v>
      </c>
      <c r="Q1690" s="13" t="s">
        <v>57</v>
      </c>
      <c r="R1690" s="13" t="s">
        <v>83</v>
      </c>
      <c r="S1690" s="13" t="s">
        <v>129</v>
      </c>
      <c r="T1690" t="b">
        <v>1</v>
      </c>
      <c r="U1690" s="13" t="s">
        <v>38</v>
      </c>
      <c r="V1690" s="13" t="s">
        <v>3682</v>
      </c>
      <c r="W1690" t="s">
        <v>35</v>
      </c>
      <c r="X1690" s="13" t="s">
        <v>10</v>
      </c>
      <c r="Y1690" s="13" t="s">
        <v>131</v>
      </c>
      <c r="Z1690">
        <v>1980</v>
      </c>
      <c r="AA1690" s="13" t="s">
        <v>33</v>
      </c>
      <c r="AB1690" s="13" t="s">
        <v>306</v>
      </c>
      <c r="AC1690" s="13" t="s">
        <v>162</v>
      </c>
      <c r="AD1690" s="13" t="s">
        <v>43</v>
      </c>
      <c r="AE1690">
        <v>45</v>
      </c>
      <c r="AF1690" t="s">
        <v>36</v>
      </c>
      <c r="AG1690" t="s">
        <v>11</v>
      </c>
      <c r="AH1690">
        <v>4</v>
      </c>
      <c r="AI1690" t="s">
        <v>30</v>
      </c>
      <c r="AJ1690" s="13" t="s">
        <v>239</v>
      </c>
      <c r="AK1690" s="13" t="s">
        <v>135</v>
      </c>
      <c r="AL1690" t="b">
        <v>0</v>
      </c>
      <c r="AM1690" t="str">
        <f>EmployeeData[[#This Row],[EMPLOYEEID]]</f>
        <v>E299974</v>
      </c>
    </row>
    <row r="1691" spans="1:39" ht="15" x14ac:dyDescent="0.25">
      <c r="A1691" s="13" t="s">
        <v>3683</v>
      </c>
      <c r="B1691" s="13" t="str">
        <f>EmployeeData[[#This Row],[FULLNAME]]</f>
        <v>Sonia Cai</v>
      </c>
      <c r="C1691" s="13" t="s">
        <v>125</v>
      </c>
      <c r="D1691" s="13" t="s">
        <v>407</v>
      </c>
      <c r="E1691">
        <v>442</v>
      </c>
      <c r="F1691" s="13" t="s">
        <v>143</v>
      </c>
      <c r="G1691" s="13" t="s">
        <v>128</v>
      </c>
      <c r="H1691" t="s">
        <v>80</v>
      </c>
      <c r="J1691">
        <v>41908</v>
      </c>
      <c r="K1691">
        <v>43186</v>
      </c>
      <c r="L1691">
        <v>1</v>
      </c>
      <c r="M1691">
        <v>40</v>
      </c>
      <c r="N1691">
        <v>5</v>
      </c>
      <c r="O1691">
        <v>99574</v>
      </c>
      <c r="P1691" t="s">
        <v>76</v>
      </c>
      <c r="Q1691" s="13" t="s">
        <v>54</v>
      </c>
      <c r="R1691" s="13" t="s">
        <v>83</v>
      </c>
      <c r="S1691" s="13" t="s">
        <v>140</v>
      </c>
      <c r="T1691" t="b">
        <v>1</v>
      </c>
      <c r="U1691" s="13" t="s">
        <v>7</v>
      </c>
      <c r="V1691" s="13" t="s">
        <v>3684</v>
      </c>
      <c r="W1691" t="s">
        <v>35</v>
      </c>
      <c r="X1691" s="13" t="s">
        <v>10</v>
      </c>
      <c r="Y1691" s="13" t="s">
        <v>131</v>
      </c>
      <c r="Z1691">
        <v>1997</v>
      </c>
      <c r="AA1691" s="13" t="s">
        <v>33</v>
      </c>
      <c r="AB1691" s="13" t="s">
        <v>132</v>
      </c>
      <c r="AC1691" s="13" t="s">
        <v>179</v>
      </c>
      <c r="AD1691" s="13" t="s">
        <v>44</v>
      </c>
      <c r="AE1691">
        <v>28</v>
      </c>
      <c r="AF1691" t="s">
        <v>6</v>
      </c>
      <c r="AG1691" t="s">
        <v>46</v>
      </c>
      <c r="AH1691">
        <v>4</v>
      </c>
      <c r="AI1691" t="s">
        <v>30</v>
      </c>
      <c r="AJ1691" s="13" t="s">
        <v>134</v>
      </c>
      <c r="AK1691" s="13" t="s">
        <v>135</v>
      </c>
      <c r="AL1691" t="s">
        <v>136</v>
      </c>
      <c r="AM1691" t="str">
        <f>EmployeeData[[#This Row],[EMPLOYEEID]]</f>
        <v>E299975</v>
      </c>
    </row>
    <row r="1692" spans="1:39" ht="15" x14ac:dyDescent="0.25">
      <c r="A1692" s="13" t="s">
        <v>3685</v>
      </c>
      <c r="B1692" s="13" t="str">
        <f>EmployeeData[[#This Row],[FULLNAME]]</f>
        <v>Sonia Buchholz</v>
      </c>
      <c r="C1692" s="13" t="s">
        <v>203</v>
      </c>
      <c r="D1692" s="13" t="s">
        <v>407</v>
      </c>
      <c r="E1692">
        <v>252</v>
      </c>
      <c r="F1692" s="13" t="s">
        <v>143</v>
      </c>
      <c r="G1692" s="13" t="s">
        <v>204</v>
      </c>
      <c r="H1692" t="s">
        <v>80</v>
      </c>
      <c r="J1692">
        <v>41908</v>
      </c>
      <c r="K1692">
        <v>43187</v>
      </c>
      <c r="L1692">
        <v>1</v>
      </c>
      <c r="M1692">
        <v>40</v>
      </c>
      <c r="N1692">
        <v>5</v>
      </c>
      <c r="O1692">
        <v>224438</v>
      </c>
      <c r="P1692" t="s">
        <v>76</v>
      </c>
      <c r="Q1692" s="13" t="s">
        <v>55</v>
      </c>
      <c r="R1692" s="13" t="s">
        <v>83</v>
      </c>
      <c r="S1692" s="13" t="s">
        <v>159</v>
      </c>
      <c r="T1692" t="b">
        <v>1</v>
      </c>
      <c r="U1692" s="13" t="s">
        <v>7</v>
      </c>
      <c r="V1692" s="13" t="s">
        <v>3686</v>
      </c>
      <c r="W1692" t="s">
        <v>35</v>
      </c>
      <c r="X1692" s="13" t="s">
        <v>10</v>
      </c>
      <c r="Y1692" s="13" t="s">
        <v>146</v>
      </c>
      <c r="Z1692">
        <v>1992</v>
      </c>
      <c r="AA1692" s="13" t="s">
        <v>33</v>
      </c>
      <c r="AB1692" s="13" t="s">
        <v>206</v>
      </c>
      <c r="AC1692" s="13" t="s">
        <v>148</v>
      </c>
      <c r="AD1692" s="13" t="s">
        <v>44</v>
      </c>
      <c r="AE1692">
        <v>33</v>
      </c>
      <c r="AF1692" t="s">
        <v>36</v>
      </c>
      <c r="AG1692" t="s">
        <v>47</v>
      </c>
      <c r="AH1692">
        <v>4</v>
      </c>
      <c r="AI1692" t="s">
        <v>30</v>
      </c>
      <c r="AJ1692" s="13" t="s">
        <v>167</v>
      </c>
      <c r="AK1692" s="13" t="s">
        <v>135</v>
      </c>
      <c r="AL1692" t="b">
        <v>1</v>
      </c>
      <c r="AM1692" t="str">
        <f>EmployeeData[[#This Row],[EMPLOYEEID]]</f>
        <v>E299976</v>
      </c>
    </row>
    <row r="1693" spans="1:39" ht="15" x14ac:dyDescent="0.25">
      <c r="A1693" s="13" t="s">
        <v>3687</v>
      </c>
      <c r="B1693" s="13" t="str">
        <f>EmployeeData[[#This Row],[FULLNAME]]</f>
        <v>Sonia Bolster</v>
      </c>
      <c r="C1693" s="13" t="s">
        <v>125</v>
      </c>
      <c r="D1693" s="13" t="s">
        <v>407</v>
      </c>
      <c r="E1693">
        <v>442</v>
      </c>
      <c r="F1693" s="13" t="s">
        <v>143</v>
      </c>
      <c r="G1693" s="13" t="s">
        <v>128</v>
      </c>
      <c r="H1693" t="s">
        <v>80</v>
      </c>
      <c r="J1693">
        <v>41908</v>
      </c>
      <c r="K1693">
        <v>43188</v>
      </c>
      <c r="L1693">
        <v>1</v>
      </c>
      <c r="M1693">
        <v>40</v>
      </c>
      <c r="N1693">
        <v>5</v>
      </c>
      <c r="O1693">
        <v>64225</v>
      </c>
      <c r="P1693" t="s">
        <v>76</v>
      </c>
      <c r="Q1693" s="13" t="s">
        <v>54</v>
      </c>
      <c r="R1693" s="13" t="s">
        <v>83</v>
      </c>
      <c r="S1693" s="13" t="s">
        <v>211</v>
      </c>
      <c r="T1693" t="b">
        <v>1</v>
      </c>
      <c r="U1693" s="13" t="s">
        <v>8</v>
      </c>
      <c r="V1693" s="13" t="s">
        <v>3688</v>
      </c>
      <c r="W1693" t="s">
        <v>35</v>
      </c>
      <c r="X1693" s="13" t="s">
        <v>10</v>
      </c>
      <c r="Y1693" s="13" t="s">
        <v>146</v>
      </c>
      <c r="Z1693">
        <v>1964</v>
      </c>
      <c r="AA1693" s="13" t="s">
        <v>33</v>
      </c>
      <c r="AB1693" s="13" t="s">
        <v>132</v>
      </c>
      <c r="AC1693" s="13" t="s">
        <v>179</v>
      </c>
      <c r="AD1693" s="13" t="s">
        <v>44</v>
      </c>
      <c r="AE1693">
        <v>61</v>
      </c>
      <c r="AF1693" t="s">
        <v>37</v>
      </c>
      <c r="AG1693" t="s">
        <v>12</v>
      </c>
      <c r="AH1693">
        <v>4</v>
      </c>
      <c r="AI1693" t="s">
        <v>30</v>
      </c>
      <c r="AJ1693" s="13" t="s">
        <v>167</v>
      </c>
      <c r="AK1693" s="13" t="s">
        <v>135</v>
      </c>
      <c r="AL1693" t="b">
        <v>1</v>
      </c>
      <c r="AM1693" t="str">
        <f>EmployeeData[[#This Row],[EMPLOYEEID]]</f>
        <v>E299977</v>
      </c>
    </row>
    <row r="1694" spans="1:39" ht="15" x14ac:dyDescent="0.25">
      <c r="A1694" s="13" t="s">
        <v>3689</v>
      </c>
      <c r="B1694" s="13" t="str">
        <f>EmployeeData[[#This Row],[FULLNAME]]</f>
        <v>Sophia Bertrand</v>
      </c>
      <c r="C1694" s="13" t="s">
        <v>125</v>
      </c>
      <c r="D1694" s="13" t="s">
        <v>407</v>
      </c>
      <c r="E1694">
        <v>443</v>
      </c>
      <c r="F1694" s="13" t="s">
        <v>157</v>
      </c>
      <c r="G1694" s="13" t="s">
        <v>128</v>
      </c>
      <c r="H1694" t="s">
        <v>80</v>
      </c>
      <c r="J1694">
        <v>41908</v>
      </c>
      <c r="K1694">
        <v>43189</v>
      </c>
      <c r="L1694">
        <v>1</v>
      </c>
      <c r="M1694">
        <v>40</v>
      </c>
      <c r="N1694">
        <v>5</v>
      </c>
      <c r="O1694">
        <v>258564</v>
      </c>
      <c r="P1694" t="s">
        <v>76</v>
      </c>
      <c r="Q1694" s="13" t="s">
        <v>54</v>
      </c>
      <c r="R1694" s="13" t="s">
        <v>83</v>
      </c>
      <c r="S1694" s="13" t="s">
        <v>129</v>
      </c>
      <c r="T1694" t="b">
        <v>1</v>
      </c>
      <c r="U1694" s="13" t="s">
        <v>38</v>
      </c>
      <c r="V1694" s="13" t="s">
        <v>3690</v>
      </c>
      <c r="W1694" t="s">
        <v>35</v>
      </c>
      <c r="X1694" s="13" t="s">
        <v>10</v>
      </c>
      <c r="Y1694" s="13" t="s">
        <v>131</v>
      </c>
      <c r="Z1694">
        <v>1989</v>
      </c>
      <c r="AA1694" s="13" t="s">
        <v>33</v>
      </c>
      <c r="AB1694" s="13" t="s">
        <v>132</v>
      </c>
      <c r="AC1694" s="13" t="s">
        <v>162</v>
      </c>
      <c r="AD1694" s="13" t="s">
        <v>43</v>
      </c>
      <c r="AE1694">
        <v>36</v>
      </c>
      <c r="AF1694" t="s">
        <v>36</v>
      </c>
      <c r="AG1694" t="s">
        <v>47</v>
      </c>
      <c r="AH1694">
        <v>4</v>
      </c>
      <c r="AI1694" t="s">
        <v>30</v>
      </c>
      <c r="AJ1694" s="13" t="s">
        <v>154</v>
      </c>
      <c r="AK1694" s="13" t="s">
        <v>135</v>
      </c>
      <c r="AL1694" t="b">
        <v>0</v>
      </c>
      <c r="AM1694" t="str">
        <f>EmployeeData[[#This Row],[EMPLOYEEID]]</f>
        <v>E299978</v>
      </c>
    </row>
    <row r="1695" spans="1:39" ht="15" x14ac:dyDescent="0.25">
      <c r="A1695" s="13" t="s">
        <v>3691</v>
      </c>
      <c r="B1695" s="13" t="str">
        <f>EmployeeData[[#This Row],[FULLNAME]]</f>
        <v>Sophia Baumgaertner</v>
      </c>
      <c r="C1695" s="13" t="s">
        <v>156</v>
      </c>
      <c r="D1695" s="13" t="s">
        <v>407</v>
      </c>
      <c r="E1695">
        <v>453</v>
      </c>
      <c r="F1695" s="13" t="s">
        <v>127</v>
      </c>
      <c r="G1695" s="13" t="s">
        <v>158</v>
      </c>
      <c r="H1695" t="s">
        <v>81</v>
      </c>
      <c r="I1695" t="s">
        <v>3976</v>
      </c>
      <c r="J1695">
        <v>41908</v>
      </c>
      <c r="K1695">
        <v>43190</v>
      </c>
      <c r="L1695">
        <v>1</v>
      </c>
      <c r="M1695">
        <v>40</v>
      </c>
      <c r="N1695">
        <v>5</v>
      </c>
      <c r="O1695">
        <v>26420</v>
      </c>
      <c r="P1695" t="s">
        <v>76</v>
      </c>
      <c r="Q1695" s="13" t="s">
        <v>56</v>
      </c>
      <c r="R1695" s="13" t="s">
        <v>83</v>
      </c>
      <c r="S1695" s="13" t="s">
        <v>129</v>
      </c>
      <c r="T1695" t="b">
        <v>1</v>
      </c>
      <c r="U1695" s="13" t="s">
        <v>38</v>
      </c>
      <c r="V1695" s="13" t="s">
        <v>3692</v>
      </c>
      <c r="W1695" t="s">
        <v>35</v>
      </c>
      <c r="X1695" s="13" t="s">
        <v>45</v>
      </c>
      <c r="Y1695" s="13" t="s">
        <v>275</v>
      </c>
      <c r="Z1695">
        <v>1999</v>
      </c>
      <c r="AA1695" s="13" t="s">
        <v>33</v>
      </c>
      <c r="AB1695" s="13" t="s">
        <v>161</v>
      </c>
      <c r="AC1695" s="13" t="s">
        <v>320</v>
      </c>
      <c r="AD1695" s="13" t="s">
        <v>40</v>
      </c>
      <c r="AE1695">
        <v>26</v>
      </c>
      <c r="AF1695" t="s">
        <v>6</v>
      </c>
      <c r="AG1695" t="s">
        <v>11</v>
      </c>
      <c r="AH1695">
        <v>4</v>
      </c>
      <c r="AI1695" t="s">
        <v>30</v>
      </c>
      <c r="AJ1695" s="13" t="s">
        <v>134</v>
      </c>
      <c r="AK1695" s="13" t="s">
        <v>135</v>
      </c>
      <c r="AL1695" t="s">
        <v>136</v>
      </c>
      <c r="AM1695" t="str">
        <f>EmployeeData[[#This Row],[EMPLOYEEID]]</f>
        <v>E299979</v>
      </c>
    </row>
    <row r="1696" spans="1:39" ht="15" x14ac:dyDescent="0.25">
      <c r="A1696" s="13" t="s">
        <v>3693</v>
      </c>
      <c r="B1696" s="13" t="str">
        <f>EmployeeData[[#This Row],[FULLNAME]]</f>
        <v>Sophia Badragan</v>
      </c>
      <c r="C1696" s="13" t="s">
        <v>1081</v>
      </c>
      <c r="D1696" s="13" t="s">
        <v>407</v>
      </c>
      <c r="E1696">
        <v>443</v>
      </c>
      <c r="F1696" s="13" t="s">
        <v>157</v>
      </c>
      <c r="G1696" s="13" t="s">
        <v>1387</v>
      </c>
      <c r="H1696" t="s">
        <v>81</v>
      </c>
      <c r="I1696" t="s">
        <v>3976</v>
      </c>
      <c r="J1696">
        <v>41908</v>
      </c>
      <c r="K1696">
        <v>43191</v>
      </c>
      <c r="L1696">
        <v>1</v>
      </c>
      <c r="M1696">
        <v>40</v>
      </c>
      <c r="N1696">
        <v>5</v>
      </c>
      <c r="O1696">
        <v>36830</v>
      </c>
      <c r="P1696" t="s">
        <v>76</v>
      </c>
      <c r="Q1696" s="13" t="s">
        <v>60</v>
      </c>
      <c r="R1696" s="13" t="s">
        <v>83</v>
      </c>
      <c r="S1696" s="13" t="s">
        <v>410</v>
      </c>
      <c r="T1696" t="b">
        <v>1</v>
      </c>
      <c r="U1696" s="13" t="s">
        <v>7</v>
      </c>
      <c r="V1696" s="13" t="s">
        <v>3694</v>
      </c>
      <c r="W1696" t="s">
        <v>35</v>
      </c>
      <c r="X1696" s="13" t="s">
        <v>45</v>
      </c>
      <c r="Y1696" s="13" t="s">
        <v>146</v>
      </c>
      <c r="Z1696">
        <v>1998</v>
      </c>
      <c r="AA1696" s="13" t="s">
        <v>33</v>
      </c>
      <c r="AB1696" s="13" t="s">
        <v>1388</v>
      </c>
      <c r="AC1696" s="13" t="s">
        <v>162</v>
      </c>
      <c r="AD1696" s="13" t="s">
        <v>43</v>
      </c>
      <c r="AE1696">
        <v>27</v>
      </c>
      <c r="AF1696" t="s">
        <v>6</v>
      </c>
      <c r="AG1696" t="s">
        <v>11</v>
      </c>
      <c r="AH1696">
        <v>4</v>
      </c>
      <c r="AI1696" t="s">
        <v>30</v>
      </c>
      <c r="AJ1696" s="13" t="s">
        <v>134</v>
      </c>
      <c r="AK1696" s="13" t="s">
        <v>184</v>
      </c>
      <c r="AL1696" t="b">
        <v>1</v>
      </c>
      <c r="AM1696" t="str">
        <f>EmployeeData[[#This Row],[EMPLOYEEID]]</f>
        <v>E299980</v>
      </c>
    </row>
    <row r="1697" spans="1:39" ht="15" x14ac:dyDescent="0.25">
      <c r="A1697" s="13" t="s">
        <v>3695</v>
      </c>
      <c r="B1697" s="13" t="str">
        <f>EmployeeData[[#This Row],[FULLNAME]]</f>
        <v>Soroush Astito</v>
      </c>
      <c r="C1697" s="13" t="s">
        <v>156</v>
      </c>
      <c r="D1697" s="13" t="s">
        <v>407</v>
      </c>
      <c r="E1697">
        <v>453</v>
      </c>
      <c r="F1697" s="13" t="s">
        <v>127</v>
      </c>
      <c r="G1697" s="13" t="s">
        <v>158</v>
      </c>
      <c r="H1697" t="s">
        <v>81</v>
      </c>
      <c r="I1697" t="s">
        <v>3976</v>
      </c>
      <c r="J1697">
        <v>41908</v>
      </c>
      <c r="K1697">
        <v>43192</v>
      </c>
      <c r="L1697">
        <v>1</v>
      </c>
      <c r="M1697">
        <v>40</v>
      </c>
      <c r="N1697">
        <v>5</v>
      </c>
      <c r="O1697">
        <v>59069</v>
      </c>
      <c r="P1697" t="s">
        <v>76</v>
      </c>
      <c r="Q1697" s="13" t="s">
        <v>56</v>
      </c>
      <c r="R1697" s="13" t="s">
        <v>83</v>
      </c>
      <c r="S1697" s="13" t="s">
        <v>225</v>
      </c>
      <c r="T1697" t="b">
        <v>1</v>
      </c>
      <c r="U1697" s="13" t="s">
        <v>7</v>
      </c>
      <c r="V1697" s="13" t="s">
        <v>3696</v>
      </c>
      <c r="W1697" t="s">
        <v>35</v>
      </c>
      <c r="X1697" s="13" t="s">
        <v>10</v>
      </c>
      <c r="Y1697" s="13" t="s">
        <v>146</v>
      </c>
      <c r="Z1697">
        <v>1999</v>
      </c>
      <c r="AA1697" s="13" t="s">
        <v>33</v>
      </c>
      <c r="AB1697" s="13" t="s">
        <v>161</v>
      </c>
      <c r="AC1697" s="13" t="s">
        <v>320</v>
      </c>
      <c r="AD1697" s="13" t="s">
        <v>40</v>
      </c>
      <c r="AE1697">
        <v>26</v>
      </c>
      <c r="AF1697" t="s">
        <v>6</v>
      </c>
      <c r="AG1697" t="s">
        <v>12</v>
      </c>
      <c r="AH1697">
        <v>4</v>
      </c>
      <c r="AI1697" t="s">
        <v>30</v>
      </c>
      <c r="AJ1697" s="13" t="s">
        <v>176</v>
      </c>
      <c r="AK1697" s="13" t="s">
        <v>184</v>
      </c>
      <c r="AL1697" t="s">
        <v>136</v>
      </c>
      <c r="AM1697" t="str">
        <f>EmployeeData[[#This Row],[EMPLOYEEID]]</f>
        <v>E299981</v>
      </c>
    </row>
    <row r="1698" spans="1:39" ht="15" x14ac:dyDescent="0.25">
      <c r="A1698" s="13" t="s">
        <v>3697</v>
      </c>
      <c r="B1698" s="13" t="str">
        <f>EmployeeData[[#This Row],[FULLNAME]]</f>
        <v>Soroush Anderson</v>
      </c>
      <c r="C1698" s="13" t="s">
        <v>125</v>
      </c>
      <c r="D1698" s="13" t="s">
        <v>407</v>
      </c>
      <c r="E1698">
        <v>454</v>
      </c>
      <c r="F1698" s="13" t="s">
        <v>169</v>
      </c>
      <c r="G1698" s="13" t="s">
        <v>128</v>
      </c>
      <c r="H1698" t="s">
        <v>81</v>
      </c>
      <c r="I1698" t="s">
        <v>3976</v>
      </c>
      <c r="J1698">
        <v>41908</v>
      </c>
      <c r="K1698">
        <v>43193</v>
      </c>
      <c r="L1698">
        <v>1</v>
      </c>
      <c r="M1698">
        <v>40</v>
      </c>
      <c r="N1698">
        <v>5</v>
      </c>
      <c r="O1698">
        <v>63499</v>
      </c>
      <c r="P1698" t="s">
        <v>76</v>
      </c>
      <c r="Q1698" s="13" t="s">
        <v>54</v>
      </c>
      <c r="R1698" s="13" t="s">
        <v>83</v>
      </c>
      <c r="S1698" s="13" t="s">
        <v>140</v>
      </c>
      <c r="T1698" t="b">
        <v>1</v>
      </c>
      <c r="U1698" s="13" t="s">
        <v>8</v>
      </c>
      <c r="V1698" s="13" t="s">
        <v>3698</v>
      </c>
      <c r="W1698" t="s">
        <v>35</v>
      </c>
      <c r="X1698" s="13" t="s">
        <v>45</v>
      </c>
      <c r="Y1698" s="13" t="s">
        <v>153</v>
      </c>
      <c r="Z1698">
        <v>1998</v>
      </c>
      <c r="AA1698" s="13" t="s">
        <v>33</v>
      </c>
      <c r="AB1698" s="13" t="s">
        <v>132</v>
      </c>
      <c r="AC1698" s="13" t="s">
        <v>293</v>
      </c>
      <c r="AD1698" s="13" t="s">
        <v>41</v>
      </c>
      <c r="AE1698">
        <v>27</v>
      </c>
      <c r="AF1698" t="s">
        <v>6</v>
      </c>
      <c r="AG1698" t="s">
        <v>12</v>
      </c>
      <c r="AH1698">
        <v>4</v>
      </c>
      <c r="AI1698" t="s">
        <v>30</v>
      </c>
      <c r="AJ1698" s="13" t="s">
        <v>149</v>
      </c>
      <c r="AK1698" s="13" t="s">
        <v>135</v>
      </c>
      <c r="AL1698" t="s">
        <v>136</v>
      </c>
      <c r="AM1698" t="str">
        <f>EmployeeData[[#This Row],[EMPLOYEEID]]</f>
        <v>E299982</v>
      </c>
    </row>
    <row r="1699" spans="1:39" ht="15" x14ac:dyDescent="0.25">
      <c r="A1699" s="13" t="s">
        <v>3699</v>
      </c>
      <c r="B1699" s="13" t="str">
        <f>EmployeeData[[#This Row],[FULLNAME]]</f>
        <v>Soroush Alluri</v>
      </c>
      <c r="C1699" s="13" t="s">
        <v>125</v>
      </c>
      <c r="D1699" s="13" t="s">
        <v>407</v>
      </c>
      <c r="E1699">
        <v>453</v>
      </c>
      <c r="F1699" s="13" t="s">
        <v>127</v>
      </c>
      <c r="G1699" s="13" t="s">
        <v>128</v>
      </c>
      <c r="H1699" t="s">
        <v>81</v>
      </c>
      <c r="I1699" t="s">
        <v>3976</v>
      </c>
      <c r="J1699">
        <v>41908</v>
      </c>
      <c r="K1699">
        <v>43194</v>
      </c>
      <c r="L1699">
        <v>1</v>
      </c>
      <c r="M1699">
        <v>40</v>
      </c>
      <c r="N1699">
        <v>5</v>
      </c>
      <c r="O1699">
        <v>49666</v>
      </c>
      <c r="P1699" t="s">
        <v>76</v>
      </c>
      <c r="Q1699" s="13" t="s">
        <v>54</v>
      </c>
      <c r="R1699" s="13" t="s">
        <v>83</v>
      </c>
      <c r="S1699" s="13" t="s">
        <v>140</v>
      </c>
      <c r="T1699" t="b">
        <v>1</v>
      </c>
      <c r="U1699" s="13" t="s">
        <v>7</v>
      </c>
      <c r="V1699" s="13" t="s">
        <v>3700</v>
      </c>
      <c r="W1699" t="s">
        <v>35</v>
      </c>
      <c r="X1699" s="13" t="s">
        <v>10</v>
      </c>
      <c r="Y1699" s="13" t="s">
        <v>131</v>
      </c>
      <c r="Z1699">
        <v>1971</v>
      </c>
      <c r="AA1699" s="13" t="s">
        <v>33</v>
      </c>
      <c r="AB1699" s="13" t="s">
        <v>132</v>
      </c>
      <c r="AC1699" s="13" t="s">
        <v>320</v>
      </c>
      <c r="AD1699" s="13" t="s">
        <v>40</v>
      </c>
      <c r="AE1699">
        <v>54</v>
      </c>
      <c r="AF1699" t="s">
        <v>37</v>
      </c>
      <c r="AG1699" t="s">
        <v>12</v>
      </c>
      <c r="AH1699">
        <v>4</v>
      </c>
      <c r="AI1699" t="s">
        <v>30</v>
      </c>
      <c r="AJ1699" s="13" t="s">
        <v>176</v>
      </c>
      <c r="AK1699" s="13" t="s">
        <v>135</v>
      </c>
      <c r="AL1699" t="s">
        <v>136</v>
      </c>
      <c r="AM1699" t="str">
        <f>EmployeeData[[#This Row],[EMPLOYEEID]]</f>
        <v>E299983</v>
      </c>
    </row>
    <row r="1700" spans="1:39" ht="15" x14ac:dyDescent="0.25">
      <c r="A1700" s="13" t="s">
        <v>3701</v>
      </c>
      <c r="B1700" s="13" t="str">
        <f>EmployeeData[[#This Row],[FULLNAME]]</f>
        <v>Spencer Zuko</v>
      </c>
      <c r="C1700" s="13" t="s">
        <v>203</v>
      </c>
      <c r="D1700" s="13" t="s">
        <v>407</v>
      </c>
      <c r="E1700">
        <v>452</v>
      </c>
      <c r="F1700" s="13" t="s">
        <v>157</v>
      </c>
      <c r="G1700" s="13" t="s">
        <v>204</v>
      </c>
      <c r="H1700" t="s">
        <v>81</v>
      </c>
      <c r="I1700" t="s">
        <v>3976</v>
      </c>
      <c r="J1700">
        <v>41908</v>
      </c>
      <c r="K1700">
        <v>43195</v>
      </c>
      <c r="L1700">
        <v>1</v>
      </c>
      <c r="M1700">
        <v>40</v>
      </c>
      <c r="N1700">
        <v>5</v>
      </c>
      <c r="O1700">
        <v>37563</v>
      </c>
      <c r="P1700" t="s">
        <v>76</v>
      </c>
      <c r="Q1700" s="13" t="s">
        <v>55</v>
      </c>
      <c r="R1700" s="13" t="s">
        <v>83</v>
      </c>
      <c r="S1700" s="13" t="s">
        <v>159</v>
      </c>
      <c r="T1700" t="b">
        <v>1</v>
      </c>
      <c r="U1700" s="13" t="s">
        <v>38</v>
      </c>
      <c r="V1700" s="13" t="s">
        <v>3702</v>
      </c>
      <c r="W1700" t="s">
        <v>35</v>
      </c>
      <c r="X1700" s="13" t="s">
        <v>10</v>
      </c>
      <c r="Y1700" s="13" t="s">
        <v>229</v>
      </c>
      <c r="Z1700">
        <v>1970</v>
      </c>
      <c r="AA1700" s="13" t="s">
        <v>33</v>
      </c>
      <c r="AB1700" s="13" t="s">
        <v>206</v>
      </c>
      <c r="AC1700" s="13" t="s">
        <v>199</v>
      </c>
      <c r="AD1700" s="13" t="s">
        <v>43</v>
      </c>
      <c r="AE1700">
        <v>55</v>
      </c>
      <c r="AF1700" t="s">
        <v>37</v>
      </c>
      <c r="AG1700" t="s">
        <v>11</v>
      </c>
      <c r="AH1700">
        <v>4</v>
      </c>
      <c r="AI1700" t="s">
        <v>30</v>
      </c>
      <c r="AJ1700" s="13" t="s">
        <v>176</v>
      </c>
      <c r="AK1700" s="13" t="s">
        <v>135</v>
      </c>
      <c r="AL1700" t="b">
        <v>0</v>
      </c>
      <c r="AM1700" t="str">
        <f>EmployeeData[[#This Row],[EMPLOYEEID]]</f>
        <v>E299984</v>
      </c>
    </row>
    <row r="1701" spans="1:39" ht="15" x14ac:dyDescent="0.25">
      <c r="A1701" s="13" t="s">
        <v>3703</v>
      </c>
      <c r="B1701" s="13" t="str">
        <f>EmployeeData[[#This Row],[FULLNAME]]</f>
        <v>Spencer Zheng</v>
      </c>
      <c r="C1701" s="13" t="s">
        <v>203</v>
      </c>
      <c r="D1701" s="13" t="s">
        <v>407</v>
      </c>
      <c r="E1701">
        <v>442</v>
      </c>
      <c r="F1701" s="13" t="s">
        <v>143</v>
      </c>
      <c r="G1701" s="13" t="s">
        <v>204</v>
      </c>
      <c r="H1701" t="s">
        <v>81</v>
      </c>
      <c r="I1701" t="s">
        <v>3976</v>
      </c>
      <c r="J1701">
        <v>41908</v>
      </c>
      <c r="K1701">
        <v>43196</v>
      </c>
      <c r="L1701">
        <v>1</v>
      </c>
      <c r="M1701">
        <v>40</v>
      </c>
      <c r="N1701">
        <v>5</v>
      </c>
      <c r="O1701">
        <v>35897</v>
      </c>
      <c r="P1701" t="s">
        <v>76</v>
      </c>
      <c r="Q1701" s="13" t="s">
        <v>55</v>
      </c>
      <c r="R1701" s="13" t="s">
        <v>83</v>
      </c>
      <c r="S1701" s="13" t="s">
        <v>159</v>
      </c>
      <c r="T1701" t="b">
        <v>1</v>
      </c>
      <c r="U1701" s="13" t="s">
        <v>7</v>
      </c>
      <c r="V1701" s="13" t="s">
        <v>3704</v>
      </c>
      <c r="W1701" t="s">
        <v>35</v>
      </c>
      <c r="X1701" s="13" t="s">
        <v>10</v>
      </c>
      <c r="Y1701" s="13" t="s">
        <v>146</v>
      </c>
      <c r="Z1701">
        <v>1974</v>
      </c>
      <c r="AA1701" s="13" t="s">
        <v>33</v>
      </c>
      <c r="AB1701" s="13" t="s">
        <v>206</v>
      </c>
      <c r="AC1701" s="13" t="s">
        <v>179</v>
      </c>
      <c r="AD1701" s="13" t="s">
        <v>44</v>
      </c>
      <c r="AE1701">
        <v>51</v>
      </c>
      <c r="AF1701" t="s">
        <v>37</v>
      </c>
      <c r="AG1701" t="s">
        <v>11</v>
      </c>
      <c r="AH1701">
        <v>4</v>
      </c>
      <c r="AI1701" t="s">
        <v>30</v>
      </c>
      <c r="AJ1701" s="13" t="s">
        <v>154</v>
      </c>
      <c r="AK1701" s="13" t="s">
        <v>135</v>
      </c>
      <c r="AL1701" t="b">
        <v>1</v>
      </c>
      <c r="AM1701" t="str">
        <f>EmployeeData[[#This Row],[EMPLOYEEID]]</f>
        <v>E299985</v>
      </c>
    </row>
    <row r="1702" spans="1:39" ht="15" x14ac:dyDescent="0.25">
      <c r="A1702" s="13" t="s">
        <v>3705</v>
      </c>
      <c r="B1702" s="13" t="str">
        <f>EmployeeData[[#This Row],[FULLNAME]]</f>
        <v>Spencer Zhang</v>
      </c>
      <c r="C1702" s="13" t="s">
        <v>203</v>
      </c>
      <c r="D1702" s="13" t="s">
        <v>407</v>
      </c>
      <c r="E1702">
        <v>453</v>
      </c>
      <c r="F1702" s="13" t="s">
        <v>127</v>
      </c>
      <c r="G1702" s="13" t="s">
        <v>204</v>
      </c>
      <c r="H1702" t="s">
        <v>81</v>
      </c>
      <c r="I1702" t="s">
        <v>3976</v>
      </c>
      <c r="J1702">
        <v>41908</v>
      </c>
      <c r="K1702">
        <v>43197</v>
      </c>
      <c r="L1702">
        <v>1</v>
      </c>
      <c r="M1702">
        <v>40</v>
      </c>
      <c r="N1702">
        <v>5</v>
      </c>
      <c r="O1702">
        <v>65648</v>
      </c>
      <c r="P1702" t="s">
        <v>76</v>
      </c>
      <c r="Q1702" s="13" t="s">
        <v>55</v>
      </c>
      <c r="R1702" s="13" t="s">
        <v>83</v>
      </c>
      <c r="S1702" s="13" t="s">
        <v>344</v>
      </c>
      <c r="T1702" t="b">
        <v>1</v>
      </c>
      <c r="U1702" s="13" t="s">
        <v>7</v>
      </c>
      <c r="V1702" s="13" t="s">
        <v>3706</v>
      </c>
      <c r="W1702" t="s">
        <v>35</v>
      </c>
      <c r="X1702" s="13" t="s">
        <v>10</v>
      </c>
      <c r="Y1702" s="13" t="s">
        <v>146</v>
      </c>
      <c r="Z1702">
        <v>1973</v>
      </c>
      <c r="AA1702" s="13" t="s">
        <v>33</v>
      </c>
      <c r="AB1702" s="13" t="s">
        <v>206</v>
      </c>
      <c r="AC1702" s="13" t="s">
        <v>320</v>
      </c>
      <c r="AD1702" s="13" t="s">
        <v>40</v>
      </c>
      <c r="AE1702">
        <v>52</v>
      </c>
      <c r="AF1702" t="s">
        <v>37</v>
      </c>
      <c r="AG1702" t="s">
        <v>12</v>
      </c>
      <c r="AH1702">
        <v>4</v>
      </c>
      <c r="AI1702" t="s">
        <v>30</v>
      </c>
      <c r="AJ1702" s="13" t="s">
        <v>149</v>
      </c>
      <c r="AK1702" s="13" t="s">
        <v>150</v>
      </c>
      <c r="AL1702" t="s">
        <v>136</v>
      </c>
      <c r="AM1702" t="str">
        <f>EmployeeData[[#This Row],[EMPLOYEEID]]</f>
        <v>E299986</v>
      </c>
    </row>
    <row r="1703" spans="1:39" ht="15" x14ac:dyDescent="0.25">
      <c r="A1703" s="13" t="s">
        <v>3707</v>
      </c>
      <c r="B1703" s="13" t="str">
        <f>EmployeeData[[#This Row],[FULLNAME]]</f>
        <v>Squall Zarud</v>
      </c>
      <c r="C1703" s="13" t="s">
        <v>203</v>
      </c>
      <c r="D1703" s="13" t="s">
        <v>407</v>
      </c>
      <c r="E1703">
        <v>251</v>
      </c>
      <c r="F1703" s="13" t="s">
        <v>221</v>
      </c>
      <c r="G1703" s="13" t="s">
        <v>204</v>
      </c>
      <c r="H1703" t="s">
        <v>81</v>
      </c>
      <c r="I1703" t="s">
        <v>3976</v>
      </c>
      <c r="J1703">
        <v>41908</v>
      </c>
      <c r="K1703">
        <v>43379</v>
      </c>
      <c r="L1703">
        <v>1</v>
      </c>
      <c r="M1703">
        <v>40</v>
      </c>
      <c r="N1703">
        <v>5</v>
      </c>
      <c r="O1703">
        <v>276863</v>
      </c>
      <c r="P1703" t="s">
        <v>76</v>
      </c>
      <c r="Q1703" s="13" t="s">
        <v>55</v>
      </c>
      <c r="R1703" s="13" t="s">
        <v>83</v>
      </c>
      <c r="S1703" s="13" t="s">
        <v>159</v>
      </c>
      <c r="T1703" t="b">
        <v>1</v>
      </c>
      <c r="U1703" s="13" t="s">
        <v>7</v>
      </c>
      <c r="V1703" s="13" t="s">
        <v>3708</v>
      </c>
      <c r="W1703" t="s">
        <v>35</v>
      </c>
      <c r="X1703" s="13" t="s">
        <v>45</v>
      </c>
      <c r="Y1703" s="13" t="s">
        <v>153</v>
      </c>
      <c r="Z1703">
        <v>1997</v>
      </c>
      <c r="AA1703" s="13" t="s">
        <v>33</v>
      </c>
      <c r="AB1703" s="13" t="s">
        <v>206</v>
      </c>
      <c r="AC1703" s="13" t="s">
        <v>298</v>
      </c>
      <c r="AD1703" s="13" t="s">
        <v>9</v>
      </c>
      <c r="AE1703">
        <v>28</v>
      </c>
      <c r="AF1703" t="s">
        <v>6</v>
      </c>
      <c r="AG1703" t="s">
        <v>47</v>
      </c>
      <c r="AH1703">
        <v>4</v>
      </c>
      <c r="AI1703" t="s">
        <v>30</v>
      </c>
      <c r="AJ1703" s="13" t="s">
        <v>134</v>
      </c>
      <c r="AK1703" s="13" t="s">
        <v>135</v>
      </c>
      <c r="AL1703" t="b">
        <v>1</v>
      </c>
      <c r="AM1703" t="str">
        <f>EmployeeData[[#This Row],[EMPLOYEEID]]</f>
        <v>E299987</v>
      </c>
    </row>
    <row r="1704" spans="1:39" ht="15" x14ac:dyDescent="0.25">
      <c r="A1704" s="13" t="s">
        <v>3709</v>
      </c>
      <c r="B1704" s="13" t="str">
        <f>EmployeeData[[#This Row],[FULLNAME]]</f>
        <v>Squall Yoo</v>
      </c>
      <c r="C1704" s="13" t="s">
        <v>125</v>
      </c>
      <c r="D1704" s="13" t="s">
        <v>407</v>
      </c>
      <c r="E1704">
        <v>443</v>
      </c>
      <c r="F1704" s="13" t="s">
        <v>157</v>
      </c>
      <c r="G1704" s="13" t="s">
        <v>128</v>
      </c>
      <c r="H1704" t="s">
        <v>81</v>
      </c>
      <c r="I1704" t="s">
        <v>3976</v>
      </c>
      <c r="J1704">
        <v>41908</v>
      </c>
      <c r="K1704">
        <v>43380</v>
      </c>
      <c r="L1704">
        <v>1</v>
      </c>
      <c r="M1704">
        <v>40</v>
      </c>
      <c r="N1704">
        <v>5</v>
      </c>
      <c r="O1704">
        <v>242487</v>
      </c>
      <c r="P1704" t="s">
        <v>76</v>
      </c>
      <c r="Q1704" s="13" t="s">
        <v>54</v>
      </c>
      <c r="R1704" s="13" t="s">
        <v>83</v>
      </c>
      <c r="S1704" s="13" t="s">
        <v>159</v>
      </c>
      <c r="T1704" t="b">
        <v>1</v>
      </c>
      <c r="U1704" s="13" t="s">
        <v>7</v>
      </c>
      <c r="V1704" s="13" t="s">
        <v>3710</v>
      </c>
      <c r="W1704" t="s">
        <v>35</v>
      </c>
      <c r="X1704" s="13" t="s">
        <v>10</v>
      </c>
      <c r="Y1704" s="13" t="s">
        <v>146</v>
      </c>
      <c r="Z1704">
        <v>2002</v>
      </c>
      <c r="AA1704" s="13" t="s">
        <v>33</v>
      </c>
      <c r="AB1704" s="13" t="s">
        <v>132</v>
      </c>
      <c r="AC1704" s="13" t="s">
        <v>162</v>
      </c>
      <c r="AD1704" s="13" t="s">
        <v>43</v>
      </c>
      <c r="AE1704">
        <v>23</v>
      </c>
      <c r="AF1704" t="s">
        <v>63</v>
      </c>
      <c r="AG1704" t="s">
        <v>47</v>
      </c>
      <c r="AH1704">
        <v>4</v>
      </c>
      <c r="AI1704" t="s">
        <v>30</v>
      </c>
      <c r="AJ1704" s="13" t="s">
        <v>167</v>
      </c>
      <c r="AK1704" s="13" t="s">
        <v>184</v>
      </c>
      <c r="AL1704" t="b">
        <v>1</v>
      </c>
      <c r="AM1704" t="str">
        <f>EmployeeData[[#This Row],[EMPLOYEEID]]</f>
        <v>E299988</v>
      </c>
    </row>
    <row r="1705" spans="1:39" ht="15" x14ac:dyDescent="0.25">
      <c r="A1705" s="13" t="s">
        <v>3711</v>
      </c>
      <c r="B1705" s="13" t="str">
        <f>EmployeeData[[#This Row],[FULLNAME]]</f>
        <v>Squall Yau</v>
      </c>
      <c r="C1705" s="13" t="s">
        <v>203</v>
      </c>
      <c r="D1705" s="13" t="s">
        <v>407</v>
      </c>
      <c r="E1705">
        <v>452</v>
      </c>
      <c r="F1705" s="13" t="s">
        <v>157</v>
      </c>
      <c r="G1705" s="13" t="s">
        <v>204</v>
      </c>
      <c r="H1705" t="s">
        <v>81</v>
      </c>
      <c r="I1705" t="s">
        <v>3976</v>
      </c>
      <c r="J1705">
        <v>41908</v>
      </c>
      <c r="K1705">
        <v>43381</v>
      </c>
      <c r="L1705">
        <v>1</v>
      </c>
      <c r="M1705">
        <v>40</v>
      </c>
      <c r="N1705">
        <v>5</v>
      </c>
      <c r="O1705">
        <v>257627</v>
      </c>
      <c r="P1705" t="s">
        <v>76</v>
      </c>
      <c r="Q1705" s="13" t="s">
        <v>55</v>
      </c>
      <c r="R1705" s="13" t="s">
        <v>83</v>
      </c>
      <c r="S1705" s="13" t="s">
        <v>159</v>
      </c>
      <c r="T1705" t="b">
        <v>1</v>
      </c>
      <c r="U1705" s="13" t="s">
        <v>38</v>
      </c>
      <c r="V1705" s="13" t="s">
        <v>3712</v>
      </c>
      <c r="W1705" t="s">
        <v>35</v>
      </c>
      <c r="X1705" s="13" t="s">
        <v>10</v>
      </c>
      <c r="Y1705" s="13" t="s">
        <v>146</v>
      </c>
      <c r="Z1705">
        <v>1986</v>
      </c>
      <c r="AA1705" s="13" t="s">
        <v>33</v>
      </c>
      <c r="AB1705" s="13" t="s">
        <v>206</v>
      </c>
      <c r="AC1705" s="13" t="s">
        <v>199</v>
      </c>
      <c r="AD1705" s="13" t="s">
        <v>43</v>
      </c>
      <c r="AE1705">
        <v>39</v>
      </c>
      <c r="AF1705" t="s">
        <v>36</v>
      </c>
      <c r="AG1705" t="s">
        <v>47</v>
      </c>
      <c r="AH1705">
        <v>4</v>
      </c>
      <c r="AI1705" t="s">
        <v>30</v>
      </c>
      <c r="AJ1705" s="13" t="s">
        <v>134</v>
      </c>
      <c r="AK1705" s="13" t="s">
        <v>135</v>
      </c>
      <c r="AL1705" t="b">
        <v>0</v>
      </c>
      <c r="AM1705" t="str">
        <f>EmployeeData[[#This Row],[EMPLOYEEID]]</f>
        <v>E299989</v>
      </c>
    </row>
    <row r="1706" spans="1:39" ht="15" x14ac:dyDescent="0.25">
      <c r="A1706" s="13" t="s">
        <v>3713</v>
      </c>
      <c r="B1706" s="13" t="str">
        <f>EmployeeData[[#This Row],[FULLNAME]]</f>
        <v>Sreedhar Yang</v>
      </c>
      <c r="C1706" s="13" t="s">
        <v>125</v>
      </c>
      <c r="D1706" s="13" t="s">
        <v>407</v>
      </c>
      <c r="E1706">
        <v>443</v>
      </c>
      <c r="F1706" s="13" t="s">
        <v>157</v>
      </c>
      <c r="G1706" s="13" t="s">
        <v>128</v>
      </c>
      <c r="H1706" t="s">
        <v>81</v>
      </c>
      <c r="I1706" t="s">
        <v>3976</v>
      </c>
      <c r="J1706">
        <v>41908</v>
      </c>
      <c r="K1706">
        <v>43382</v>
      </c>
      <c r="L1706">
        <v>1</v>
      </c>
      <c r="M1706">
        <v>40</v>
      </c>
      <c r="N1706">
        <v>5</v>
      </c>
      <c r="O1706">
        <v>24772</v>
      </c>
      <c r="P1706" t="s">
        <v>76</v>
      </c>
      <c r="Q1706" s="13" t="s">
        <v>54</v>
      </c>
      <c r="R1706" s="13" t="s">
        <v>83</v>
      </c>
      <c r="S1706" s="13" t="s">
        <v>159</v>
      </c>
      <c r="T1706" t="b">
        <v>1</v>
      </c>
      <c r="U1706" s="13" t="s">
        <v>8</v>
      </c>
      <c r="V1706" s="13" t="s">
        <v>3714</v>
      </c>
      <c r="W1706" t="s">
        <v>35</v>
      </c>
      <c r="X1706" s="13" t="s">
        <v>10</v>
      </c>
      <c r="Y1706" s="13" t="s">
        <v>146</v>
      </c>
      <c r="Z1706">
        <v>1973</v>
      </c>
      <c r="AA1706" s="13" t="s">
        <v>33</v>
      </c>
      <c r="AB1706" s="13" t="s">
        <v>132</v>
      </c>
      <c r="AC1706" s="13" t="s">
        <v>162</v>
      </c>
      <c r="AD1706" s="13" t="s">
        <v>43</v>
      </c>
      <c r="AE1706">
        <v>52</v>
      </c>
      <c r="AF1706" t="s">
        <v>37</v>
      </c>
      <c r="AG1706" t="s">
        <v>11</v>
      </c>
      <c r="AH1706">
        <v>4</v>
      </c>
      <c r="AI1706" t="s">
        <v>30</v>
      </c>
      <c r="AJ1706" s="13" t="s">
        <v>176</v>
      </c>
      <c r="AK1706" s="13" t="s">
        <v>150</v>
      </c>
      <c r="AL1706" t="s">
        <v>136</v>
      </c>
      <c r="AM1706" t="str">
        <f>EmployeeData[[#This Row],[EMPLOYEEID]]</f>
        <v>E299990</v>
      </c>
    </row>
    <row r="1707" spans="1:39" ht="15" x14ac:dyDescent="0.25">
      <c r="A1707" s="13" t="s">
        <v>3715</v>
      </c>
      <c r="B1707" s="13" t="str">
        <f>EmployeeData[[#This Row],[FULLNAME]]</f>
        <v>Sreedhar Xu</v>
      </c>
      <c r="C1707" s="13" t="s">
        <v>203</v>
      </c>
      <c r="D1707" s="13" t="s">
        <v>407</v>
      </c>
      <c r="E1707">
        <v>453</v>
      </c>
      <c r="F1707" s="13" t="s">
        <v>127</v>
      </c>
      <c r="G1707" s="13" t="s">
        <v>204</v>
      </c>
      <c r="H1707" t="s">
        <v>81</v>
      </c>
      <c r="I1707" t="s">
        <v>3976</v>
      </c>
      <c r="J1707">
        <v>41908</v>
      </c>
      <c r="K1707">
        <v>43383</v>
      </c>
      <c r="L1707">
        <v>1</v>
      </c>
      <c r="M1707">
        <v>40</v>
      </c>
      <c r="N1707">
        <v>5</v>
      </c>
      <c r="O1707">
        <v>244858</v>
      </c>
      <c r="P1707" t="s">
        <v>76</v>
      </c>
      <c r="Q1707" s="13" t="s">
        <v>55</v>
      </c>
      <c r="R1707" s="13" t="s">
        <v>83</v>
      </c>
      <c r="S1707" s="13" t="s">
        <v>159</v>
      </c>
      <c r="T1707" t="b">
        <v>1</v>
      </c>
      <c r="U1707" s="13" t="s">
        <v>7</v>
      </c>
      <c r="V1707" s="13" t="s">
        <v>3716</v>
      </c>
      <c r="W1707" t="s">
        <v>35</v>
      </c>
      <c r="X1707" s="13" t="s">
        <v>45</v>
      </c>
      <c r="Y1707" s="13" t="s">
        <v>153</v>
      </c>
      <c r="Z1707">
        <v>1978</v>
      </c>
      <c r="AA1707" s="13" t="s">
        <v>33</v>
      </c>
      <c r="AB1707" s="13" t="s">
        <v>206</v>
      </c>
      <c r="AC1707" s="13" t="s">
        <v>320</v>
      </c>
      <c r="AD1707" s="13" t="s">
        <v>40</v>
      </c>
      <c r="AE1707">
        <v>47</v>
      </c>
      <c r="AF1707" t="s">
        <v>37</v>
      </c>
      <c r="AG1707" t="s">
        <v>47</v>
      </c>
      <c r="AH1707">
        <v>4</v>
      </c>
      <c r="AI1707" t="s">
        <v>30</v>
      </c>
      <c r="AJ1707" s="13" t="s">
        <v>154</v>
      </c>
      <c r="AK1707" s="13" t="s">
        <v>184</v>
      </c>
      <c r="AL1707" t="b">
        <v>1</v>
      </c>
      <c r="AM1707" t="str">
        <f>EmployeeData[[#This Row],[EMPLOYEEID]]</f>
        <v>E299991</v>
      </c>
    </row>
    <row r="1708" spans="1:39" ht="15" x14ac:dyDescent="0.25">
      <c r="A1708" s="13" t="s">
        <v>3717</v>
      </c>
      <c r="B1708" s="13" t="str">
        <f>EmployeeData[[#This Row],[FULLNAME]]</f>
        <v>Sreedhar Wu</v>
      </c>
      <c r="C1708" s="13" t="s">
        <v>125</v>
      </c>
      <c r="D1708" s="13" t="s">
        <v>407</v>
      </c>
      <c r="E1708">
        <v>444</v>
      </c>
      <c r="F1708" s="13" t="s">
        <v>127</v>
      </c>
      <c r="G1708" s="13" t="s">
        <v>128</v>
      </c>
      <c r="H1708" t="s">
        <v>81</v>
      </c>
      <c r="I1708" t="s">
        <v>3976</v>
      </c>
      <c r="J1708">
        <v>41908</v>
      </c>
      <c r="K1708">
        <v>43384</v>
      </c>
      <c r="L1708">
        <v>1</v>
      </c>
      <c r="M1708">
        <v>40</v>
      </c>
      <c r="N1708">
        <v>5</v>
      </c>
      <c r="O1708">
        <v>92745</v>
      </c>
      <c r="P1708" t="s">
        <v>76</v>
      </c>
      <c r="Q1708" s="13" t="s">
        <v>54</v>
      </c>
      <c r="R1708" s="13" t="s">
        <v>83</v>
      </c>
      <c r="S1708" s="13" t="s">
        <v>225</v>
      </c>
      <c r="T1708" t="b">
        <v>1</v>
      </c>
      <c r="U1708" s="13" t="s">
        <v>8</v>
      </c>
      <c r="V1708" s="13" t="s">
        <v>3718</v>
      </c>
      <c r="W1708" t="s">
        <v>35</v>
      </c>
      <c r="X1708" s="13" t="s">
        <v>10</v>
      </c>
      <c r="Y1708" s="13" t="s">
        <v>146</v>
      </c>
      <c r="Z1708">
        <v>1978</v>
      </c>
      <c r="AA1708" s="13" t="s">
        <v>33</v>
      </c>
      <c r="AB1708" s="13" t="s">
        <v>132</v>
      </c>
      <c r="AC1708" s="13" t="s">
        <v>133</v>
      </c>
      <c r="AD1708" s="13" t="s">
        <v>40</v>
      </c>
      <c r="AE1708">
        <v>47</v>
      </c>
      <c r="AF1708" t="s">
        <v>37</v>
      </c>
      <c r="AG1708" t="s">
        <v>12</v>
      </c>
      <c r="AH1708">
        <v>4</v>
      </c>
      <c r="AI1708" t="s">
        <v>30</v>
      </c>
      <c r="AJ1708" s="13" t="s">
        <v>134</v>
      </c>
      <c r="AK1708" s="13" t="s">
        <v>135</v>
      </c>
      <c r="AL1708" t="s">
        <v>136</v>
      </c>
      <c r="AM1708" t="str">
        <f>EmployeeData[[#This Row],[EMPLOYEEID]]</f>
        <v>E299992</v>
      </c>
    </row>
    <row r="1709" spans="1:39" ht="15" x14ac:dyDescent="0.25">
      <c r="A1709" s="13" t="s">
        <v>3719</v>
      </c>
      <c r="B1709" s="13" t="str">
        <f>EmployeeData[[#This Row],[FULLNAME]]</f>
        <v>Sri Wong</v>
      </c>
      <c r="C1709" s="13" t="s">
        <v>203</v>
      </c>
      <c r="D1709" s="13" t="s">
        <v>407</v>
      </c>
      <c r="E1709">
        <v>445</v>
      </c>
      <c r="F1709" s="13" t="s">
        <v>169</v>
      </c>
      <c r="G1709" s="13" t="s">
        <v>204</v>
      </c>
      <c r="H1709" t="s">
        <v>81</v>
      </c>
      <c r="I1709" t="s">
        <v>3976</v>
      </c>
      <c r="J1709">
        <v>41908</v>
      </c>
      <c r="K1709">
        <v>43385</v>
      </c>
      <c r="L1709">
        <v>1</v>
      </c>
      <c r="M1709">
        <v>40</v>
      </c>
      <c r="N1709">
        <v>5</v>
      </c>
      <c r="O1709">
        <v>220719</v>
      </c>
      <c r="P1709" t="s">
        <v>76</v>
      </c>
      <c r="Q1709" s="13" t="s">
        <v>55</v>
      </c>
      <c r="R1709" s="13" t="s">
        <v>83</v>
      </c>
      <c r="S1709" s="13" t="s">
        <v>140</v>
      </c>
      <c r="T1709" t="b">
        <v>1</v>
      </c>
      <c r="U1709" s="13" t="s">
        <v>8</v>
      </c>
      <c r="V1709" s="13" t="s">
        <v>3720</v>
      </c>
      <c r="W1709" t="s">
        <v>35</v>
      </c>
      <c r="X1709" s="13" t="s">
        <v>10</v>
      </c>
      <c r="Y1709" s="13" t="s">
        <v>153</v>
      </c>
      <c r="Z1709">
        <v>1978</v>
      </c>
      <c r="AA1709" s="13" t="s">
        <v>33</v>
      </c>
      <c r="AB1709" s="13" t="s">
        <v>206</v>
      </c>
      <c r="AC1709" s="13" t="s">
        <v>171</v>
      </c>
      <c r="AD1709" s="13" t="s">
        <v>41</v>
      </c>
      <c r="AE1709">
        <v>47</v>
      </c>
      <c r="AF1709" t="s">
        <v>37</v>
      </c>
      <c r="AG1709" t="s">
        <v>47</v>
      </c>
      <c r="AH1709">
        <v>4</v>
      </c>
      <c r="AI1709" t="s">
        <v>30</v>
      </c>
      <c r="AJ1709" s="13" t="s">
        <v>134</v>
      </c>
      <c r="AK1709" s="13" t="s">
        <v>135</v>
      </c>
      <c r="AL1709" t="s">
        <v>136</v>
      </c>
      <c r="AM1709" t="str">
        <f>EmployeeData[[#This Row],[EMPLOYEEID]]</f>
        <v>E299993</v>
      </c>
    </row>
    <row r="1710" spans="1:39" ht="15" x14ac:dyDescent="0.25">
      <c r="A1710" s="13" t="s">
        <v>3721</v>
      </c>
      <c r="B1710" s="13" t="str">
        <f>EmployeeData[[#This Row],[FULLNAME]]</f>
        <v>Sri Witzel</v>
      </c>
      <c r="C1710" s="13" t="s">
        <v>125</v>
      </c>
      <c r="D1710" s="13" t="s">
        <v>407</v>
      </c>
      <c r="E1710">
        <v>454</v>
      </c>
      <c r="F1710" s="13" t="s">
        <v>169</v>
      </c>
      <c r="G1710" s="13" t="s">
        <v>128</v>
      </c>
      <c r="H1710" t="s">
        <v>81</v>
      </c>
      <c r="I1710" t="s">
        <v>3976</v>
      </c>
      <c r="J1710">
        <v>41908</v>
      </c>
      <c r="K1710">
        <v>43386</v>
      </c>
      <c r="L1710">
        <v>1</v>
      </c>
      <c r="M1710">
        <v>40</v>
      </c>
      <c r="N1710">
        <v>5</v>
      </c>
      <c r="O1710">
        <v>92015</v>
      </c>
      <c r="P1710" t="s">
        <v>76</v>
      </c>
      <c r="Q1710" s="13" t="s">
        <v>54</v>
      </c>
      <c r="R1710" s="13" t="s">
        <v>83</v>
      </c>
      <c r="S1710" s="13" t="s">
        <v>140</v>
      </c>
      <c r="T1710" t="b">
        <v>1</v>
      </c>
      <c r="U1710" s="13" t="s">
        <v>8</v>
      </c>
      <c r="V1710" s="13" t="s">
        <v>3722</v>
      </c>
      <c r="W1710" t="s">
        <v>35</v>
      </c>
      <c r="X1710" s="13" t="s">
        <v>45</v>
      </c>
      <c r="Y1710" s="13" t="s">
        <v>153</v>
      </c>
      <c r="Z1710">
        <v>1978</v>
      </c>
      <c r="AA1710" s="13" t="s">
        <v>33</v>
      </c>
      <c r="AB1710" s="13" t="s">
        <v>132</v>
      </c>
      <c r="AC1710" s="13" t="s">
        <v>293</v>
      </c>
      <c r="AD1710" s="13" t="s">
        <v>41</v>
      </c>
      <c r="AE1710">
        <v>47</v>
      </c>
      <c r="AF1710" t="s">
        <v>37</v>
      </c>
      <c r="AG1710" t="s">
        <v>12</v>
      </c>
      <c r="AH1710">
        <v>4</v>
      </c>
      <c r="AI1710" t="s">
        <v>30</v>
      </c>
      <c r="AJ1710" s="13" t="s">
        <v>154</v>
      </c>
      <c r="AK1710" s="13" t="s">
        <v>135</v>
      </c>
      <c r="AL1710" t="s">
        <v>136</v>
      </c>
      <c r="AM1710" t="str">
        <f>EmployeeData[[#This Row],[EMPLOYEEID]]</f>
        <v>E299994</v>
      </c>
    </row>
    <row r="1711" spans="1:39" ht="15" x14ac:dyDescent="0.25">
      <c r="A1711" s="13" t="s">
        <v>3723</v>
      </c>
      <c r="B1711" s="13" t="str">
        <f>EmployeeData[[#This Row],[FULLNAME]]</f>
        <v>Sri Weber</v>
      </c>
      <c r="C1711" s="13" t="s">
        <v>203</v>
      </c>
      <c r="D1711" s="13" t="s">
        <v>407</v>
      </c>
      <c r="E1711">
        <v>292</v>
      </c>
      <c r="F1711" s="13" t="s">
        <v>143</v>
      </c>
      <c r="G1711" s="13" t="s">
        <v>204</v>
      </c>
      <c r="H1711" t="s">
        <v>81</v>
      </c>
      <c r="I1711" t="s">
        <v>3976</v>
      </c>
      <c r="J1711">
        <v>41908</v>
      </c>
      <c r="K1711">
        <v>43387</v>
      </c>
      <c r="L1711">
        <v>1</v>
      </c>
      <c r="M1711">
        <v>40</v>
      </c>
      <c r="N1711">
        <v>5</v>
      </c>
      <c r="O1711">
        <v>45637</v>
      </c>
      <c r="P1711" t="s">
        <v>76</v>
      </c>
      <c r="Q1711" s="13" t="s">
        <v>55</v>
      </c>
      <c r="R1711" s="13" t="s">
        <v>83</v>
      </c>
      <c r="S1711" s="13" t="s">
        <v>159</v>
      </c>
      <c r="T1711" t="b">
        <v>1</v>
      </c>
      <c r="U1711" s="13" t="s">
        <v>7</v>
      </c>
      <c r="V1711" s="13" t="s">
        <v>3724</v>
      </c>
      <c r="W1711" t="s">
        <v>35</v>
      </c>
      <c r="X1711" s="13" t="s">
        <v>10</v>
      </c>
      <c r="Y1711" s="13" t="s">
        <v>146</v>
      </c>
      <c r="Z1711">
        <v>1978</v>
      </c>
      <c r="AA1711" s="13" t="s">
        <v>33</v>
      </c>
      <c r="AB1711" s="13" t="s">
        <v>206</v>
      </c>
      <c r="AC1711" s="13" t="s">
        <v>553</v>
      </c>
      <c r="AD1711" s="13" t="s">
        <v>44</v>
      </c>
      <c r="AE1711">
        <v>47</v>
      </c>
      <c r="AF1711" t="s">
        <v>37</v>
      </c>
      <c r="AG1711" t="s">
        <v>11</v>
      </c>
      <c r="AH1711">
        <v>4</v>
      </c>
      <c r="AI1711" t="s">
        <v>30</v>
      </c>
      <c r="AJ1711" s="13" t="s">
        <v>154</v>
      </c>
      <c r="AK1711" s="13" t="s">
        <v>135</v>
      </c>
      <c r="AL1711" t="b">
        <v>1</v>
      </c>
      <c r="AM1711" t="str">
        <f>EmployeeData[[#This Row],[EMPLOYEEID]]</f>
        <v>E299995</v>
      </c>
    </row>
    <row r="1712" spans="1:39" ht="15" x14ac:dyDescent="0.25">
      <c r="A1712" s="13" t="s">
        <v>3725</v>
      </c>
      <c r="B1712" s="13" t="str">
        <f>EmployeeData[[#This Row],[FULLNAME]]</f>
        <v>Srikanth Wang</v>
      </c>
      <c r="C1712" s="13" t="s">
        <v>156</v>
      </c>
      <c r="D1712" s="13" t="s">
        <v>407</v>
      </c>
      <c r="E1712">
        <v>444</v>
      </c>
      <c r="F1712" s="13" t="s">
        <v>127</v>
      </c>
      <c r="G1712" s="13" t="s">
        <v>158</v>
      </c>
      <c r="H1712" t="s">
        <v>81</v>
      </c>
      <c r="I1712" t="s">
        <v>3976</v>
      </c>
      <c r="J1712">
        <v>41908</v>
      </c>
      <c r="K1712">
        <v>43388</v>
      </c>
      <c r="L1712">
        <v>1</v>
      </c>
      <c r="M1712">
        <v>40</v>
      </c>
      <c r="N1712">
        <v>5</v>
      </c>
      <c r="O1712">
        <v>56000</v>
      </c>
      <c r="P1712" t="s">
        <v>76</v>
      </c>
      <c r="Q1712" s="13" t="s">
        <v>56</v>
      </c>
      <c r="R1712" s="13" t="s">
        <v>83</v>
      </c>
      <c r="S1712" s="13" t="s">
        <v>344</v>
      </c>
      <c r="T1712" t="b">
        <v>1</v>
      </c>
      <c r="U1712" s="13" t="s">
        <v>7</v>
      </c>
      <c r="V1712" s="13" t="s">
        <v>3726</v>
      </c>
      <c r="W1712" t="s">
        <v>35</v>
      </c>
      <c r="X1712" s="13" t="s">
        <v>10</v>
      </c>
      <c r="Y1712" s="13" t="s">
        <v>146</v>
      </c>
      <c r="Z1712">
        <v>1979</v>
      </c>
      <c r="AA1712" s="13" t="s">
        <v>33</v>
      </c>
      <c r="AB1712" s="13" t="s">
        <v>161</v>
      </c>
      <c r="AC1712" s="13" t="s">
        <v>133</v>
      </c>
      <c r="AD1712" s="13" t="s">
        <v>40</v>
      </c>
      <c r="AE1712">
        <v>46</v>
      </c>
      <c r="AF1712" t="s">
        <v>37</v>
      </c>
      <c r="AG1712" t="s">
        <v>12</v>
      </c>
      <c r="AH1712">
        <v>4</v>
      </c>
      <c r="AI1712" t="s">
        <v>30</v>
      </c>
      <c r="AJ1712" s="13" t="s">
        <v>154</v>
      </c>
      <c r="AK1712" s="13" t="s">
        <v>150</v>
      </c>
      <c r="AL1712" t="s">
        <v>136</v>
      </c>
      <c r="AM1712" t="str">
        <f>EmployeeData[[#This Row],[EMPLOYEEID]]</f>
        <v>E299996</v>
      </c>
    </row>
    <row r="1713" spans="1:39" ht="15" x14ac:dyDescent="0.25">
      <c r="A1713" s="13" t="s">
        <v>3727</v>
      </c>
      <c r="B1713" s="13" t="str">
        <f>EmployeeData[[#This Row],[FULLNAME]]</f>
        <v>Srikanth Von Rekowsky</v>
      </c>
      <c r="C1713" s="13" t="s">
        <v>203</v>
      </c>
      <c r="D1713" s="13" t="s">
        <v>407</v>
      </c>
      <c r="E1713">
        <v>452</v>
      </c>
      <c r="F1713" s="13" t="s">
        <v>157</v>
      </c>
      <c r="G1713" s="13" t="s">
        <v>204</v>
      </c>
      <c r="H1713" t="s">
        <v>81</v>
      </c>
      <c r="I1713" t="s">
        <v>3976</v>
      </c>
      <c r="J1713">
        <v>41908</v>
      </c>
      <c r="K1713">
        <v>43389</v>
      </c>
      <c r="L1713">
        <v>1</v>
      </c>
      <c r="M1713">
        <v>40</v>
      </c>
      <c r="N1713">
        <v>5</v>
      </c>
      <c r="O1713">
        <v>78367</v>
      </c>
      <c r="P1713" t="s">
        <v>76</v>
      </c>
      <c r="Q1713" s="13" t="s">
        <v>55</v>
      </c>
      <c r="R1713" s="13" t="s">
        <v>83</v>
      </c>
      <c r="S1713" s="13" t="s">
        <v>344</v>
      </c>
      <c r="T1713" t="b">
        <v>1</v>
      </c>
      <c r="U1713" s="13" t="s">
        <v>7</v>
      </c>
      <c r="V1713" s="13" t="s">
        <v>3728</v>
      </c>
      <c r="W1713" t="s">
        <v>35</v>
      </c>
      <c r="X1713" s="13" t="s">
        <v>10</v>
      </c>
      <c r="Y1713" s="13" t="s">
        <v>146</v>
      </c>
      <c r="Z1713">
        <v>1964</v>
      </c>
      <c r="AA1713" s="13" t="s">
        <v>33</v>
      </c>
      <c r="AB1713" s="13" t="s">
        <v>206</v>
      </c>
      <c r="AC1713" s="13" t="s">
        <v>199</v>
      </c>
      <c r="AD1713" s="13" t="s">
        <v>43</v>
      </c>
      <c r="AE1713">
        <v>61</v>
      </c>
      <c r="AF1713" t="s">
        <v>37</v>
      </c>
      <c r="AG1713" t="s">
        <v>12</v>
      </c>
      <c r="AH1713">
        <v>4</v>
      </c>
      <c r="AI1713" t="s">
        <v>30</v>
      </c>
      <c r="AJ1713" s="13" t="s">
        <v>176</v>
      </c>
      <c r="AK1713" s="13" t="s">
        <v>150</v>
      </c>
      <c r="AL1713" t="s">
        <v>136</v>
      </c>
      <c r="AM1713" t="str">
        <f>EmployeeData[[#This Row],[EMPLOYEEID]]</f>
        <v>E299997</v>
      </c>
    </row>
    <row r="1714" spans="1:39" ht="15" x14ac:dyDescent="0.25">
      <c r="A1714" s="13" t="s">
        <v>3729</v>
      </c>
      <c r="B1714" s="13" t="str">
        <f>EmployeeData[[#This Row],[FULLNAME]]</f>
        <v>Srinivas Vega</v>
      </c>
      <c r="C1714" s="13" t="s">
        <v>125</v>
      </c>
      <c r="D1714" s="13" t="s">
        <v>407</v>
      </c>
      <c r="E1714">
        <v>241</v>
      </c>
      <c r="F1714" s="13" t="s">
        <v>143</v>
      </c>
      <c r="G1714" s="13" t="s">
        <v>128</v>
      </c>
      <c r="H1714" t="s">
        <v>81</v>
      </c>
      <c r="I1714" t="s">
        <v>3974</v>
      </c>
      <c r="J1714">
        <v>41908</v>
      </c>
      <c r="K1714">
        <v>43390</v>
      </c>
      <c r="L1714">
        <v>1</v>
      </c>
      <c r="M1714">
        <v>40</v>
      </c>
      <c r="N1714">
        <v>5</v>
      </c>
      <c r="O1714">
        <v>108411</v>
      </c>
      <c r="P1714" t="s">
        <v>76</v>
      </c>
      <c r="Q1714" s="13" t="s">
        <v>54</v>
      </c>
      <c r="R1714" s="13" t="s">
        <v>83</v>
      </c>
      <c r="S1714" s="13" t="s">
        <v>159</v>
      </c>
      <c r="T1714" t="b">
        <v>1</v>
      </c>
      <c r="U1714" s="13" t="s">
        <v>7</v>
      </c>
      <c r="V1714" s="13" t="s">
        <v>3730</v>
      </c>
      <c r="W1714" t="s">
        <v>5</v>
      </c>
      <c r="X1714" s="13" t="s">
        <v>10</v>
      </c>
      <c r="Y1714" s="13" t="s">
        <v>153</v>
      </c>
      <c r="Z1714">
        <v>1964</v>
      </c>
      <c r="AA1714" s="13" t="s">
        <v>33</v>
      </c>
      <c r="AB1714" s="13" t="s">
        <v>132</v>
      </c>
      <c r="AC1714" s="13" t="s">
        <v>2242</v>
      </c>
      <c r="AD1714" s="13" t="s">
        <v>44</v>
      </c>
      <c r="AE1714">
        <v>61</v>
      </c>
      <c r="AF1714" t="s">
        <v>37</v>
      </c>
      <c r="AG1714" t="s">
        <v>46</v>
      </c>
      <c r="AH1714">
        <v>4</v>
      </c>
      <c r="AI1714" t="s">
        <v>30</v>
      </c>
      <c r="AJ1714" s="13" t="s">
        <v>154</v>
      </c>
      <c r="AK1714" s="13" t="s">
        <v>135</v>
      </c>
      <c r="AL1714" t="b">
        <v>1</v>
      </c>
      <c r="AM1714" t="str">
        <f>EmployeeData[[#This Row],[EMPLOYEEID]]</f>
        <v>E299998</v>
      </c>
    </row>
    <row r="1715" spans="1:39" ht="15" x14ac:dyDescent="0.25">
      <c r="A1715" s="13" t="s">
        <v>3731</v>
      </c>
      <c r="B1715" s="13" t="str">
        <f>EmployeeData[[#This Row],[FULLNAME]]</f>
        <v>Srinivas Tse</v>
      </c>
      <c r="C1715" s="13" t="s">
        <v>125</v>
      </c>
      <c r="D1715" s="13" t="s">
        <v>407</v>
      </c>
      <c r="E1715">
        <v>452</v>
      </c>
      <c r="F1715" s="13" t="s">
        <v>157</v>
      </c>
      <c r="G1715" s="13" t="s">
        <v>128</v>
      </c>
      <c r="H1715" t="s">
        <v>81</v>
      </c>
      <c r="I1715" t="s">
        <v>3976</v>
      </c>
      <c r="J1715">
        <v>41908</v>
      </c>
      <c r="K1715">
        <v>43391</v>
      </c>
      <c r="L1715">
        <v>1</v>
      </c>
      <c r="M1715">
        <v>40</v>
      </c>
      <c r="N1715">
        <v>5</v>
      </c>
      <c r="O1715">
        <v>97523</v>
      </c>
      <c r="P1715" t="s">
        <v>76</v>
      </c>
      <c r="Q1715" s="13" t="s">
        <v>54</v>
      </c>
      <c r="R1715" s="13" t="s">
        <v>83</v>
      </c>
      <c r="S1715" s="13" t="s">
        <v>344</v>
      </c>
      <c r="T1715" t="b">
        <v>1</v>
      </c>
      <c r="U1715" s="13" t="s">
        <v>7</v>
      </c>
      <c r="V1715" s="13" t="s">
        <v>3732</v>
      </c>
      <c r="W1715" t="s">
        <v>35</v>
      </c>
      <c r="X1715" s="13" t="s">
        <v>10</v>
      </c>
      <c r="Y1715" s="13" t="s">
        <v>146</v>
      </c>
      <c r="Z1715">
        <v>1974</v>
      </c>
      <c r="AA1715" s="13" t="s">
        <v>33</v>
      </c>
      <c r="AB1715" s="13" t="s">
        <v>132</v>
      </c>
      <c r="AC1715" s="13" t="s">
        <v>199</v>
      </c>
      <c r="AD1715" s="13" t="s">
        <v>43</v>
      </c>
      <c r="AE1715">
        <v>51</v>
      </c>
      <c r="AF1715" t="s">
        <v>37</v>
      </c>
      <c r="AG1715" t="s">
        <v>12</v>
      </c>
      <c r="AH1715">
        <v>4</v>
      </c>
      <c r="AI1715" t="s">
        <v>30</v>
      </c>
      <c r="AJ1715" s="13" t="s">
        <v>176</v>
      </c>
      <c r="AK1715" s="13" t="s">
        <v>150</v>
      </c>
      <c r="AL1715" t="s">
        <v>136</v>
      </c>
      <c r="AM1715" t="str">
        <f>EmployeeData[[#This Row],[EMPLOYEEID]]</f>
        <v>E299999</v>
      </c>
    </row>
    <row r="1716" spans="1:39" ht="15" x14ac:dyDescent="0.25">
      <c r="A1716" s="13" t="s">
        <v>3733</v>
      </c>
      <c r="B1716" s="13" t="str">
        <f>EmployeeData[[#This Row],[FULLNAME]]</f>
        <v>Srinivas Tran</v>
      </c>
      <c r="C1716" s="13" t="s">
        <v>303</v>
      </c>
      <c r="D1716" s="13" t="s">
        <v>407</v>
      </c>
      <c r="E1716">
        <v>444</v>
      </c>
      <c r="F1716" s="13" t="s">
        <v>127</v>
      </c>
      <c r="G1716" s="13" t="s">
        <v>304</v>
      </c>
      <c r="H1716" t="s">
        <v>81</v>
      </c>
      <c r="I1716" t="s">
        <v>3974</v>
      </c>
      <c r="J1716">
        <v>41908</v>
      </c>
      <c r="K1716">
        <v>43211</v>
      </c>
      <c r="L1716">
        <v>1</v>
      </c>
      <c r="M1716">
        <v>40</v>
      </c>
      <c r="N1716">
        <v>5</v>
      </c>
      <c r="O1716">
        <v>51138</v>
      </c>
      <c r="P1716" t="s">
        <v>76</v>
      </c>
      <c r="Q1716" s="13" t="s">
        <v>57</v>
      </c>
      <c r="R1716" s="13" t="s">
        <v>83</v>
      </c>
      <c r="S1716" s="13" t="s">
        <v>159</v>
      </c>
      <c r="T1716" t="b">
        <v>1</v>
      </c>
      <c r="U1716" s="13" t="s">
        <v>38</v>
      </c>
      <c r="V1716" s="13" t="s">
        <v>3734</v>
      </c>
      <c r="W1716" t="s">
        <v>5</v>
      </c>
      <c r="X1716" s="13" t="s">
        <v>10</v>
      </c>
      <c r="Y1716" s="13" t="s">
        <v>146</v>
      </c>
      <c r="Z1716">
        <v>1962</v>
      </c>
      <c r="AA1716" s="13" t="s">
        <v>33</v>
      </c>
      <c r="AB1716" s="13" t="s">
        <v>306</v>
      </c>
      <c r="AC1716" s="13" t="s">
        <v>133</v>
      </c>
      <c r="AD1716" s="13" t="s">
        <v>40</v>
      </c>
      <c r="AE1716">
        <v>63</v>
      </c>
      <c r="AF1716" t="s">
        <v>37</v>
      </c>
      <c r="AG1716" t="s">
        <v>12</v>
      </c>
      <c r="AH1716">
        <v>4</v>
      </c>
      <c r="AI1716" t="s">
        <v>30</v>
      </c>
      <c r="AJ1716" s="13" t="s">
        <v>134</v>
      </c>
      <c r="AK1716" s="13" t="s">
        <v>135</v>
      </c>
      <c r="AL1716" t="s">
        <v>136</v>
      </c>
      <c r="AM1716" t="str">
        <f>EmployeeData[[#This Row],[EMPLOYEEID]]</f>
        <v>E300000</v>
      </c>
    </row>
    <row r="1717" spans="1:39" ht="15" x14ac:dyDescent="0.25">
      <c r="A1717" s="13" t="s">
        <v>3735</v>
      </c>
      <c r="B1717" s="13" t="str">
        <f>EmployeeData[[#This Row],[FULLNAME]]</f>
        <v>Stacy Tippett</v>
      </c>
      <c r="C1717" s="13" t="s">
        <v>125</v>
      </c>
      <c r="D1717" s="13" t="s">
        <v>407</v>
      </c>
      <c r="E1717">
        <v>444</v>
      </c>
      <c r="F1717" s="13" t="s">
        <v>127</v>
      </c>
      <c r="G1717" s="13" t="s">
        <v>128</v>
      </c>
      <c r="H1717" t="s">
        <v>81</v>
      </c>
      <c r="I1717" t="s">
        <v>3976</v>
      </c>
      <c r="J1717">
        <v>41908</v>
      </c>
      <c r="K1717">
        <v>43212</v>
      </c>
      <c r="L1717">
        <v>1</v>
      </c>
      <c r="M1717">
        <v>40</v>
      </c>
      <c r="N1717">
        <v>5</v>
      </c>
      <c r="O1717">
        <v>41465</v>
      </c>
      <c r="P1717" t="s">
        <v>76</v>
      </c>
      <c r="Q1717" s="13" t="s">
        <v>54</v>
      </c>
      <c r="R1717" s="13" t="s">
        <v>83</v>
      </c>
      <c r="S1717" s="13" t="s">
        <v>159</v>
      </c>
      <c r="T1717" t="b">
        <v>1</v>
      </c>
      <c r="U1717" s="13" t="s">
        <v>7</v>
      </c>
      <c r="V1717" s="13" t="s">
        <v>3736</v>
      </c>
      <c r="W1717" t="s">
        <v>35</v>
      </c>
      <c r="X1717" s="13" t="s">
        <v>10</v>
      </c>
      <c r="Y1717" s="13" t="s">
        <v>131</v>
      </c>
      <c r="Z1717">
        <v>1971</v>
      </c>
      <c r="AA1717" s="13" t="s">
        <v>33</v>
      </c>
      <c r="AB1717" s="13" t="s">
        <v>132</v>
      </c>
      <c r="AC1717" s="13" t="s">
        <v>133</v>
      </c>
      <c r="AD1717" s="13" t="s">
        <v>40</v>
      </c>
      <c r="AE1717">
        <v>54</v>
      </c>
      <c r="AF1717" t="s">
        <v>37</v>
      </c>
      <c r="AG1717" t="s">
        <v>11</v>
      </c>
      <c r="AH1717">
        <v>4</v>
      </c>
      <c r="AI1717" t="s">
        <v>30</v>
      </c>
      <c r="AJ1717" s="13" t="s">
        <v>149</v>
      </c>
      <c r="AK1717" s="13" t="s">
        <v>135</v>
      </c>
      <c r="AL1717" t="b">
        <v>1</v>
      </c>
      <c r="AM1717" t="str">
        <f>EmployeeData[[#This Row],[EMPLOYEEID]]</f>
        <v>E300001</v>
      </c>
    </row>
    <row r="1718" spans="1:39" ht="15" x14ac:dyDescent="0.25">
      <c r="A1718" s="13" t="s">
        <v>3737</v>
      </c>
      <c r="B1718" s="13" t="str">
        <f>EmployeeData[[#This Row],[FULLNAME]]</f>
        <v>Stacy Tavakoli</v>
      </c>
      <c r="C1718" s="13" t="s">
        <v>203</v>
      </c>
      <c r="D1718" s="13" t="s">
        <v>407</v>
      </c>
      <c r="E1718">
        <v>445</v>
      </c>
      <c r="F1718" s="13" t="s">
        <v>169</v>
      </c>
      <c r="G1718" s="13" t="s">
        <v>204</v>
      </c>
      <c r="H1718" t="s">
        <v>81</v>
      </c>
      <c r="I1718" t="s">
        <v>3976</v>
      </c>
      <c r="J1718">
        <v>41908</v>
      </c>
      <c r="K1718">
        <v>43213</v>
      </c>
      <c r="L1718">
        <v>1</v>
      </c>
      <c r="M1718">
        <v>40</v>
      </c>
      <c r="N1718">
        <v>5</v>
      </c>
      <c r="O1718">
        <v>92501</v>
      </c>
      <c r="P1718" t="s">
        <v>76</v>
      </c>
      <c r="Q1718" s="13" t="s">
        <v>55</v>
      </c>
      <c r="R1718" s="13" t="s">
        <v>83</v>
      </c>
      <c r="S1718" s="13" t="s">
        <v>190</v>
      </c>
      <c r="T1718" t="b">
        <v>1</v>
      </c>
      <c r="U1718" s="13" t="s">
        <v>38</v>
      </c>
      <c r="V1718" s="13" t="s">
        <v>3738</v>
      </c>
      <c r="W1718" t="s">
        <v>5</v>
      </c>
      <c r="X1718" s="13" t="s">
        <v>10</v>
      </c>
      <c r="Y1718" s="13" t="s">
        <v>146</v>
      </c>
      <c r="Z1718">
        <v>1980</v>
      </c>
      <c r="AA1718" s="13" t="s">
        <v>33</v>
      </c>
      <c r="AB1718" s="13" t="s">
        <v>206</v>
      </c>
      <c r="AC1718" s="13" t="s">
        <v>171</v>
      </c>
      <c r="AD1718" s="13" t="s">
        <v>41</v>
      </c>
      <c r="AE1718">
        <v>45</v>
      </c>
      <c r="AF1718" t="s">
        <v>36</v>
      </c>
      <c r="AG1718" t="s">
        <v>12</v>
      </c>
      <c r="AH1718">
        <v>4</v>
      </c>
      <c r="AI1718" t="s">
        <v>30</v>
      </c>
      <c r="AJ1718" s="13" t="s">
        <v>149</v>
      </c>
      <c r="AK1718" s="13" t="s">
        <v>135</v>
      </c>
      <c r="AL1718" t="b">
        <v>1</v>
      </c>
      <c r="AM1718" t="str">
        <f>EmployeeData[[#This Row],[EMPLOYEEID]]</f>
        <v>E300002</v>
      </c>
    </row>
    <row r="1719" spans="1:39" ht="15" x14ac:dyDescent="0.25">
      <c r="A1719" s="13" t="s">
        <v>3739</v>
      </c>
      <c r="B1719" s="13" t="str">
        <f>EmployeeData[[#This Row],[FULLNAME]]</f>
        <v>Stacy Swan</v>
      </c>
      <c r="C1719" s="13" t="s">
        <v>125</v>
      </c>
      <c r="D1719" s="13" t="s">
        <v>407</v>
      </c>
      <c r="E1719">
        <v>445</v>
      </c>
      <c r="F1719" s="13" t="s">
        <v>169</v>
      </c>
      <c r="G1719" s="13" t="s">
        <v>128</v>
      </c>
      <c r="H1719" t="s">
        <v>81</v>
      </c>
      <c r="I1719" t="s">
        <v>3976</v>
      </c>
      <c r="J1719">
        <v>41908</v>
      </c>
      <c r="K1719">
        <v>43214</v>
      </c>
      <c r="L1719">
        <v>1</v>
      </c>
      <c r="M1719">
        <v>40</v>
      </c>
      <c r="N1719">
        <v>5</v>
      </c>
      <c r="O1719">
        <v>67277</v>
      </c>
      <c r="P1719" t="s">
        <v>76</v>
      </c>
      <c r="Q1719" s="13" t="s">
        <v>54</v>
      </c>
      <c r="R1719" s="13" t="s">
        <v>83</v>
      </c>
      <c r="S1719" s="13" t="s">
        <v>159</v>
      </c>
      <c r="T1719" t="b">
        <v>1</v>
      </c>
      <c r="U1719" s="13" t="s">
        <v>8</v>
      </c>
      <c r="V1719" s="13" t="s">
        <v>3740</v>
      </c>
      <c r="W1719" t="s">
        <v>5</v>
      </c>
      <c r="X1719" s="13" t="s">
        <v>10</v>
      </c>
      <c r="Y1719" s="13" t="s">
        <v>146</v>
      </c>
      <c r="Z1719">
        <v>1999</v>
      </c>
      <c r="AA1719" s="13" t="s">
        <v>33</v>
      </c>
      <c r="AB1719" s="13" t="s">
        <v>132</v>
      </c>
      <c r="AC1719" s="13" t="s">
        <v>171</v>
      </c>
      <c r="AD1719" s="13" t="s">
        <v>41</v>
      </c>
      <c r="AE1719">
        <v>26</v>
      </c>
      <c r="AF1719" t="s">
        <v>6</v>
      </c>
      <c r="AG1719" t="s">
        <v>12</v>
      </c>
      <c r="AH1719">
        <v>4</v>
      </c>
      <c r="AI1719" t="s">
        <v>30</v>
      </c>
      <c r="AJ1719" s="13" t="s">
        <v>154</v>
      </c>
      <c r="AK1719" s="13" t="s">
        <v>135</v>
      </c>
      <c r="AL1719" t="b">
        <v>0</v>
      </c>
      <c r="AM1719" t="str">
        <f>EmployeeData[[#This Row],[EMPLOYEEID]]</f>
        <v>E300003</v>
      </c>
    </row>
    <row r="1720" spans="1:39" ht="15" x14ac:dyDescent="0.25">
      <c r="A1720" s="13" t="s">
        <v>3741</v>
      </c>
      <c r="B1720" s="13" t="str">
        <f>EmployeeData[[#This Row],[FULLNAME]]</f>
        <v>Steffen Streight</v>
      </c>
      <c r="C1720" s="13" t="s">
        <v>203</v>
      </c>
      <c r="D1720" s="13" t="s">
        <v>407</v>
      </c>
      <c r="E1720">
        <v>452</v>
      </c>
      <c r="F1720" s="13" t="s">
        <v>157</v>
      </c>
      <c r="G1720" s="13" t="s">
        <v>204</v>
      </c>
      <c r="H1720" t="s">
        <v>81</v>
      </c>
      <c r="I1720" t="s">
        <v>3976</v>
      </c>
      <c r="J1720">
        <v>41908</v>
      </c>
      <c r="K1720">
        <v>43215</v>
      </c>
      <c r="L1720">
        <v>1</v>
      </c>
      <c r="M1720">
        <v>40</v>
      </c>
      <c r="N1720">
        <v>5</v>
      </c>
      <c r="O1720">
        <v>55490</v>
      </c>
      <c r="P1720" t="s">
        <v>76</v>
      </c>
      <c r="Q1720" s="13" t="s">
        <v>55</v>
      </c>
      <c r="R1720" s="13" t="s">
        <v>83</v>
      </c>
      <c r="S1720" s="13" t="s">
        <v>159</v>
      </c>
      <c r="T1720" t="b">
        <v>1</v>
      </c>
      <c r="U1720" s="13" t="s">
        <v>7</v>
      </c>
      <c r="V1720" s="13" t="s">
        <v>3742</v>
      </c>
      <c r="W1720" t="s">
        <v>5</v>
      </c>
      <c r="X1720" s="13" t="s">
        <v>10</v>
      </c>
      <c r="Y1720" s="13" t="s">
        <v>153</v>
      </c>
      <c r="Z1720">
        <v>1970</v>
      </c>
      <c r="AA1720" s="13" t="s">
        <v>33</v>
      </c>
      <c r="AB1720" s="13" t="s">
        <v>206</v>
      </c>
      <c r="AC1720" s="13" t="s">
        <v>199</v>
      </c>
      <c r="AD1720" s="13" t="s">
        <v>43</v>
      </c>
      <c r="AE1720">
        <v>55</v>
      </c>
      <c r="AF1720" t="s">
        <v>37</v>
      </c>
      <c r="AG1720" t="s">
        <v>12</v>
      </c>
      <c r="AH1720">
        <v>4</v>
      </c>
      <c r="AI1720" t="s">
        <v>30</v>
      </c>
      <c r="AJ1720" s="13" t="s">
        <v>154</v>
      </c>
      <c r="AK1720" s="13" t="s">
        <v>135</v>
      </c>
      <c r="AL1720" t="b">
        <v>1</v>
      </c>
      <c r="AM1720" t="str">
        <f>EmployeeData[[#This Row],[EMPLOYEEID]]</f>
        <v>E300004</v>
      </c>
    </row>
    <row r="1721" spans="1:39" ht="15" x14ac:dyDescent="0.25">
      <c r="A1721" s="13" t="s">
        <v>3743</v>
      </c>
      <c r="B1721" s="13" t="str">
        <f>EmployeeData[[#This Row],[FULLNAME]]</f>
        <v>Steffen Stark</v>
      </c>
      <c r="C1721" s="13" t="s">
        <v>156</v>
      </c>
      <c r="D1721" s="13" t="s">
        <v>407</v>
      </c>
      <c r="E1721">
        <v>453</v>
      </c>
      <c r="F1721" s="13" t="s">
        <v>127</v>
      </c>
      <c r="G1721" s="13" t="s">
        <v>158</v>
      </c>
      <c r="H1721" t="s">
        <v>81</v>
      </c>
      <c r="I1721" t="s">
        <v>3976</v>
      </c>
      <c r="J1721">
        <v>41908</v>
      </c>
      <c r="K1721">
        <v>43216</v>
      </c>
      <c r="L1721">
        <v>1</v>
      </c>
      <c r="M1721">
        <v>40</v>
      </c>
      <c r="N1721">
        <v>5</v>
      </c>
      <c r="O1721">
        <v>60210</v>
      </c>
      <c r="P1721" t="s">
        <v>76</v>
      </c>
      <c r="Q1721" s="13" t="s">
        <v>56</v>
      </c>
      <c r="R1721" s="13" t="s">
        <v>83</v>
      </c>
      <c r="S1721" s="13" t="s">
        <v>159</v>
      </c>
      <c r="T1721" t="b">
        <v>1</v>
      </c>
      <c r="U1721" s="13" t="s">
        <v>8</v>
      </c>
      <c r="V1721" s="13" t="s">
        <v>3744</v>
      </c>
      <c r="W1721" t="s">
        <v>35</v>
      </c>
      <c r="X1721" s="13" t="s">
        <v>10</v>
      </c>
      <c r="Y1721" s="13" t="s">
        <v>146</v>
      </c>
      <c r="Z1721">
        <v>1989</v>
      </c>
      <c r="AA1721" s="13" t="s">
        <v>33</v>
      </c>
      <c r="AB1721" s="13" t="s">
        <v>161</v>
      </c>
      <c r="AC1721" s="13" t="s">
        <v>320</v>
      </c>
      <c r="AD1721" s="13" t="s">
        <v>40</v>
      </c>
      <c r="AE1721">
        <v>36</v>
      </c>
      <c r="AF1721" t="s">
        <v>36</v>
      </c>
      <c r="AG1721" t="s">
        <v>12</v>
      </c>
      <c r="AH1721">
        <v>4</v>
      </c>
      <c r="AI1721" t="s">
        <v>30</v>
      </c>
      <c r="AJ1721" s="13" t="s">
        <v>134</v>
      </c>
      <c r="AK1721" s="13" t="s">
        <v>135</v>
      </c>
      <c r="AL1721" t="b">
        <v>1</v>
      </c>
      <c r="AM1721" t="str">
        <f>EmployeeData[[#This Row],[EMPLOYEEID]]</f>
        <v>E300005</v>
      </c>
    </row>
    <row r="1722" spans="1:39" ht="15" x14ac:dyDescent="0.25">
      <c r="A1722" s="13" t="s">
        <v>3745</v>
      </c>
      <c r="B1722" s="13" t="str">
        <f>EmployeeData[[#This Row],[FULLNAME]]</f>
        <v>Steffen Song</v>
      </c>
      <c r="C1722" s="13" t="s">
        <v>303</v>
      </c>
      <c r="D1722" s="13" t="s">
        <v>407</v>
      </c>
      <c r="E1722">
        <v>454</v>
      </c>
      <c r="F1722" s="13" t="s">
        <v>169</v>
      </c>
      <c r="G1722" s="13" t="s">
        <v>304</v>
      </c>
      <c r="H1722" t="s">
        <v>81</v>
      </c>
      <c r="I1722" t="s">
        <v>3976</v>
      </c>
      <c r="J1722">
        <v>41908</v>
      </c>
      <c r="K1722">
        <v>43217</v>
      </c>
      <c r="L1722">
        <v>1</v>
      </c>
      <c r="M1722">
        <v>40</v>
      </c>
      <c r="N1722">
        <v>5</v>
      </c>
      <c r="O1722">
        <v>38405</v>
      </c>
      <c r="P1722" t="s">
        <v>76</v>
      </c>
      <c r="Q1722" s="13" t="s">
        <v>57</v>
      </c>
      <c r="R1722" s="13" t="s">
        <v>83</v>
      </c>
      <c r="S1722" s="13" t="s">
        <v>129</v>
      </c>
      <c r="T1722" t="b">
        <v>1</v>
      </c>
      <c r="U1722" s="13" t="s">
        <v>38</v>
      </c>
      <c r="V1722" s="13" t="s">
        <v>3746</v>
      </c>
      <c r="W1722" t="s">
        <v>35</v>
      </c>
      <c r="X1722" s="13" t="s">
        <v>10</v>
      </c>
      <c r="Y1722" s="13" t="s">
        <v>131</v>
      </c>
      <c r="Z1722">
        <v>1967</v>
      </c>
      <c r="AA1722" s="13" t="s">
        <v>33</v>
      </c>
      <c r="AB1722" s="13" t="s">
        <v>306</v>
      </c>
      <c r="AC1722" s="13" t="s">
        <v>293</v>
      </c>
      <c r="AD1722" s="13" t="s">
        <v>41</v>
      </c>
      <c r="AE1722">
        <v>58</v>
      </c>
      <c r="AF1722" t="s">
        <v>37</v>
      </c>
      <c r="AG1722" t="s">
        <v>11</v>
      </c>
      <c r="AH1722">
        <v>4</v>
      </c>
      <c r="AI1722" t="s">
        <v>30</v>
      </c>
      <c r="AJ1722" s="13" t="s">
        <v>154</v>
      </c>
      <c r="AK1722" s="13" t="s">
        <v>135</v>
      </c>
      <c r="AL1722" t="b">
        <v>0</v>
      </c>
      <c r="AM1722" t="str">
        <f>EmployeeData[[#This Row],[EMPLOYEEID]]</f>
        <v>E300006</v>
      </c>
    </row>
    <row r="1723" spans="1:39" ht="15" x14ac:dyDescent="0.25">
      <c r="A1723" s="13" t="s">
        <v>3747</v>
      </c>
      <c r="B1723" s="13" t="str">
        <f>EmployeeData[[#This Row],[FULLNAME]]</f>
        <v>Steffen Simpson</v>
      </c>
      <c r="C1723" s="13" t="s">
        <v>125</v>
      </c>
      <c r="D1723" s="13" t="s">
        <v>407</v>
      </c>
      <c r="E1723">
        <v>443</v>
      </c>
      <c r="F1723" s="13" t="s">
        <v>157</v>
      </c>
      <c r="G1723" s="13" t="s">
        <v>128</v>
      </c>
      <c r="H1723" t="s">
        <v>81</v>
      </c>
      <c r="I1723" t="s">
        <v>3974</v>
      </c>
      <c r="J1723">
        <v>41908</v>
      </c>
      <c r="K1723">
        <v>43218</v>
      </c>
      <c r="L1723">
        <v>1</v>
      </c>
      <c r="M1723">
        <v>40</v>
      </c>
      <c r="N1723">
        <v>5</v>
      </c>
      <c r="O1723">
        <v>68894</v>
      </c>
      <c r="P1723" t="s">
        <v>76</v>
      </c>
      <c r="Q1723" s="13" t="s">
        <v>54</v>
      </c>
      <c r="R1723" s="13" t="s">
        <v>83</v>
      </c>
      <c r="S1723" s="13" t="s">
        <v>159</v>
      </c>
      <c r="T1723" t="b">
        <v>1</v>
      </c>
      <c r="U1723" s="13" t="s">
        <v>7</v>
      </c>
      <c r="V1723" s="13" t="s">
        <v>3748</v>
      </c>
      <c r="W1723" t="s">
        <v>5</v>
      </c>
      <c r="X1723" s="13" t="s">
        <v>10</v>
      </c>
      <c r="Y1723" s="13" t="s">
        <v>146</v>
      </c>
      <c r="Z1723">
        <v>1964</v>
      </c>
      <c r="AA1723" s="13" t="s">
        <v>33</v>
      </c>
      <c r="AB1723" s="13" t="s">
        <v>132</v>
      </c>
      <c r="AC1723" s="13" t="s">
        <v>162</v>
      </c>
      <c r="AD1723" s="13" t="s">
        <v>43</v>
      </c>
      <c r="AE1723">
        <v>61</v>
      </c>
      <c r="AF1723" t="s">
        <v>37</v>
      </c>
      <c r="AG1723" t="s">
        <v>12</v>
      </c>
      <c r="AH1723">
        <v>4</v>
      </c>
      <c r="AI1723" t="s">
        <v>30</v>
      </c>
      <c r="AJ1723" s="13" t="s">
        <v>134</v>
      </c>
      <c r="AK1723" s="13" t="s">
        <v>135</v>
      </c>
      <c r="AL1723" t="b">
        <v>1</v>
      </c>
      <c r="AM1723" t="str">
        <f>EmployeeData[[#This Row],[EMPLOYEEID]]</f>
        <v>E300007</v>
      </c>
    </row>
    <row r="1724" spans="1:39" ht="15" x14ac:dyDescent="0.25">
      <c r="A1724" s="13" t="s">
        <v>3749</v>
      </c>
      <c r="B1724" s="13" t="str">
        <f>EmployeeData[[#This Row],[FULLNAME]]</f>
        <v>Steffen Sharma</v>
      </c>
      <c r="C1724" s="13" t="s">
        <v>203</v>
      </c>
      <c r="D1724" s="13" t="s">
        <v>407</v>
      </c>
      <c r="E1724">
        <v>444</v>
      </c>
      <c r="F1724" s="13" t="s">
        <v>127</v>
      </c>
      <c r="G1724" s="13" t="s">
        <v>204</v>
      </c>
      <c r="H1724" t="s">
        <v>81</v>
      </c>
      <c r="I1724" t="s">
        <v>3976</v>
      </c>
      <c r="J1724">
        <v>41908</v>
      </c>
      <c r="K1724">
        <v>43219</v>
      </c>
      <c r="L1724">
        <v>1</v>
      </c>
      <c r="M1724">
        <v>40</v>
      </c>
      <c r="N1724">
        <v>5</v>
      </c>
      <c r="O1724">
        <v>86687</v>
      </c>
      <c r="P1724" t="s">
        <v>76</v>
      </c>
      <c r="Q1724" s="13" t="s">
        <v>55</v>
      </c>
      <c r="R1724" s="13" t="s">
        <v>83</v>
      </c>
      <c r="S1724" s="13" t="s">
        <v>140</v>
      </c>
      <c r="T1724" t="b">
        <v>1</v>
      </c>
      <c r="U1724" s="13" t="s">
        <v>8</v>
      </c>
      <c r="V1724" s="13" t="s">
        <v>3750</v>
      </c>
      <c r="W1724" t="s">
        <v>35</v>
      </c>
      <c r="X1724" s="13" t="s">
        <v>10</v>
      </c>
      <c r="Y1724" s="13" t="s">
        <v>146</v>
      </c>
      <c r="Z1724">
        <v>1963</v>
      </c>
      <c r="AA1724" s="13" t="s">
        <v>33</v>
      </c>
      <c r="AB1724" s="13" t="s">
        <v>206</v>
      </c>
      <c r="AC1724" s="13" t="s">
        <v>133</v>
      </c>
      <c r="AD1724" s="13" t="s">
        <v>40</v>
      </c>
      <c r="AE1724">
        <v>62</v>
      </c>
      <c r="AF1724" t="s">
        <v>37</v>
      </c>
      <c r="AG1724" t="s">
        <v>12</v>
      </c>
      <c r="AH1724">
        <v>4</v>
      </c>
      <c r="AI1724" t="s">
        <v>30</v>
      </c>
      <c r="AJ1724" s="13" t="s">
        <v>154</v>
      </c>
      <c r="AK1724" s="13" t="s">
        <v>135</v>
      </c>
      <c r="AL1724" t="s">
        <v>136</v>
      </c>
      <c r="AM1724" t="str">
        <f>EmployeeData[[#This Row],[EMPLOYEEID]]</f>
        <v>E300008</v>
      </c>
    </row>
    <row r="1725" spans="1:39" ht="15" x14ac:dyDescent="0.25">
      <c r="A1725" s="13" t="s">
        <v>3751</v>
      </c>
      <c r="B1725" s="13" t="str">
        <f>EmployeeData[[#This Row],[FULLNAME]]</f>
        <v>Steffen Sequeira</v>
      </c>
      <c r="C1725" s="13" t="s">
        <v>125</v>
      </c>
      <c r="D1725" s="13" t="s">
        <v>407</v>
      </c>
      <c r="E1725">
        <v>444</v>
      </c>
      <c r="F1725" s="13" t="s">
        <v>127</v>
      </c>
      <c r="G1725" s="13" t="s">
        <v>128</v>
      </c>
      <c r="H1725" t="s">
        <v>81</v>
      </c>
      <c r="I1725" t="s">
        <v>3976</v>
      </c>
      <c r="J1725">
        <v>41908</v>
      </c>
      <c r="K1725">
        <v>43220</v>
      </c>
      <c r="L1725">
        <v>1</v>
      </c>
      <c r="M1725">
        <v>40</v>
      </c>
      <c r="N1725">
        <v>5</v>
      </c>
      <c r="O1725">
        <v>69592</v>
      </c>
      <c r="P1725" t="s">
        <v>76</v>
      </c>
      <c r="Q1725" s="13" t="s">
        <v>54</v>
      </c>
      <c r="R1725" s="13" t="s">
        <v>83</v>
      </c>
      <c r="S1725" s="13" t="s">
        <v>159</v>
      </c>
      <c r="T1725" t="b">
        <v>1</v>
      </c>
      <c r="U1725" s="13" t="s">
        <v>7</v>
      </c>
      <c r="V1725" s="13" t="s">
        <v>3752</v>
      </c>
      <c r="W1725" t="s">
        <v>35</v>
      </c>
      <c r="X1725" s="13" t="s">
        <v>10</v>
      </c>
      <c r="Y1725" s="13" t="s">
        <v>146</v>
      </c>
      <c r="Z1725">
        <v>1974</v>
      </c>
      <c r="AA1725" s="13" t="s">
        <v>33</v>
      </c>
      <c r="AB1725" s="13" t="s">
        <v>132</v>
      </c>
      <c r="AC1725" s="13" t="s">
        <v>133</v>
      </c>
      <c r="AD1725" s="13" t="s">
        <v>40</v>
      </c>
      <c r="AE1725">
        <v>51</v>
      </c>
      <c r="AF1725" t="s">
        <v>37</v>
      </c>
      <c r="AG1725" t="s">
        <v>12</v>
      </c>
      <c r="AH1725">
        <v>4</v>
      </c>
      <c r="AI1725" t="s">
        <v>30</v>
      </c>
      <c r="AJ1725" s="13" t="s">
        <v>149</v>
      </c>
      <c r="AK1725" s="13" t="s">
        <v>135</v>
      </c>
      <c r="AL1725" t="b">
        <v>1</v>
      </c>
      <c r="AM1725" t="str">
        <f>EmployeeData[[#This Row],[EMPLOYEEID]]</f>
        <v>E300009</v>
      </c>
    </row>
    <row r="1726" spans="1:39" ht="15" x14ac:dyDescent="0.25">
      <c r="A1726" s="13" t="s">
        <v>3753</v>
      </c>
      <c r="B1726" s="13" t="str">
        <f>EmployeeData[[#This Row],[FULLNAME]]</f>
        <v>Stephan Schurman</v>
      </c>
      <c r="C1726" s="13" t="s">
        <v>156</v>
      </c>
      <c r="D1726" s="13" t="s">
        <v>407</v>
      </c>
      <c r="E1726">
        <v>232</v>
      </c>
      <c r="F1726" s="13" t="s">
        <v>157</v>
      </c>
      <c r="G1726" s="13" t="s">
        <v>158</v>
      </c>
      <c r="H1726" t="s">
        <v>81</v>
      </c>
      <c r="I1726" t="s">
        <v>3976</v>
      </c>
      <c r="J1726">
        <v>41908</v>
      </c>
      <c r="K1726">
        <v>43221</v>
      </c>
      <c r="L1726">
        <v>1</v>
      </c>
      <c r="M1726">
        <v>40</v>
      </c>
      <c r="N1726">
        <v>5</v>
      </c>
      <c r="O1726">
        <v>61852</v>
      </c>
      <c r="P1726" t="s">
        <v>76</v>
      </c>
      <c r="Q1726" s="13" t="s">
        <v>56</v>
      </c>
      <c r="R1726" s="13" t="s">
        <v>83</v>
      </c>
      <c r="S1726" s="13" t="s">
        <v>159</v>
      </c>
      <c r="T1726" t="b">
        <v>1</v>
      </c>
      <c r="U1726" s="13" t="s">
        <v>8</v>
      </c>
      <c r="V1726" s="13" t="s">
        <v>3754</v>
      </c>
      <c r="W1726" t="s">
        <v>35</v>
      </c>
      <c r="X1726" s="13" t="s">
        <v>10</v>
      </c>
      <c r="Y1726" s="13" t="s">
        <v>233</v>
      </c>
      <c r="Z1726">
        <v>2002</v>
      </c>
      <c r="AA1726" s="13" t="s">
        <v>33</v>
      </c>
      <c r="AB1726" s="13" t="s">
        <v>161</v>
      </c>
      <c r="AC1726" s="13" t="s">
        <v>468</v>
      </c>
      <c r="AD1726" s="13" t="s">
        <v>43</v>
      </c>
      <c r="AE1726">
        <v>23</v>
      </c>
      <c r="AF1726" t="s">
        <v>63</v>
      </c>
      <c r="AG1726" t="s">
        <v>12</v>
      </c>
      <c r="AH1726">
        <v>4</v>
      </c>
      <c r="AI1726" t="s">
        <v>30</v>
      </c>
      <c r="AJ1726" s="13" t="s">
        <v>154</v>
      </c>
      <c r="AK1726" s="13" t="s">
        <v>135</v>
      </c>
      <c r="AL1726" t="s">
        <v>136</v>
      </c>
      <c r="AM1726" t="str">
        <f>EmployeeData[[#This Row],[EMPLOYEEID]]</f>
        <v>E300010</v>
      </c>
    </row>
    <row r="1727" spans="1:39" ht="15" x14ac:dyDescent="0.25">
      <c r="A1727" s="13" t="s">
        <v>3755</v>
      </c>
      <c r="B1727" s="13" t="str">
        <f>EmployeeData[[#This Row],[FULLNAME]]</f>
        <v>Stephan Schall</v>
      </c>
      <c r="C1727" s="13" t="s">
        <v>125</v>
      </c>
      <c r="D1727" s="13" t="s">
        <v>407</v>
      </c>
      <c r="E1727">
        <v>444</v>
      </c>
      <c r="F1727" s="13" t="s">
        <v>127</v>
      </c>
      <c r="G1727" s="13" t="s">
        <v>128</v>
      </c>
      <c r="H1727" t="s">
        <v>81</v>
      </c>
      <c r="I1727" t="s">
        <v>3976</v>
      </c>
      <c r="J1727">
        <v>41908</v>
      </c>
      <c r="K1727">
        <v>43222</v>
      </c>
      <c r="L1727">
        <v>1</v>
      </c>
      <c r="M1727">
        <v>40</v>
      </c>
      <c r="N1727">
        <v>5</v>
      </c>
      <c r="O1727">
        <v>73368</v>
      </c>
      <c r="P1727" t="s">
        <v>76</v>
      </c>
      <c r="Q1727" s="13" t="s">
        <v>54</v>
      </c>
      <c r="R1727" s="13" t="s">
        <v>83</v>
      </c>
      <c r="S1727" s="13" t="s">
        <v>129</v>
      </c>
      <c r="T1727" t="b">
        <v>1</v>
      </c>
      <c r="U1727" s="13" t="s">
        <v>38</v>
      </c>
      <c r="V1727" s="13" t="s">
        <v>3756</v>
      </c>
      <c r="W1727" t="s">
        <v>5</v>
      </c>
      <c r="X1727" s="13" t="s">
        <v>10</v>
      </c>
      <c r="Y1727" s="13" t="s">
        <v>131</v>
      </c>
      <c r="Z1727">
        <v>1968</v>
      </c>
      <c r="AA1727" s="13" t="s">
        <v>33</v>
      </c>
      <c r="AB1727" s="13" t="s">
        <v>132</v>
      </c>
      <c r="AC1727" s="13" t="s">
        <v>133</v>
      </c>
      <c r="AD1727" s="13" t="s">
        <v>40</v>
      </c>
      <c r="AE1727">
        <v>57</v>
      </c>
      <c r="AF1727" t="s">
        <v>37</v>
      </c>
      <c r="AG1727" t="s">
        <v>12</v>
      </c>
      <c r="AH1727">
        <v>4</v>
      </c>
      <c r="AI1727" t="s">
        <v>30</v>
      </c>
      <c r="AJ1727" s="13" t="s">
        <v>134</v>
      </c>
      <c r="AK1727" s="13" t="s">
        <v>135</v>
      </c>
      <c r="AL1727" t="s">
        <v>136</v>
      </c>
      <c r="AM1727" t="str">
        <f>EmployeeData[[#This Row],[EMPLOYEEID]]</f>
        <v>E300011</v>
      </c>
    </row>
    <row r="1728" spans="1:39" ht="15" x14ac:dyDescent="0.25">
      <c r="A1728" s="13" t="s">
        <v>3757</v>
      </c>
      <c r="B1728" s="13" t="str">
        <f>EmployeeData[[#This Row],[FULLNAME]]</f>
        <v>Stephan Roy</v>
      </c>
      <c r="C1728" s="13" t="s">
        <v>156</v>
      </c>
      <c r="D1728" s="13" t="s">
        <v>407</v>
      </c>
      <c r="E1728">
        <v>444</v>
      </c>
      <c r="F1728" s="13" t="s">
        <v>127</v>
      </c>
      <c r="G1728" s="13" t="s">
        <v>158</v>
      </c>
      <c r="H1728" t="s">
        <v>81</v>
      </c>
      <c r="I1728" t="s">
        <v>3976</v>
      </c>
      <c r="J1728">
        <v>41908</v>
      </c>
      <c r="K1728">
        <v>43223</v>
      </c>
      <c r="L1728">
        <v>1</v>
      </c>
      <c r="M1728">
        <v>40</v>
      </c>
      <c r="N1728">
        <v>5</v>
      </c>
      <c r="O1728">
        <v>50486</v>
      </c>
      <c r="P1728" t="s">
        <v>76</v>
      </c>
      <c r="Q1728" s="13" t="s">
        <v>56</v>
      </c>
      <c r="R1728" s="13" t="s">
        <v>83</v>
      </c>
      <c r="S1728" s="13" t="s">
        <v>386</v>
      </c>
      <c r="T1728" t="b">
        <v>1</v>
      </c>
      <c r="U1728" s="13" t="s">
        <v>7</v>
      </c>
      <c r="V1728" s="13" t="s">
        <v>3758</v>
      </c>
      <c r="W1728" t="s">
        <v>5</v>
      </c>
      <c r="X1728" s="13" t="s">
        <v>10</v>
      </c>
      <c r="Y1728" s="13" t="s">
        <v>146</v>
      </c>
      <c r="Z1728">
        <v>1988</v>
      </c>
      <c r="AA1728" s="13" t="s">
        <v>33</v>
      </c>
      <c r="AB1728" s="13" t="s">
        <v>161</v>
      </c>
      <c r="AC1728" s="13" t="s">
        <v>133</v>
      </c>
      <c r="AD1728" s="13" t="s">
        <v>40</v>
      </c>
      <c r="AE1728">
        <v>37</v>
      </c>
      <c r="AF1728" t="s">
        <v>36</v>
      </c>
      <c r="AG1728" t="s">
        <v>12</v>
      </c>
      <c r="AH1728">
        <v>4</v>
      </c>
      <c r="AI1728" t="s">
        <v>30</v>
      </c>
      <c r="AJ1728" s="13" t="s">
        <v>154</v>
      </c>
      <c r="AK1728" s="13" t="s">
        <v>184</v>
      </c>
      <c r="AL1728" t="s">
        <v>136</v>
      </c>
      <c r="AM1728" t="str">
        <f>EmployeeData[[#This Row],[EMPLOYEEID]]</f>
        <v>E300012</v>
      </c>
    </row>
    <row r="1729" spans="1:39" ht="15" x14ac:dyDescent="0.25">
      <c r="A1729" s="13" t="s">
        <v>3759</v>
      </c>
      <c r="B1729" s="13" t="str">
        <f>EmployeeData[[#This Row],[FULLNAME]]</f>
        <v>Stephan Riboud</v>
      </c>
      <c r="C1729" s="13" t="s">
        <v>125</v>
      </c>
      <c r="D1729" s="13" t="s">
        <v>407</v>
      </c>
      <c r="E1729">
        <v>443</v>
      </c>
      <c r="F1729" s="13" t="s">
        <v>157</v>
      </c>
      <c r="G1729" s="13" t="s">
        <v>128</v>
      </c>
      <c r="H1729" t="s">
        <v>81</v>
      </c>
      <c r="I1729" t="s">
        <v>3976</v>
      </c>
      <c r="J1729">
        <v>41908</v>
      </c>
      <c r="K1729">
        <v>43224</v>
      </c>
      <c r="L1729">
        <v>1</v>
      </c>
      <c r="M1729">
        <v>40</v>
      </c>
      <c r="N1729">
        <v>5</v>
      </c>
      <c r="O1729">
        <v>266792</v>
      </c>
      <c r="P1729" t="s">
        <v>76</v>
      </c>
      <c r="Q1729" s="13" t="s">
        <v>54</v>
      </c>
      <c r="R1729" s="13" t="s">
        <v>83</v>
      </c>
      <c r="S1729" s="13" t="s">
        <v>159</v>
      </c>
      <c r="T1729" t="b">
        <v>1</v>
      </c>
      <c r="U1729" s="13" t="s">
        <v>7</v>
      </c>
      <c r="V1729" s="13" t="s">
        <v>3760</v>
      </c>
      <c r="W1729" t="s">
        <v>5</v>
      </c>
      <c r="X1729" s="13" t="s">
        <v>45</v>
      </c>
      <c r="Y1729" s="13" t="s">
        <v>146</v>
      </c>
      <c r="Z1729">
        <v>1999</v>
      </c>
      <c r="AA1729" s="13" t="s">
        <v>33</v>
      </c>
      <c r="AB1729" s="13" t="s">
        <v>132</v>
      </c>
      <c r="AC1729" s="13" t="s">
        <v>162</v>
      </c>
      <c r="AD1729" s="13" t="s">
        <v>43</v>
      </c>
      <c r="AE1729">
        <v>26</v>
      </c>
      <c r="AF1729" t="s">
        <v>6</v>
      </c>
      <c r="AG1729" t="s">
        <v>47</v>
      </c>
      <c r="AH1729">
        <v>4</v>
      </c>
      <c r="AI1729" t="s">
        <v>30</v>
      </c>
      <c r="AJ1729" s="13" t="s">
        <v>134</v>
      </c>
      <c r="AK1729" s="13" t="s">
        <v>135</v>
      </c>
      <c r="AL1729" t="b">
        <v>1</v>
      </c>
      <c r="AM1729" t="str">
        <f>EmployeeData[[#This Row],[EMPLOYEEID]]</f>
        <v>E300013</v>
      </c>
    </row>
    <row r="1730" spans="1:39" ht="15" x14ac:dyDescent="0.25">
      <c r="A1730" s="13" t="s">
        <v>3761</v>
      </c>
      <c r="B1730" s="13" t="str">
        <f>EmployeeData[[#This Row],[FULLNAME]]</f>
        <v>Stephan Rastogi</v>
      </c>
      <c r="C1730" s="13" t="s">
        <v>125</v>
      </c>
      <c r="D1730" s="13" t="s">
        <v>407</v>
      </c>
      <c r="E1730">
        <v>442</v>
      </c>
      <c r="F1730" s="13" t="s">
        <v>143</v>
      </c>
      <c r="G1730" s="13" t="s">
        <v>128</v>
      </c>
      <c r="H1730" t="s">
        <v>81</v>
      </c>
      <c r="I1730" t="s">
        <v>3976</v>
      </c>
      <c r="J1730">
        <v>41908</v>
      </c>
      <c r="K1730">
        <v>43225</v>
      </c>
      <c r="L1730">
        <v>1</v>
      </c>
      <c r="M1730">
        <v>40</v>
      </c>
      <c r="N1730">
        <v>5</v>
      </c>
      <c r="O1730">
        <v>43316</v>
      </c>
      <c r="P1730" t="s">
        <v>76</v>
      </c>
      <c r="Q1730" s="13" t="s">
        <v>54</v>
      </c>
      <c r="R1730" s="13" t="s">
        <v>83</v>
      </c>
      <c r="S1730" s="13" t="s">
        <v>140</v>
      </c>
      <c r="T1730" t="b">
        <v>1</v>
      </c>
      <c r="U1730" s="13" t="s">
        <v>7</v>
      </c>
      <c r="V1730" s="13" t="s">
        <v>3762</v>
      </c>
      <c r="W1730" t="s">
        <v>35</v>
      </c>
      <c r="X1730" s="13" t="s">
        <v>10</v>
      </c>
      <c r="Y1730" s="13" t="s">
        <v>146</v>
      </c>
      <c r="Z1730">
        <v>1999</v>
      </c>
      <c r="AA1730" s="13" t="s">
        <v>33</v>
      </c>
      <c r="AB1730" s="13" t="s">
        <v>132</v>
      </c>
      <c r="AC1730" s="13" t="s">
        <v>179</v>
      </c>
      <c r="AD1730" s="13" t="s">
        <v>44</v>
      </c>
      <c r="AE1730">
        <v>26</v>
      </c>
      <c r="AF1730" t="s">
        <v>6</v>
      </c>
      <c r="AG1730" t="s">
        <v>11</v>
      </c>
      <c r="AH1730">
        <v>4</v>
      </c>
      <c r="AI1730" t="s">
        <v>30</v>
      </c>
      <c r="AJ1730" s="13" t="s">
        <v>134</v>
      </c>
      <c r="AK1730" s="13" t="s">
        <v>135</v>
      </c>
      <c r="AL1730" t="s">
        <v>136</v>
      </c>
      <c r="AM1730" t="str">
        <f>EmployeeData[[#This Row],[EMPLOYEEID]]</f>
        <v>E300014</v>
      </c>
    </row>
    <row r="1731" spans="1:39" ht="15" x14ac:dyDescent="0.25">
      <c r="A1731" s="13" t="s">
        <v>3763</v>
      </c>
      <c r="B1731" s="13" t="str">
        <f>EmployeeData[[#This Row],[FULLNAME]]</f>
        <v>Stephan Ramakrishnan</v>
      </c>
      <c r="C1731" s="13" t="s">
        <v>203</v>
      </c>
      <c r="D1731" s="13" t="s">
        <v>407</v>
      </c>
      <c r="E1731">
        <v>443</v>
      </c>
      <c r="F1731" s="13" t="s">
        <v>157</v>
      </c>
      <c r="G1731" s="13" t="s">
        <v>204</v>
      </c>
      <c r="H1731" t="s">
        <v>81</v>
      </c>
      <c r="I1731" t="s">
        <v>3976</v>
      </c>
      <c r="J1731">
        <v>41908</v>
      </c>
      <c r="K1731">
        <v>43226</v>
      </c>
      <c r="L1731">
        <v>1</v>
      </c>
      <c r="M1731">
        <v>40</v>
      </c>
      <c r="N1731">
        <v>5</v>
      </c>
      <c r="O1731">
        <v>44941</v>
      </c>
      <c r="P1731" t="s">
        <v>76</v>
      </c>
      <c r="Q1731" s="13" t="s">
        <v>55</v>
      </c>
      <c r="R1731" s="13" t="s">
        <v>83</v>
      </c>
      <c r="S1731" s="13" t="s">
        <v>129</v>
      </c>
      <c r="T1731" t="b">
        <v>1</v>
      </c>
      <c r="U1731" s="13" t="s">
        <v>38</v>
      </c>
      <c r="V1731" s="13" t="s">
        <v>3764</v>
      </c>
      <c r="W1731" t="s">
        <v>35</v>
      </c>
      <c r="X1731" s="13" t="s">
        <v>45</v>
      </c>
      <c r="Y1731" s="13" t="s">
        <v>131</v>
      </c>
      <c r="Z1731">
        <v>1982</v>
      </c>
      <c r="AA1731" s="13" t="s">
        <v>33</v>
      </c>
      <c r="AB1731" s="13" t="s">
        <v>206</v>
      </c>
      <c r="AC1731" s="13" t="s">
        <v>162</v>
      </c>
      <c r="AD1731" s="13" t="s">
        <v>43</v>
      </c>
      <c r="AE1731">
        <v>43</v>
      </c>
      <c r="AF1731" t="s">
        <v>36</v>
      </c>
      <c r="AG1731" t="s">
        <v>11</v>
      </c>
      <c r="AH1731">
        <v>4</v>
      </c>
      <c r="AI1731" t="s">
        <v>30</v>
      </c>
      <c r="AJ1731" s="13" t="s">
        <v>154</v>
      </c>
      <c r="AK1731" s="13" t="s">
        <v>135</v>
      </c>
      <c r="AL1731" t="s">
        <v>136</v>
      </c>
      <c r="AM1731" t="str">
        <f>EmployeeData[[#This Row],[EMPLOYEEID]]</f>
        <v>E300015</v>
      </c>
    </row>
    <row r="1732" spans="1:39" ht="15" x14ac:dyDescent="0.25">
      <c r="A1732" s="13" t="s">
        <v>3765</v>
      </c>
      <c r="B1732" s="13" t="str">
        <f>EmployeeData[[#This Row],[FULLNAME]]</f>
        <v>Stephane Polo</v>
      </c>
      <c r="C1732" s="13" t="s">
        <v>156</v>
      </c>
      <c r="D1732" s="13" t="s">
        <v>407</v>
      </c>
      <c r="E1732">
        <v>452</v>
      </c>
      <c r="F1732" s="13" t="s">
        <v>157</v>
      </c>
      <c r="G1732" s="13" t="s">
        <v>158</v>
      </c>
      <c r="H1732" t="s">
        <v>81</v>
      </c>
      <c r="I1732" t="s">
        <v>3976</v>
      </c>
      <c r="J1732">
        <v>41908</v>
      </c>
      <c r="K1732">
        <v>43227</v>
      </c>
      <c r="L1732">
        <v>1</v>
      </c>
      <c r="M1732">
        <v>40</v>
      </c>
      <c r="N1732">
        <v>5</v>
      </c>
      <c r="O1732">
        <v>43504</v>
      </c>
      <c r="P1732" t="s">
        <v>76</v>
      </c>
      <c r="Q1732" s="13" t="s">
        <v>56</v>
      </c>
      <c r="R1732" s="13" t="s">
        <v>83</v>
      </c>
      <c r="S1732" s="13" t="s">
        <v>159</v>
      </c>
      <c r="T1732" t="b">
        <v>1</v>
      </c>
      <c r="U1732" s="13" t="s">
        <v>38</v>
      </c>
      <c r="V1732" s="13" t="s">
        <v>3766</v>
      </c>
      <c r="W1732" t="s">
        <v>5</v>
      </c>
      <c r="X1732" s="13" t="s">
        <v>10</v>
      </c>
      <c r="Y1732" s="13" t="s">
        <v>146</v>
      </c>
      <c r="Z1732">
        <v>1997</v>
      </c>
      <c r="AA1732" s="13" t="s">
        <v>33</v>
      </c>
      <c r="AB1732" s="13" t="s">
        <v>161</v>
      </c>
      <c r="AC1732" s="13" t="s">
        <v>199</v>
      </c>
      <c r="AD1732" s="13" t="s">
        <v>43</v>
      </c>
      <c r="AE1732">
        <v>28</v>
      </c>
      <c r="AF1732" t="s">
        <v>6</v>
      </c>
      <c r="AG1732" t="s">
        <v>11</v>
      </c>
      <c r="AH1732">
        <v>4</v>
      </c>
      <c r="AI1732" t="s">
        <v>30</v>
      </c>
      <c r="AJ1732" s="13" t="s">
        <v>134</v>
      </c>
      <c r="AK1732" s="13" t="s">
        <v>150</v>
      </c>
      <c r="AL1732" t="b">
        <v>0</v>
      </c>
      <c r="AM1732" t="str">
        <f>EmployeeData[[#This Row],[EMPLOYEEID]]</f>
        <v>E300016</v>
      </c>
    </row>
    <row r="1733" spans="1:39" ht="15" x14ac:dyDescent="0.25">
      <c r="A1733" s="13" t="s">
        <v>3767</v>
      </c>
      <c r="B1733" s="13" t="str">
        <f>EmployeeData[[#This Row],[FULLNAME]]</f>
        <v>Stephane Peters</v>
      </c>
      <c r="C1733" s="13" t="s">
        <v>203</v>
      </c>
      <c r="D1733" s="13" t="s">
        <v>407</v>
      </c>
      <c r="E1733">
        <v>453</v>
      </c>
      <c r="F1733" s="13" t="s">
        <v>127</v>
      </c>
      <c r="G1733" s="13" t="s">
        <v>204</v>
      </c>
      <c r="H1733" t="s">
        <v>81</v>
      </c>
      <c r="I1733" t="s">
        <v>3976</v>
      </c>
      <c r="J1733">
        <v>41908</v>
      </c>
      <c r="K1733">
        <v>43228</v>
      </c>
      <c r="L1733">
        <v>1</v>
      </c>
      <c r="M1733">
        <v>40</v>
      </c>
      <c r="N1733">
        <v>5</v>
      </c>
      <c r="O1733">
        <v>94088</v>
      </c>
      <c r="P1733" t="s">
        <v>76</v>
      </c>
      <c r="Q1733" s="13" t="s">
        <v>55</v>
      </c>
      <c r="R1733" s="13" t="s">
        <v>83</v>
      </c>
      <c r="S1733" s="13" t="s">
        <v>140</v>
      </c>
      <c r="T1733" t="b">
        <v>1</v>
      </c>
      <c r="U1733" s="13" t="s">
        <v>7</v>
      </c>
      <c r="V1733" s="13" t="s">
        <v>3768</v>
      </c>
      <c r="W1733" t="s">
        <v>5</v>
      </c>
      <c r="X1733" s="13" t="s">
        <v>10</v>
      </c>
      <c r="Y1733" s="13" t="s">
        <v>229</v>
      </c>
      <c r="Z1733">
        <v>1989</v>
      </c>
      <c r="AA1733" s="13" t="s">
        <v>33</v>
      </c>
      <c r="AB1733" s="13" t="s">
        <v>206</v>
      </c>
      <c r="AC1733" s="13" t="s">
        <v>320</v>
      </c>
      <c r="AD1733" s="13" t="s">
        <v>40</v>
      </c>
      <c r="AE1733">
        <v>36</v>
      </c>
      <c r="AF1733" t="s">
        <v>36</v>
      </c>
      <c r="AG1733" t="s">
        <v>12</v>
      </c>
      <c r="AH1733">
        <v>4</v>
      </c>
      <c r="AI1733" t="s">
        <v>30</v>
      </c>
      <c r="AJ1733" s="13" t="s">
        <v>176</v>
      </c>
      <c r="AK1733" s="13" t="s">
        <v>135</v>
      </c>
      <c r="AL1733" t="s">
        <v>136</v>
      </c>
      <c r="AM1733" t="str">
        <f>EmployeeData[[#This Row],[EMPLOYEEID]]</f>
        <v>E300017</v>
      </c>
    </row>
    <row r="1734" spans="1:39" ht="15" x14ac:dyDescent="0.25">
      <c r="A1734" s="13" t="s">
        <v>3769</v>
      </c>
      <c r="B1734" s="13" t="str">
        <f>EmployeeData[[#This Row],[FULLNAME]]</f>
        <v>Stephane Paul</v>
      </c>
      <c r="C1734" s="13" t="s">
        <v>156</v>
      </c>
      <c r="D1734" s="13" t="s">
        <v>407</v>
      </c>
      <c r="E1734">
        <v>442</v>
      </c>
      <c r="F1734" s="13" t="s">
        <v>143</v>
      </c>
      <c r="G1734" s="13" t="s">
        <v>158</v>
      </c>
      <c r="H1734" t="s">
        <v>81</v>
      </c>
      <c r="I1734" t="s">
        <v>3976</v>
      </c>
      <c r="J1734">
        <v>41908</v>
      </c>
      <c r="K1734">
        <v>43229</v>
      </c>
      <c r="L1734">
        <v>1</v>
      </c>
      <c r="M1734">
        <v>40</v>
      </c>
      <c r="N1734">
        <v>5</v>
      </c>
      <c r="O1734">
        <v>67753</v>
      </c>
      <c r="P1734" t="s">
        <v>76</v>
      </c>
      <c r="Q1734" s="13" t="s">
        <v>56</v>
      </c>
      <c r="R1734" s="13" t="s">
        <v>83</v>
      </c>
      <c r="S1734" s="13" t="s">
        <v>140</v>
      </c>
      <c r="T1734" t="b">
        <v>1</v>
      </c>
      <c r="U1734" s="13" t="s">
        <v>7</v>
      </c>
      <c r="V1734" s="13" t="s">
        <v>3770</v>
      </c>
      <c r="W1734" t="s">
        <v>35</v>
      </c>
      <c r="X1734" s="13" t="s">
        <v>10</v>
      </c>
      <c r="Y1734" s="13" t="s">
        <v>131</v>
      </c>
      <c r="Z1734">
        <v>1992</v>
      </c>
      <c r="AA1734" s="13" t="s">
        <v>33</v>
      </c>
      <c r="AB1734" s="13" t="s">
        <v>161</v>
      </c>
      <c r="AC1734" s="13" t="s">
        <v>179</v>
      </c>
      <c r="AD1734" s="13" t="s">
        <v>44</v>
      </c>
      <c r="AE1734">
        <v>33</v>
      </c>
      <c r="AF1734" t="s">
        <v>36</v>
      </c>
      <c r="AG1734" t="s">
        <v>12</v>
      </c>
      <c r="AH1734">
        <v>4</v>
      </c>
      <c r="AI1734" t="s">
        <v>30</v>
      </c>
      <c r="AJ1734" s="13" t="s">
        <v>149</v>
      </c>
      <c r="AK1734" s="13" t="s">
        <v>135</v>
      </c>
      <c r="AL1734" t="s">
        <v>136</v>
      </c>
      <c r="AM1734" t="str">
        <f>EmployeeData[[#This Row],[EMPLOYEEID]]</f>
        <v>E300018</v>
      </c>
    </row>
    <row r="1735" spans="1:39" ht="15" x14ac:dyDescent="0.25">
      <c r="A1735" s="13" t="s">
        <v>3771</v>
      </c>
      <c r="B1735" s="13" t="str">
        <f>EmployeeData[[#This Row],[FULLNAME]]</f>
        <v>Stephane Pang</v>
      </c>
      <c r="C1735" s="13" t="s">
        <v>203</v>
      </c>
      <c r="D1735" s="13" t="s">
        <v>407</v>
      </c>
      <c r="E1735">
        <v>453</v>
      </c>
      <c r="F1735" s="13" t="s">
        <v>127</v>
      </c>
      <c r="G1735" s="13" t="s">
        <v>204</v>
      </c>
      <c r="H1735" t="s">
        <v>81</v>
      </c>
      <c r="I1735" t="s">
        <v>3976</v>
      </c>
      <c r="J1735">
        <v>41908</v>
      </c>
      <c r="K1735">
        <v>43230</v>
      </c>
      <c r="L1735">
        <v>1</v>
      </c>
      <c r="M1735">
        <v>40</v>
      </c>
      <c r="N1735">
        <v>5</v>
      </c>
      <c r="O1735">
        <v>105654</v>
      </c>
      <c r="P1735" t="s">
        <v>76</v>
      </c>
      <c r="Q1735" s="13" t="s">
        <v>55</v>
      </c>
      <c r="R1735" s="13" t="s">
        <v>83</v>
      </c>
      <c r="S1735" s="13" t="s">
        <v>215</v>
      </c>
      <c r="T1735" t="b">
        <v>1</v>
      </c>
      <c r="U1735" s="13" t="s">
        <v>7</v>
      </c>
      <c r="V1735" s="13" t="s">
        <v>3772</v>
      </c>
      <c r="W1735" t="s">
        <v>5</v>
      </c>
      <c r="X1735" s="13" t="s">
        <v>10</v>
      </c>
      <c r="Y1735" s="13" t="s">
        <v>146</v>
      </c>
      <c r="Z1735">
        <v>1998</v>
      </c>
      <c r="AA1735" s="13" t="s">
        <v>33</v>
      </c>
      <c r="AB1735" s="13" t="s">
        <v>206</v>
      </c>
      <c r="AC1735" s="13" t="s">
        <v>320</v>
      </c>
      <c r="AD1735" s="13" t="s">
        <v>40</v>
      </c>
      <c r="AE1735">
        <v>27</v>
      </c>
      <c r="AF1735" t="s">
        <v>6</v>
      </c>
      <c r="AG1735" t="s">
        <v>46</v>
      </c>
      <c r="AH1735">
        <v>4</v>
      </c>
      <c r="AI1735" t="s">
        <v>30</v>
      </c>
      <c r="AJ1735" s="13" t="s">
        <v>134</v>
      </c>
      <c r="AK1735" s="13" t="s">
        <v>184</v>
      </c>
      <c r="AL1735" t="b">
        <v>1</v>
      </c>
      <c r="AM1735" t="str">
        <f>EmployeeData[[#This Row],[EMPLOYEEID]]</f>
        <v>E300019</v>
      </c>
    </row>
    <row r="1736" spans="1:39" ht="15" x14ac:dyDescent="0.25">
      <c r="A1736" s="13" t="s">
        <v>3773</v>
      </c>
      <c r="B1736" s="13" t="str">
        <f>EmployeeData[[#This Row],[FULLNAME]]</f>
        <v>Stephane Ocariza</v>
      </c>
      <c r="C1736" s="13" t="s">
        <v>125</v>
      </c>
      <c r="D1736" s="13" t="s">
        <v>407</v>
      </c>
      <c r="E1736">
        <v>442</v>
      </c>
      <c r="F1736" s="13" t="s">
        <v>143</v>
      </c>
      <c r="G1736" s="13" t="s">
        <v>128</v>
      </c>
      <c r="H1736" t="s">
        <v>81</v>
      </c>
      <c r="I1736" t="s">
        <v>3976</v>
      </c>
      <c r="J1736">
        <v>41908</v>
      </c>
      <c r="K1736">
        <v>43231</v>
      </c>
      <c r="L1736">
        <v>1</v>
      </c>
      <c r="M1736">
        <v>40</v>
      </c>
      <c r="N1736">
        <v>5</v>
      </c>
      <c r="O1736">
        <v>139077</v>
      </c>
      <c r="P1736" t="s">
        <v>76</v>
      </c>
      <c r="Q1736" s="13" t="s">
        <v>54</v>
      </c>
      <c r="R1736" s="13" t="s">
        <v>83</v>
      </c>
      <c r="S1736" s="13" t="s">
        <v>159</v>
      </c>
      <c r="T1736" t="b">
        <v>1</v>
      </c>
      <c r="U1736" s="13" t="s">
        <v>7</v>
      </c>
      <c r="V1736" s="13" t="s">
        <v>3774</v>
      </c>
      <c r="W1736" t="s">
        <v>5</v>
      </c>
      <c r="X1736" s="13" t="s">
        <v>10</v>
      </c>
      <c r="Y1736" s="13" t="s">
        <v>153</v>
      </c>
      <c r="Z1736">
        <v>1999</v>
      </c>
      <c r="AA1736" s="13" t="s">
        <v>33</v>
      </c>
      <c r="AB1736" s="13" t="s">
        <v>132</v>
      </c>
      <c r="AC1736" s="13" t="s">
        <v>179</v>
      </c>
      <c r="AD1736" s="13" t="s">
        <v>44</v>
      </c>
      <c r="AE1736">
        <v>26</v>
      </c>
      <c r="AF1736" t="s">
        <v>6</v>
      </c>
      <c r="AG1736" t="s">
        <v>46</v>
      </c>
      <c r="AH1736">
        <v>4</v>
      </c>
      <c r="AI1736" t="s">
        <v>30</v>
      </c>
      <c r="AJ1736" s="13" t="s">
        <v>154</v>
      </c>
      <c r="AK1736" s="13" t="s">
        <v>135</v>
      </c>
      <c r="AL1736" t="b">
        <v>1</v>
      </c>
      <c r="AM1736" t="str">
        <f>EmployeeData[[#This Row],[EMPLOYEEID]]</f>
        <v>E300020</v>
      </c>
    </row>
    <row r="1737" spans="1:39" ht="15" x14ac:dyDescent="0.25">
      <c r="A1737" s="13" t="s">
        <v>3775</v>
      </c>
      <c r="B1737" s="13" t="str">
        <f>EmployeeData[[#This Row],[FULLNAME]]</f>
        <v>Stephane Nguyen</v>
      </c>
      <c r="C1737" s="13" t="s">
        <v>156</v>
      </c>
      <c r="D1737" s="13" t="s">
        <v>407</v>
      </c>
      <c r="E1737">
        <v>451</v>
      </c>
      <c r="F1737" s="13" t="s">
        <v>143</v>
      </c>
      <c r="G1737" s="13" t="s">
        <v>158</v>
      </c>
      <c r="H1737" t="s">
        <v>81</v>
      </c>
      <c r="I1737" t="s">
        <v>3976</v>
      </c>
      <c r="J1737">
        <v>41908</v>
      </c>
      <c r="K1737">
        <v>43232</v>
      </c>
      <c r="L1737">
        <v>1</v>
      </c>
      <c r="M1737">
        <v>40</v>
      </c>
      <c r="N1737">
        <v>5</v>
      </c>
      <c r="O1737">
        <v>50174</v>
      </c>
      <c r="P1737" t="s">
        <v>76</v>
      </c>
      <c r="Q1737" s="13" t="s">
        <v>56</v>
      </c>
      <c r="R1737" s="13" t="s">
        <v>83</v>
      </c>
      <c r="S1737" s="13" t="s">
        <v>159</v>
      </c>
      <c r="T1737" t="b">
        <v>1</v>
      </c>
      <c r="U1737" s="13" t="s">
        <v>8</v>
      </c>
      <c r="V1737" s="13" t="s">
        <v>3776</v>
      </c>
      <c r="W1737" t="s">
        <v>5</v>
      </c>
      <c r="X1737" s="13" t="s">
        <v>10</v>
      </c>
      <c r="Y1737" s="13" t="s">
        <v>146</v>
      </c>
      <c r="Z1737">
        <v>1998</v>
      </c>
      <c r="AA1737" s="13" t="s">
        <v>33</v>
      </c>
      <c r="AB1737" s="13" t="s">
        <v>161</v>
      </c>
      <c r="AC1737" s="13" t="s">
        <v>1578</v>
      </c>
      <c r="AD1737" s="13" t="s">
        <v>44</v>
      </c>
      <c r="AE1737">
        <v>27</v>
      </c>
      <c r="AF1737" t="s">
        <v>6</v>
      </c>
      <c r="AG1737" t="s">
        <v>12</v>
      </c>
      <c r="AH1737">
        <v>4</v>
      </c>
      <c r="AI1737" t="s">
        <v>30</v>
      </c>
      <c r="AJ1737" s="13" t="s">
        <v>239</v>
      </c>
      <c r="AK1737" s="13" t="s">
        <v>135</v>
      </c>
      <c r="AL1737" t="b">
        <v>1</v>
      </c>
      <c r="AM1737" t="str">
        <f>EmployeeData[[#This Row],[EMPLOYEEID]]</f>
        <v>E300021</v>
      </c>
    </row>
    <row r="1738" spans="1:39" ht="15" x14ac:dyDescent="0.25">
      <c r="A1738" s="13" t="s">
        <v>3777</v>
      </c>
      <c r="B1738" s="13" t="str">
        <f>EmployeeData[[#This Row],[FULLNAME]]</f>
        <v>Stephanie Narula</v>
      </c>
      <c r="C1738" s="13" t="s">
        <v>449</v>
      </c>
      <c r="D1738" s="13" t="s">
        <v>407</v>
      </c>
      <c r="E1738">
        <v>432</v>
      </c>
      <c r="F1738" s="13" t="s">
        <v>143</v>
      </c>
      <c r="G1738" s="13" t="s">
        <v>736</v>
      </c>
      <c r="H1738" t="s">
        <v>81</v>
      </c>
      <c r="I1738" t="s">
        <v>3976</v>
      </c>
      <c r="J1738">
        <v>41908</v>
      </c>
      <c r="K1738">
        <v>43233</v>
      </c>
      <c r="L1738">
        <v>1</v>
      </c>
      <c r="M1738">
        <v>40</v>
      </c>
      <c r="N1738">
        <v>5</v>
      </c>
      <c r="O1738">
        <v>44540</v>
      </c>
      <c r="P1738" t="s">
        <v>76</v>
      </c>
      <c r="Q1738" s="13" t="s">
        <v>59</v>
      </c>
      <c r="R1738" s="13" t="s">
        <v>83</v>
      </c>
      <c r="S1738" s="13" t="s">
        <v>140</v>
      </c>
      <c r="T1738" t="b">
        <v>1</v>
      </c>
      <c r="U1738" s="13" t="s">
        <v>7</v>
      </c>
      <c r="V1738" s="13" t="s">
        <v>3778</v>
      </c>
      <c r="W1738" t="s">
        <v>5</v>
      </c>
      <c r="X1738" s="13" t="s">
        <v>10</v>
      </c>
      <c r="Y1738" s="13" t="s">
        <v>275</v>
      </c>
      <c r="Z1738">
        <v>1971</v>
      </c>
      <c r="AA1738" s="13" t="s">
        <v>33</v>
      </c>
      <c r="AB1738" s="13" t="s">
        <v>738</v>
      </c>
      <c r="AC1738" s="13" t="s">
        <v>1013</v>
      </c>
      <c r="AD1738" s="13" t="s">
        <v>44</v>
      </c>
      <c r="AE1738">
        <v>54</v>
      </c>
      <c r="AF1738" t="s">
        <v>37</v>
      </c>
      <c r="AG1738" t="s">
        <v>11</v>
      </c>
      <c r="AH1738">
        <v>4</v>
      </c>
      <c r="AI1738" t="s">
        <v>30</v>
      </c>
      <c r="AJ1738" s="13" t="s">
        <v>149</v>
      </c>
      <c r="AK1738" s="13" t="s">
        <v>135</v>
      </c>
      <c r="AL1738" t="s">
        <v>136</v>
      </c>
      <c r="AM1738" t="str">
        <f>EmployeeData[[#This Row],[EMPLOYEEID]]</f>
        <v>E300022</v>
      </c>
    </row>
    <row r="1739" spans="1:39" ht="15" x14ac:dyDescent="0.25">
      <c r="A1739" s="13" t="s">
        <v>3779</v>
      </c>
      <c r="B1739" s="13" t="str">
        <f>EmployeeData[[#This Row],[FULLNAME]]</f>
        <v>Stephanie Murray</v>
      </c>
      <c r="C1739" s="13" t="s">
        <v>156</v>
      </c>
      <c r="D1739" s="13" t="s">
        <v>407</v>
      </c>
      <c r="E1739">
        <v>362</v>
      </c>
      <c r="F1739" s="13" t="s">
        <v>143</v>
      </c>
      <c r="G1739" s="13" t="s">
        <v>158</v>
      </c>
      <c r="H1739" t="s">
        <v>81</v>
      </c>
      <c r="I1739" t="s">
        <v>3976</v>
      </c>
      <c r="J1739">
        <v>41908</v>
      </c>
      <c r="K1739">
        <v>43234</v>
      </c>
      <c r="L1739">
        <v>1</v>
      </c>
      <c r="M1739">
        <v>40</v>
      </c>
      <c r="N1739">
        <v>5</v>
      </c>
      <c r="O1739">
        <v>62966</v>
      </c>
      <c r="P1739" t="s">
        <v>76</v>
      </c>
      <c r="Q1739" s="13" t="s">
        <v>56</v>
      </c>
      <c r="R1739" s="13" t="s">
        <v>83</v>
      </c>
      <c r="S1739" s="13" t="s">
        <v>215</v>
      </c>
      <c r="T1739" t="b">
        <v>1</v>
      </c>
      <c r="U1739" s="13" t="s">
        <v>7</v>
      </c>
      <c r="V1739" s="13" t="s">
        <v>3780</v>
      </c>
      <c r="W1739" t="s">
        <v>35</v>
      </c>
      <c r="X1739" s="13" t="s">
        <v>10</v>
      </c>
      <c r="Y1739" s="13" t="s">
        <v>146</v>
      </c>
      <c r="Z1739">
        <v>1968</v>
      </c>
      <c r="AA1739" s="13" t="s">
        <v>33</v>
      </c>
      <c r="AB1739" s="13" t="s">
        <v>161</v>
      </c>
      <c r="AC1739" s="13" t="s">
        <v>1146</v>
      </c>
      <c r="AD1739" s="13" t="s">
        <v>44</v>
      </c>
      <c r="AE1739">
        <v>57</v>
      </c>
      <c r="AF1739" t="s">
        <v>37</v>
      </c>
      <c r="AG1739" t="s">
        <v>12</v>
      </c>
      <c r="AH1739">
        <v>4</v>
      </c>
      <c r="AI1739" t="s">
        <v>30</v>
      </c>
      <c r="AJ1739" s="13" t="s">
        <v>167</v>
      </c>
      <c r="AK1739" s="13" t="s">
        <v>184</v>
      </c>
      <c r="AL1739" t="s">
        <v>136</v>
      </c>
      <c r="AM1739" t="str">
        <f>EmployeeData[[#This Row],[EMPLOYEEID]]</f>
        <v>E300023</v>
      </c>
    </row>
    <row r="1740" spans="1:39" ht="15" x14ac:dyDescent="0.25">
      <c r="A1740" s="13" t="s">
        <v>3781</v>
      </c>
      <c r="B1740" s="13" t="str">
        <f>EmployeeData[[#This Row],[FULLNAME]]</f>
        <v>Stephanie Mooney</v>
      </c>
      <c r="C1740" s="13" t="s">
        <v>203</v>
      </c>
      <c r="D1740" s="13" t="s">
        <v>407</v>
      </c>
      <c r="E1740">
        <v>452</v>
      </c>
      <c r="F1740" s="13" t="s">
        <v>157</v>
      </c>
      <c r="G1740" s="13" t="s">
        <v>204</v>
      </c>
      <c r="H1740" t="s">
        <v>81</v>
      </c>
      <c r="I1740" t="s">
        <v>3976</v>
      </c>
      <c r="J1740">
        <v>41908</v>
      </c>
      <c r="K1740">
        <v>43235</v>
      </c>
      <c r="L1740">
        <v>1</v>
      </c>
      <c r="M1740">
        <v>40</v>
      </c>
      <c r="N1740">
        <v>5</v>
      </c>
      <c r="O1740">
        <v>107339</v>
      </c>
      <c r="P1740" t="s">
        <v>76</v>
      </c>
      <c r="Q1740" s="13" t="s">
        <v>55</v>
      </c>
      <c r="R1740" s="13" t="s">
        <v>83</v>
      </c>
      <c r="S1740" s="13" t="s">
        <v>159</v>
      </c>
      <c r="T1740" t="b">
        <v>1</v>
      </c>
      <c r="U1740" s="13" t="s">
        <v>7</v>
      </c>
      <c r="V1740" s="13" t="s">
        <v>3782</v>
      </c>
      <c r="W1740" t="s">
        <v>5</v>
      </c>
      <c r="X1740" s="13" t="s">
        <v>10</v>
      </c>
      <c r="Y1740" s="13" t="s">
        <v>153</v>
      </c>
      <c r="Z1740">
        <v>1974</v>
      </c>
      <c r="AA1740" s="13" t="s">
        <v>33</v>
      </c>
      <c r="AB1740" s="13" t="s">
        <v>206</v>
      </c>
      <c r="AC1740" s="13" t="s">
        <v>199</v>
      </c>
      <c r="AD1740" s="13" t="s">
        <v>43</v>
      </c>
      <c r="AE1740">
        <v>51</v>
      </c>
      <c r="AF1740" t="s">
        <v>37</v>
      </c>
      <c r="AG1740" t="s">
        <v>46</v>
      </c>
      <c r="AH1740">
        <v>4</v>
      </c>
      <c r="AI1740" t="s">
        <v>30</v>
      </c>
      <c r="AJ1740" s="13" t="s">
        <v>134</v>
      </c>
      <c r="AK1740" s="13" t="s">
        <v>135</v>
      </c>
      <c r="AL1740" t="b">
        <v>1</v>
      </c>
      <c r="AM1740" t="str">
        <f>EmployeeData[[#This Row],[EMPLOYEEID]]</f>
        <v>E300024</v>
      </c>
    </row>
    <row r="1741" spans="1:39" ht="15" x14ac:dyDescent="0.25">
      <c r="A1741" s="13" t="s">
        <v>3783</v>
      </c>
      <c r="B1741" s="13" t="str">
        <f>EmployeeData[[#This Row],[FULLNAME]]</f>
        <v>Steve Meyer</v>
      </c>
      <c r="C1741" s="13" t="s">
        <v>125</v>
      </c>
      <c r="D1741" s="13" t="s">
        <v>407</v>
      </c>
      <c r="E1741">
        <v>445</v>
      </c>
      <c r="F1741" s="13" t="s">
        <v>169</v>
      </c>
      <c r="G1741" s="13" t="s">
        <v>128</v>
      </c>
      <c r="H1741" t="s">
        <v>81</v>
      </c>
      <c r="I1741" t="s">
        <v>3976</v>
      </c>
      <c r="J1741">
        <v>41908</v>
      </c>
      <c r="K1741">
        <v>43236</v>
      </c>
      <c r="L1741">
        <v>1</v>
      </c>
      <c r="M1741">
        <v>40</v>
      </c>
      <c r="N1741">
        <v>5</v>
      </c>
      <c r="O1741">
        <v>97005</v>
      </c>
      <c r="P1741" t="s">
        <v>76</v>
      </c>
      <c r="Q1741" s="13" t="s">
        <v>54</v>
      </c>
      <c r="R1741" s="13" t="s">
        <v>83</v>
      </c>
      <c r="S1741" s="13" t="s">
        <v>159</v>
      </c>
      <c r="T1741" t="b">
        <v>1</v>
      </c>
      <c r="U1741" s="13" t="s">
        <v>7</v>
      </c>
      <c r="V1741" s="13" t="s">
        <v>3784</v>
      </c>
      <c r="W1741" t="s">
        <v>5</v>
      </c>
      <c r="X1741" s="13" t="s">
        <v>10</v>
      </c>
      <c r="Y1741" s="13" t="s">
        <v>146</v>
      </c>
      <c r="Z1741">
        <v>1997</v>
      </c>
      <c r="AA1741" s="13" t="s">
        <v>33</v>
      </c>
      <c r="AB1741" s="13" t="s">
        <v>132</v>
      </c>
      <c r="AC1741" s="13" t="s">
        <v>171</v>
      </c>
      <c r="AD1741" s="13" t="s">
        <v>41</v>
      </c>
      <c r="AE1741">
        <v>28</v>
      </c>
      <c r="AF1741" t="s">
        <v>6</v>
      </c>
      <c r="AG1741" t="s">
        <v>12</v>
      </c>
      <c r="AH1741">
        <v>4</v>
      </c>
      <c r="AI1741" t="s">
        <v>30</v>
      </c>
      <c r="AJ1741" s="13" t="s">
        <v>154</v>
      </c>
      <c r="AK1741" s="13" t="s">
        <v>135</v>
      </c>
      <c r="AL1741" t="b">
        <v>1</v>
      </c>
      <c r="AM1741" t="str">
        <f>EmployeeData[[#This Row],[EMPLOYEEID]]</f>
        <v>E300025</v>
      </c>
    </row>
    <row r="1742" spans="1:39" ht="15" x14ac:dyDescent="0.25">
      <c r="A1742" s="13" t="s">
        <v>3785</v>
      </c>
      <c r="B1742" s="13" t="str">
        <f>EmployeeData[[#This Row],[FULLNAME]]</f>
        <v>Steve McCamman</v>
      </c>
      <c r="C1742" s="13" t="s">
        <v>156</v>
      </c>
      <c r="D1742" s="13" t="s">
        <v>407</v>
      </c>
      <c r="E1742">
        <v>443</v>
      </c>
      <c r="F1742" s="13" t="s">
        <v>157</v>
      </c>
      <c r="G1742" s="13" t="s">
        <v>158</v>
      </c>
      <c r="H1742" t="s">
        <v>81</v>
      </c>
      <c r="I1742" t="s">
        <v>3976</v>
      </c>
      <c r="J1742">
        <v>41908</v>
      </c>
      <c r="K1742">
        <v>43237</v>
      </c>
      <c r="L1742">
        <v>1</v>
      </c>
      <c r="M1742">
        <v>40</v>
      </c>
      <c r="N1742">
        <v>5</v>
      </c>
      <c r="O1742">
        <v>40214</v>
      </c>
      <c r="P1742" t="s">
        <v>76</v>
      </c>
      <c r="Q1742" s="13" t="s">
        <v>56</v>
      </c>
      <c r="R1742" s="13" t="s">
        <v>83</v>
      </c>
      <c r="S1742" s="13" t="s">
        <v>129</v>
      </c>
      <c r="T1742" t="b">
        <v>1</v>
      </c>
      <c r="U1742" s="13" t="s">
        <v>38</v>
      </c>
      <c r="V1742" s="13" t="s">
        <v>3786</v>
      </c>
      <c r="W1742" t="s">
        <v>35</v>
      </c>
      <c r="X1742" s="13" t="s">
        <v>10</v>
      </c>
      <c r="Y1742" s="13" t="s">
        <v>131</v>
      </c>
      <c r="Z1742">
        <v>2002</v>
      </c>
      <c r="AA1742" s="13" t="s">
        <v>33</v>
      </c>
      <c r="AB1742" s="13" t="s">
        <v>161</v>
      </c>
      <c r="AC1742" s="13" t="s">
        <v>162</v>
      </c>
      <c r="AD1742" s="13" t="s">
        <v>43</v>
      </c>
      <c r="AE1742">
        <v>23</v>
      </c>
      <c r="AF1742" t="s">
        <v>63</v>
      </c>
      <c r="AG1742" t="s">
        <v>11</v>
      </c>
      <c r="AH1742">
        <v>4</v>
      </c>
      <c r="AI1742" t="s">
        <v>30</v>
      </c>
      <c r="AJ1742" s="13" t="s">
        <v>154</v>
      </c>
      <c r="AK1742" s="13" t="s">
        <v>135</v>
      </c>
      <c r="AL1742" t="s">
        <v>136</v>
      </c>
      <c r="AM1742" t="str">
        <f>EmployeeData[[#This Row],[EMPLOYEEID]]</f>
        <v>E300026</v>
      </c>
    </row>
    <row r="1743" spans="1:39" ht="15" x14ac:dyDescent="0.25">
      <c r="A1743" s="13" t="s">
        <v>3787</v>
      </c>
      <c r="B1743" s="13" t="str">
        <f>EmployeeData[[#This Row],[FULLNAME]]</f>
        <v>Steve Mark</v>
      </c>
      <c r="C1743" s="13" t="s">
        <v>203</v>
      </c>
      <c r="D1743" s="13" t="s">
        <v>407</v>
      </c>
      <c r="E1743">
        <v>452</v>
      </c>
      <c r="F1743" s="13" t="s">
        <v>157</v>
      </c>
      <c r="G1743" s="13" t="s">
        <v>204</v>
      </c>
      <c r="H1743" t="s">
        <v>81</v>
      </c>
      <c r="I1743" t="s">
        <v>3976</v>
      </c>
      <c r="J1743">
        <v>41908</v>
      </c>
      <c r="K1743">
        <v>43238</v>
      </c>
      <c r="L1743">
        <v>1</v>
      </c>
      <c r="M1743">
        <v>40</v>
      </c>
      <c r="N1743">
        <v>5</v>
      </c>
      <c r="O1743">
        <v>119084</v>
      </c>
      <c r="P1743" t="s">
        <v>76</v>
      </c>
      <c r="Q1743" s="13" t="s">
        <v>55</v>
      </c>
      <c r="R1743" s="13" t="s">
        <v>83</v>
      </c>
      <c r="S1743" s="13" t="s">
        <v>140</v>
      </c>
      <c r="T1743" t="b">
        <v>1</v>
      </c>
      <c r="U1743" s="13" t="s">
        <v>7</v>
      </c>
      <c r="V1743" s="13" t="s">
        <v>3788</v>
      </c>
      <c r="W1743" t="s">
        <v>5</v>
      </c>
      <c r="X1743" s="13" t="s">
        <v>10</v>
      </c>
      <c r="Y1743" s="13" t="s">
        <v>153</v>
      </c>
      <c r="Z1743">
        <v>2002</v>
      </c>
      <c r="AA1743" s="13" t="s">
        <v>33</v>
      </c>
      <c r="AB1743" s="13" t="s">
        <v>206</v>
      </c>
      <c r="AC1743" s="13" t="s">
        <v>199</v>
      </c>
      <c r="AD1743" s="13" t="s">
        <v>43</v>
      </c>
      <c r="AE1743">
        <v>23</v>
      </c>
      <c r="AF1743" t="s">
        <v>63</v>
      </c>
      <c r="AG1743" t="s">
        <v>46</v>
      </c>
      <c r="AH1743">
        <v>4</v>
      </c>
      <c r="AI1743" t="s">
        <v>30</v>
      </c>
      <c r="AJ1743" s="13" t="s">
        <v>154</v>
      </c>
      <c r="AK1743" s="13" t="s">
        <v>135</v>
      </c>
      <c r="AL1743" t="s">
        <v>136</v>
      </c>
      <c r="AM1743" t="str">
        <f>EmployeeData[[#This Row],[EMPLOYEEID]]</f>
        <v>E300027</v>
      </c>
    </row>
    <row r="1744" spans="1:39" ht="15" x14ac:dyDescent="0.25">
      <c r="A1744" s="13" t="s">
        <v>3789</v>
      </c>
      <c r="B1744" s="13" t="str">
        <f>EmployeeData[[#This Row],[FULLNAME]]</f>
        <v>Steven Mak</v>
      </c>
      <c r="C1744" s="13" t="s">
        <v>203</v>
      </c>
      <c r="D1744" s="13" t="s">
        <v>407</v>
      </c>
      <c r="E1744">
        <v>443</v>
      </c>
      <c r="F1744" s="13" t="s">
        <v>157</v>
      </c>
      <c r="G1744" s="13" t="s">
        <v>204</v>
      </c>
      <c r="H1744" t="s">
        <v>81</v>
      </c>
      <c r="I1744" t="s">
        <v>3976</v>
      </c>
      <c r="J1744">
        <v>41908</v>
      </c>
      <c r="K1744">
        <v>43239</v>
      </c>
      <c r="L1744">
        <v>1</v>
      </c>
      <c r="M1744">
        <v>40</v>
      </c>
      <c r="N1744">
        <v>5</v>
      </c>
      <c r="O1744">
        <v>56590</v>
      </c>
      <c r="P1744" t="s">
        <v>76</v>
      </c>
      <c r="Q1744" s="13" t="s">
        <v>55</v>
      </c>
      <c r="R1744" s="13" t="s">
        <v>83</v>
      </c>
      <c r="S1744" s="13" t="s">
        <v>211</v>
      </c>
      <c r="T1744" t="b">
        <v>1</v>
      </c>
      <c r="U1744" s="13" t="s">
        <v>38</v>
      </c>
      <c r="V1744" s="13" t="s">
        <v>3790</v>
      </c>
      <c r="W1744" t="s">
        <v>35</v>
      </c>
      <c r="X1744" s="13" t="s">
        <v>10</v>
      </c>
      <c r="Y1744" s="13" t="s">
        <v>233</v>
      </c>
      <c r="Z1744">
        <v>1963</v>
      </c>
      <c r="AA1744" s="13" t="s">
        <v>33</v>
      </c>
      <c r="AB1744" s="13" t="s">
        <v>206</v>
      </c>
      <c r="AC1744" s="13" t="s">
        <v>162</v>
      </c>
      <c r="AD1744" s="13" t="s">
        <v>43</v>
      </c>
      <c r="AE1744">
        <v>62</v>
      </c>
      <c r="AF1744" t="s">
        <v>37</v>
      </c>
      <c r="AG1744" t="s">
        <v>12</v>
      </c>
      <c r="AH1744">
        <v>4</v>
      </c>
      <c r="AI1744" t="s">
        <v>30</v>
      </c>
      <c r="AJ1744" s="13" t="s">
        <v>149</v>
      </c>
      <c r="AK1744" s="13" t="s">
        <v>135</v>
      </c>
      <c r="AL1744" t="b">
        <v>1</v>
      </c>
      <c r="AM1744" t="str">
        <f>EmployeeData[[#This Row],[EMPLOYEEID]]</f>
        <v>E300028</v>
      </c>
    </row>
    <row r="1745" spans="1:39" ht="15" x14ac:dyDescent="0.25">
      <c r="A1745" s="13" t="s">
        <v>3791</v>
      </c>
      <c r="B1745" s="13" t="str">
        <f>EmployeeData[[#This Row],[FULLNAME]]</f>
        <v>Steven Lu</v>
      </c>
      <c r="C1745" s="13" t="s">
        <v>203</v>
      </c>
      <c r="D1745" s="13" t="s">
        <v>407</v>
      </c>
      <c r="E1745">
        <v>443</v>
      </c>
      <c r="F1745" s="13" t="s">
        <v>157</v>
      </c>
      <c r="G1745" s="13" t="s">
        <v>204</v>
      </c>
      <c r="H1745" t="s">
        <v>81</v>
      </c>
      <c r="I1745" t="s">
        <v>3976</v>
      </c>
      <c r="J1745">
        <v>41908</v>
      </c>
      <c r="K1745">
        <v>43240</v>
      </c>
      <c r="L1745">
        <v>1</v>
      </c>
      <c r="M1745">
        <v>40</v>
      </c>
      <c r="N1745">
        <v>5</v>
      </c>
      <c r="O1745">
        <v>65844</v>
      </c>
      <c r="P1745" t="s">
        <v>76</v>
      </c>
      <c r="Q1745" s="13" t="s">
        <v>55</v>
      </c>
      <c r="R1745" s="13" t="s">
        <v>83</v>
      </c>
      <c r="S1745" s="13" t="s">
        <v>159</v>
      </c>
      <c r="T1745" t="b">
        <v>1</v>
      </c>
      <c r="U1745" s="13" t="s">
        <v>7</v>
      </c>
      <c r="V1745" s="13" t="s">
        <v>3792</v>
      </c>
      <c r="W1745" t="s">
        <v>35</v>
      </c>
      <c r="X1745" s="13" t="s">
        <v>10</v>
      </c>
      <c r="Y1745" s="13" t="s">
        <v>153</v>
      </c>
      <c r="Z1745">
        <v>1986</v>
      </c>
      <c r="AA1745" s="13" t="s">
        <v>33</v>
      </c>
      <c r="AB1745" s="13" t="s">
        <v>206</v>
      </c>
      <c r="AC1745" s="13" t="s">
        <v>162</v>
      </c>
      <c r="AD1745" s="13" t="s">
        <v>43</v>
      </c>
      <c r="AE1745">
        <v>39</v>
      </c>
      <c r="AF1745" t="s">
        <v>36</v>
      </c>
      <c r="AG1745" t="s">
        <v>12</v>
      </c>
      <c r="AH1745">
        <v>4</v>
      </c>
      <c r="AI1745" t="s">
        <v>30</v>
      </c>
      <c r="AJ1745" s="13" t="s">
        <v>154</v>
      </c>
      <c r="AK1745" s="13" t="s">
        <v>184</v>
      </c>
      <c r="AL1745" t="b">
        <v>1</v>
      </c>
      <c r="AM1745" t="str">
        <f>EmployeeData[[#This Row],[EMPLOYEEID]]</f>
        <v>E300029</v>
      </c>
    </row>
    <row r="1746" spans="1:39" ht="15" x14ac:dyDescent="0.25">
      <c r="A1746" s="13" t="s">
        <v>3793</v>
      </c>
      <c r="B1746" s="13" t="str">
        <f>EmployeeData[[#This Row],[FULLNAME]]</f>
        <v>Steven Liu</v>
      </c>
      <c r="C1746" s="13" t="s">
        <v>203</v>
      </c>
      <c r="D1746" s="13" t="s">
        <v>407</v>
      </c>
      <c r="E1746">
        <v>443</v>
      </c>
      <c r="F1746" s="13" t="s">
        <v>157</v>
      </c>
      <c r="G1746" s="13" t="s">
        <v>204</v>
      </c>
      <c r="H1746" t="s">
        <v>81</v>
      </c>
      <c r="I1746" t="s">
        <v>3976</v>
      </c>
      <c r="J1746">
        <v>41908</v>
      </c>
      <c r="K1746">
        <v>43241</v>
      </c>
      <c r="L1746">
        <v>1</v>
      </c>
      <c r="M1746">
        <v>40</v>
      </c>
      <c r="N1746">
        <v>5</v>
      </c>
      <c r="O1746">
        <v>103188</v>
      </c>
      <c r="P1746" t="s">
        <v>76</v>
      </c>
      <c r="Q1746" s="13" t="s">
        <v>55</v>
      </c>
      <c r="R1746" s="13" t="s">
        <v>83</v>
      </c>
      <c r="S1746" s="13" t="s">
        <v>140</v>
      </c>
      <c r="T1746" t="b">
        <v>1</v>
      </c>
      <c r="U1746" s="13" t="s">
        <v>7</v>
      </c>
      <c r="V1746" s="13" t="s">
        <v>3794</v>
      </c>
      <c r="W1746" t="s">
        <v>5</v>
      </c>
      <c r="X1746" s="13" t="s">
        <v>10</v>
      </c>
      <c r="Y1746" s="13" t="s">
        <v>131</v>
      </c>
      <c r="Z1746">
        <v>1978</v>
      </c>
      <c r="AA1746" s="13" t="s">
        <v>33</v>
      </c>
      <c r="AB1746" s="13" t="s">
        <v>206</v>
      </c>
      <c r="AC1746" s="13" t="s">
        <v>162</v>
      </c>
      <c r="AD1746" s="13" t="s">
        <v>43</v>
      </c>
      <c r="AE1746">
        <v>47</v>
      </c>
      <c r="AF1746" t="s">
        <v>37</v>
      </c>
      <c r="AG1746" t="s">
        <v>46</v>
      </c>
      <c r="AH1746">
        <v>4</v>
      </c>
      <c r="AI1746" t="s">
        <v>30</v>
      </c>
      <c r="AJ1746" s="13" t="s">
        <v>154</v>
      </c>
      <c r="AK1746" s="13" t="s">
        <v>135</v>
      </c>
      <c r="AL1746" t="s">
        <v>136</v>
      </c>
      <c r="AM1746" t="str">
        <f>EmployeeData[[#This Row],[EMPLOYEEID]]</f>
        <v>E300030</v>
      </c>
    </row>
    <row r="1747" spans="1:39" ht="15" x14ac:dyDescent="0.25">
      <c r="A1747" s="13" t="s">
        <v>3795</v>
      </c>
      <c r="B1747" s="13" t="str">
        <f>EmployeeData[[#This Row],[FULLNAME]]</f>
        <v>Steven Lim</v>
      </c>
      <c r="C1747" s="13" t="s">
        <v>125</v>
      </c>
      <c r="D1747" s="13" t="s">
        <v>407</v>
      </c>
      <c r="E1747">
        <v>452</v>
      </c>
      <c r="F1747" s="13" t="s">
        <v>157</v>
      </c>
      <c r="G1747" s="13" t="s">
        <v>128</v>
      </c>
      <c r="H1747" t="s">
        <v>81</v>
      </c>
      <c r="I1747" t="s">
        <v>3976</v>
      </c>
      <c r="J1747">
        <v>41908</v>
      </c>
      <c r="K1747">
        <v>43242</v>
      </c>
      <c r="L1747">
        <v>1</v>
      </c>
      <c r="M1747">
        <v>40</v>
      </c>
      <c r="N1747">
        <v>5</v>
      </c>
      <c r="O1747">
        <v>88587</v>
      </c>
      <c r="P1747" t="s">
        <v>76</v>
      </c>
      <c r="Q1747" s="13" t="s">
        <v>54</v>
      </c>
      <c r="R1747" s="13" t="s">
        <v>83</v>
      </c>
      <c r="S1747" s="13" t="s">
        <v>159</v>
      </c>
      <c r="T1747" t="b">
        <v>1</v>
      </c>
      <c r="U1747" s="13" t="s">
        <v>38</v>
      </c>
      <c r="V1747" s="13" t="s">
        <v>3796</v>
      </c>
      <c r="W1747" t="s">
        <v>35</v>
      </c>
      <c r="X1747" s="13" t="s">
        <v>45</v>
      </c>
      <c r="Y1747" s="13" t="s">
        <v>131</v>
      </c>
      <c r="Z1747">
        <v>1968</v>
      </c>
      <c r="AA1747" s="13" t="s">
        <v>33</v>
      </c>
      <c r="AB1747" s="13" t="s">
        <v>132</v>
      </c>
      <c r="AC1747" s="13" t="s">
        <v>199</v>
      </c>
      <c r="AD1747" s="13" t="s">
        <v>43</v>
      </c>
      <c r="AE1747">
        <v>57</v>
      </c>
      <c r="AF1747" t="s">
        <v>37</v>
      </c>
      <c r="AG1747" t="s">
        <v>12</v>
      </c>
      <c r="AH1747">
        <v>4</v>
      </c>
      <c r="AI1747" t="s">
        <v>30</v>
      </c>
      <c r="AJ1747" s="13" t="s">
        <v>154</v>
      </c>
      <c r="AK1747" s="13" t="s">
        <v>135</v>
      </c>
      <c r="AL1747" t="s">
        <v>136</v>
      </c>
      <c r="AM1747" t="str">
        <f>EmployeeData[[#This Row],[EMPLOYEEID]]</f>
        <v>E300031</v>
      </c>
    </row>
    <row r="1748" spans="1:39" ht="15" x14ac:dyDescent="0.25">
      <c r="A1748" s="13" t="s">
        <v>3797</v>
      </c>
      <c r="B1748" s="13" t="str">
        <f>EmployeeData[[#This Row],[FULLNAME]]</f>
        <v>Steven Li</v>
      </c>
      <c r="C1748" s="13" t="s">
        <v>203</v>
      </c>
      <c r="D1748" s="13" t="s">
        <v>407</v>
      </c>
      <c r="E1748">
        <v>443</v>
      </c>
      <c r="F1748" s="13" t="s">
        <v>157</v>
      </c>
      <c r="G1748" s="13" t="s">
        <v>204</v>
      </c>
      <c r="H1748" t="s">
        <v>81</v>
      </c>
      <c r="I1748" t="s">
        <v>3976</v>
      </c>
      <c r="J1748">
        <v>41908</v>
      </c>
      <c r="K1748">
        <v>43243</v>
      </c>
      <c r="L1748">
        <v>1</v>
      </c>
      <c r="M1748">
        <v>40</v>
      </c>
      <c r="N1748">
        <v>5</v>
      </c>
      <c r="O1748">
        <v>67620</v>
      </c>
      <c r="P1748" t="s">
        <v>76</v>
      </c>
      <c r="Q1748" s="13" t="s">
        <v>55</v>
      </c>
      <c r="R1748" s="13" t="s">
        <v>83</v>
      </c>
      <c r="S1748" s="13" t="s">
        <v>159</v>
      </c>
      <c r="T1748" t="b">
        <v>1</v>
      </c>
      <c r="U1748" s="13" t="s">
        <v>7</v>
      </c>
      <c r="V1748" s="13" t="s">
        <v>3798</v>
      </c>
      <c r="W1748" t="s">
        <v>5</v>
      </c>
      <c r="X1748" s="13" t="s">
        <v>45</v>
      </c>
      <c r="Y1748" s="13" t="s">
        <v>146</v>
      </c>
      <c r="Z1748">
        <v>1978</v>
      </c>
      <c r="AA1748" s="13" t="s">
        <v>33</v>
      </c>
      <c r="AB1748" s="13" t="s">
        <v>206</v>
      </c>
      <c r="AC1748" s="13" t="s">
        <v>162</v>
      </c>
      <c r="AD1748" s="13" t="s">
        <v>43</v>
      </c>
      <c r="AE1748">
        <v>47</v>
      </c>
      <c r="AF1748" t="s">
        <v>37</v>
      </c>
      <c r="AG1748" t="s">
        <v>12</v>
      </c>
      <c r="AH1748">
        <v>4</v>
      </c>
      <c r="AI1748" t="s">
        <v>30</v>
      </c>
      <c r="AJ1748" s="13" t="s">
        <v>239</v>
      </c>
      <c r="AK1748" s="13" t="s">
        <v>135</v>
      </c>
      <c r="AL1748" t="b">
        <v>1</v>
      </c>
      <c r="AM1748" t="str">
        <f>EmployeeData[[#This Row],[EMPLOYEEID]]</f>
        <v>E300032</v>
      </c>
    </row>
    <row r="1749" spans="1:39" ht="15" x14ac:dyDescent="0.25">
      <c r="A1749" s="13" t="s">
        <v>3799</v>
      </c>
      <c r="B1749" s="13" t="str">
        <f>EmployeeData[[#This Row],[FULLNAME]]</f>
        <v>Steven Leuschner</v>
      </c>
      <c r="C1749" s="13" t="s">
        <v>193</v>
      </c>
      <c r="D1749" s="13" t="s">
        <v>407</v>
      </c>
      <c r="E1749">
        <v>452</v>
      </c>
      <c r="F1749" s="13" t="s">
        <v>157</v>
      </c>
      <c r="G1749" s="13" t="s">
        <v>426</v>
      </c>
      <c r="H1749" t="s">
        <v>81</v>
      </c>
      <c r="I1749" t="s">
        <v>3976</v>
      </c>
      <c r="J1749">
        <v>41940</v>
      </c>
      <c r="K1749">
        <v>43244</v>
      </c>
      <c r="L1749">
        <v>1</v>
      </c>
      <c r="M1749">
        <v>40</v>
      </c>
      <c r="N1749">
        <v>5</v>
      </c>
      <c r="O1749">
        <v>93156</v>
      </c>
      <c r="P1749" t="s">
        <v>76</v>
      </c>
      <c r="Q1749" s="13" t="s">
        <v>58</v>
      </c>
      <c r="R1749" s="13" t="s">
        <v>83</v>
      </c>
      <c r="S1749" s="13" t="s">
        <v>140</v>
      </c>
      <c r="T1749" t="b">
        <v>1</v>
      </c>
      <c r="U1749" s="13" t="s">
        <v>7</v>
      </c>
      <c r="V1749" s="13" t="s">
        <v>3800</v>
      </c>
      <c r="W1749" t="s">
        <v>5</v>
      </c>
      <c r="X1749" s="13" t="s">
        <v>10</v>
      </c>
      <c r="Y1749" s="13" t="s">
        <v>131</v>
      </c>
      <c r="Z1749">
        <v>1978</v>
      </c>
      <c r="AA1749" s="13" t="s">
        <v>33</v>
      </c>
      <c r="AB1749" s="13" t="s">
        <v>428</v>
      </c>
      <c r="AC1749" s="13" t="s">
        <v>199</v>
      </c>
      <c r="AD1749" s="13" t="s">
        <v>43</v>
      </c>
      <c r="AE1749">
        <v>47</v>
      </c>
      <c r="AF1749" t="s">
        <v>37</v>
      </c>
      <c r="AG1749" t="s">
        <v>12</v>
      </c>
      <c r="AH1749">
        <v>4</v>
      </c>
      <c r="AI1749" t="s">
        <v>30</v>
      </c>
      <c r="AJ1749" s="13" t="s">
        <v>239</v>
      </c>
      <c r="AK1749" s="13" t="s">
        <v>135</v>
      </c>
      <c r="AL1749" t="s">
        <v>136</v>
      </c>
      <c r="AM1749" t="str">
        <f>EmployeeData[[#This Row],[EMPLOYEEID]]</f>
        <v>E300033</v>
      </c>
    </row>
    <row r="1750" spans="1:39" ht="15" x14ac:dyDescent="0.25">
      <c r="A1750" s="13" t="s">
        <v>3801</v>
      </c>
      <c r="B1750" s="13" t="str">
        <f>EmployeeData[[#This Row],[FULLNAME]]</f>
        <v>Storm Lauzon</v>
      </c>
      <c r="C1750" s="13" t="s">
        <v>203</v>
      </c>
      <c r="D1750" s="13" t="s">
        <v>407</v>
      </c>
      <c r="E1750">
        <v>452</v>
      </c>
      <c r="F1750" s="13" t="s">
        <v>157</v>
      </c>
      <c r="G1750" s="13" t="s">
        <v>204</v>
      </c>
      <c r="H1750" t="s">
        <v>81</v>
      </c>
      <c r="I1750" t="s">
        <v>3976</v>
      </c>
      <c r="J1750">
        <v>41940</v>
      </c>
      <c r="K1750">
        <v>43245</v>
      </c>
      <c r="L1750">
        <v>1</v>
      </c>
      <c r="M1750">
        <v>40</v>
      </c>
      <c r="N1750">
        <v>5</v>
      </c>
      <c r="O1750">
        <v>96458</v>
      </c>
      <c r="P1750" t="s">
        <v>76</v>
      </c>
      <c r="Q1750" s="13" t="s">
        <v>55</v>
      </c>
      <c r="R1750" s="13" t="s">
        <v>83</v>
      </c>
      <c r="S1750" s="13" t="s">
        <v>159</v>
      </c>
      <c r="T1750" t="b">
        <v>1</v>
      </c>
      <c r="U1750" s="13" t="s">
        <v>7</v>
      </c>
      <c r="V1750" s="13" t="s">
        <v>3802</v>
      </c>
      <c r="W1750" t="s">
        <v>35</v>
      </c>
      <c r="X1750" s="13" t="s">
        <v>10</v>
      </c>
      <c r="Y1750" s="13" t="s">
        <v>146</v>
      </c>
      <c r="Z1750">
        <v>1978</v>
      </c>
      <c r="AA1750" s="13" t="s">
        <v>33</v>
      </c>
      <c r="AB1750" s="13" t="s">
        <v>206</v>
      </c>
      <c r="AC1750" s="13" t="s">
        <v>199</v>
      </c>
      <c r="AD1750" s="13" t="s">
        <v>43</v>
      </c>
      <c r="AE1750">
        <v>47</v>
      </c>
      <c r="AF1750" t="s">
        <v>37</v>
      </c>
      <c r="AG1750" t="s">
        <v>12</v>
      </c>
      <c r="AH1750">
        <v>4</v>
      </c>
      <c r="AI1750" t="s">
        <v>30</v>
      </c>
      <c r="AJ1750" s="13" t="s">
        <v>134</v>
      </c>
      <c r="AK1750" s="13" t="s">
        <v>135</v>
      </c>
      <c r="AL1750" t="b">
        <v>1</v>
      </c>
      <c r="AM1750" t="str">
        <f>EmployeeData[[#This Row],[EMPLOYEEID]]</f>
        <v>E300034</v>
      </c>
    </row>
    <row r="1751" spans="1:39" ht="15" x14ac:dyDescent="0.25">
      <c r="A1751" s="13" t="s">
        <v>3803</v>
      </c>
      <c r="B1751" s="13" t="str">
        <f>EmployeeData[[#This Row],[FULLNAME]]</f>
        <v>Storm Lam</v>
      </c>
      <c r="C1751" s="13" t="s">
        <v>203</v>
      </c>
      <c r="D1751" s="13" t="s">
        <v>407</v>
      </c>
      <c r="E1751">
        <v>361</v>
      </c>
      <c r="F1751" s="13" t="s">
        <v>221</v>
      </c>
      <c r="G1751" s="13" t="s">
        <v>204</v>
      </c>
      <c r="H1751" t="s">
        <v>81</v>
      </c>
      <c r="I1751" t="s">
        <v>953</v>
      </c>
      <c r="J1751">
        <v>41940</v>
      </c>
      <c r="K1751">
        <v>43743</v>
      </c>
      <c r="L1751">
        <v>1</v>
      </c>
      <c r="M1751">
        <v>40</v>
      </c>
      <c r="N1751">
        <v>5</v>
      </c>
      <c r="O1751">
        <v>69357</v>
      </c>
      <c r="P1751" t="s">
        <v>76</v>
      </c>
      <c r="Q1751" s="13" t="s">
        <v>55</v>
      </c>
      <c r="R1751" s="13" t="s">
        <v>83</v>
      </c>
      <c r="S1751" s="13" t="s">
        <v>129</v>
      </c>
      <c r="T1751" t="b">
        <v>1</v>
      </c>
      <c r="U1751" s="13" t="s">
        <v>38</v>
      </c>
      <c r="V1751" s="13" t="s">
        <v>3804</v>
      </c>
      <c r="W1751" t="s">
        <v>35</v>
      </c>
      <c r="X1751" s="13" t="s">
        <v>10</v>
      </c>
      <c r="Y1751" s="13" t="s">
        <v>131</v>
      </c>
      <c r="Z1751">
        <v>1978</v>
      </c>
      <c r="AA1751" s="13" t="s">
        <v>33</v>
      </c>
      <c r="AB1751" s="13" t="s">
        <v>206</v>
      </c>
      <c r="AC1751" s="13" t="s">
        <v>373</v>
      </c>
      <c r="AD1751" s="13" t="s">
        <v>9</v>
      </c>
      <c r="AE1751">
        <v>47</v>
      </c>
      <c r="AF1751" t="s">
        <v>37</v>
      </c>
      <c r="AG1751" t="s">
        <v>12</v>
      </c>
      <c r="AH1751">
        <v>5</v>
      </c>
      <c r="AI1751" t="s">
        <v>30</v>
      </c>
      <c r="AJ1751" s="13" t="s">
        <v>134</v>
      </c>
      <c r="AK1751" s="13" t="s">
        <v>135</v>
      </c>
      <c r="AL1751" t="s">
        <v>136</v>
      </c>
      <c r="AM1751" t="str">
        <f>EmployeeData[[#This Row],[EMPLOYEEID]]</f>
        <v>E300035</v>
      </c>
    </row>
    <row r="1752" spans="1:39" ht="15" x14ac:dyDescent="0.25">
      <c r="A1752" s="13" t="s">
        <v>3805</v>
      </c>
      <c r="B1752" s="13" t="str">
        <f>EmployeeData[[#This Row],[FULLNAME]]</f>
        <v>Storm Kwiatkowski</v>
      </c>
      <c r="C1752" s="13" t="s">
        <v>125</v>
      </c>
      <c r="D1752" s="13" t="s">
        <v>407</v>
      </c>
      <c r="E1752">
        <v>281</v>
      </c>
      <c r="F1752" s="13" t="s">
        <v>221</v>
      </c>
      <c r="G1752" s="13" t="s">
        <v>128</v>
      </c>
      <c r="H1752" t="s">
        <v>81</v>
      </c>
      <c r="I1752" t="s">
        <v>3974</v>
      </c>
      <c r="J1752">
        <v>41940</v>
      </c>
      <c r="K1752">
        <v>43666</v>
      </c>
      <c r="L1752">
        <v>1</v>
      </c>
      <c r="M1752">
        <v>40</v>
      </c>
      <c r="N1752">
        <v>5</v>
      </c>
      <c r="O1752">
        <v>264141</v>
      </c>
      <c r="P1752" t="s">
        <v>76</v>
      </c>
      <c r="Q1752" s="13" t="s">
        <v>54</v>
      </c>
      <c r="R1752" s="13" t="s">
        <v>83</v>
      </c>
      <c r="S1752" s="13" t="s">
        <v>140</v>
      </c>
      <c r="T1752" t="b">
        <v>1</v>
      </c>
      <c r="U1752" s="13" t="s">
        <v>8</v>
      </c>
      <c r="V1752" s="13" t="s">
        <v>3806</v>
      </c>
      <c r="W1752" t="s">
        <v>5</v>
      </c>
      <c r="X1752" s="13" t="s">
        <v>10</v>
      </c>
      <c r="Y1752" s="13" t="s">
        <v>146</v>
      </c>
      <c r="Z1752">
        <v>1964</v>
      </c>
      <c r="AA1752" s="13" t="s">
        <v>33</v>
      </c>
      <c r="AB1752" s="13" t="s">
        <v>132</v>
      </c>
      <c r="AC1752" s="13" t="s">
        <v>633</v>
      </c>
      <c r="AD1752" s="13" t="s">
        <v>9</v>
      </c>
      <c r="AE1752">
        <v>61</v>
      </c>
      <c r="AF1752" t="s">
        <v>37</v>
      </c>
      <c r="AG1752" t="s">
        <v>47</v>
      </c>
      <c r="AH1752">
        <v>5</v>
      </c>
      <c r="AI1752" t="s">
        <v>30</v>
      </c>
      <c r="AJ1752" s="13" t="s">
        <v>134</v>
      </c>
      <c r="AK1752" s="13" t="s">
        <v>135</v>
      </c>
      <c r="AL1752" t="s">
        <v>136</v>
      </c>
      <c r="AM1752" t="str">
        <f>EmployeeData[[#This Row],[EMPLOYEEID]]</f>
        <v>E300036</v>
      </c>
    </row>
    <row r="1753" spans="1:39" ht="15" x14ac:dyDescent="0.25">
      <c r="A1753" s="13" t="s">
        <v>3807</v>
      </c>
      <c r="B1753" s="13" t="str">
        <f>EmployeeData[[#This Row],[FULLNAME]]</f>
        <v>Subir Krotova</v>
      </c>
      <c r="C1753" s="13" t="s">
        <v>125</v>
      </c>
      <c r="D1753" s="13" t="s">
        <v>407</v>
      </c>
      <c r="E1753">
        <v>462</v>
      </c>
      <c r="F1753" s="13" t="s">
        <v>143</v>
      </c>
      <c r="G1753" s="13" t="s">
        <v>128</v>
      </c>
      <c r="H1753" t="s">
        <v>81</v>
      </c>
      <c r="I1753" t="s">
        <v>953</v>
      </c>
      <c r="J1753">
        <v>41940</v>
      </c>
      <c r="K1753">
        <v>43690</v>
      </c>
      <c r="L1753">
        <v>1</v>
      </c>
      <c r="M1753">
        <v>40</v>
      </c>
      <c r="N1753">
        <v>5</v>
      </c>
      <c r="O1753">
        <v>102616</v>
      </c>
      <c r="P1753" t="s">
        <v>76</v>
      </c>
      <c r="Q1753" s="13" t="s">
        <v>54</v>
      </c>
      <c r="R1753" s="13" t="s">
        <v>83</v>
      </c>
      <c r="S1753" s="13" t="s">
        <v>140</v>
      </c>
      <c r="T1753" t="b">
        <v>1</v>
      </c>
      <c r="U1753" s="13" t="s">
        <v>8</v>
      </c>
      <c r="V1753" s="13" t="s">
        <v>3808</v>
      </c>
      <c r="W1753" t="s">
        <v>5</v>
      </c>
      <c r="X1753" s="13" t="s">
        <v>10</v>
      </c>
      <c r="Y1753" s="13" t="s">
        <v>146</v>
      </c>
      <c r="Z1753">
        <v>1979</v>
      </c>
      <c r="AA1753" s="13" t="s">
        <v>33</v>
      </c>
      <c r="AB1753" s="13" t="s">
        <v>132</v>
      </c>
      <c r="AC1753" s="13" t="s">
        <v>396</v>
      </c>
      <c r="AD1753" s="13" t="s">
        <v>44</v>
      </c>
      <c r="AE1753">
        <v>46</v>
      </c>
      <c r="AF1753" t="s">
        <v>37</v>
      </c>
      <c r="AG1753" t="s">
        <v>46</v>
      </c>
      <c r="AH1753">
        <v>5</v>
      </c>
      <c r="AI1753" t="s">
        <v>30</v>
      </c>
      <c r="AJ1753" s="13" t="s">
        <v>154</v>
      </c>
      <c r="AK1753" s="13" t="s">
        <v>150</v>
      </c>
      <c r="AL1753" t="s">
        <v>136</v>
      </c>
      <c r="AM1753" t="str">
        <f>EmployeeData[[#This Row],[EMPLOYEEID]]</f>
        <v>E300037</v>
      </c>
    </row>
    <row r="1754" spans="1:39" ht="15" x14ac:dyDescent="0.25">
      <c r="A1754" s="13" t="s">
        <v>3809</v>
      </c>
      <c r="B1754" s="13" t="str">
        <f>EmployeeData[[#This Row],[FULLNAME]]</f>
        <v>Subir Kong</v>
      </c>
      <c r="C1754" s="13" t="s">
        <v>203</v>
      </c>
      <c r="D1754" s="13" t="s">
        <v>407</v>
      </c>
      <c r="E1754">
        <v>445</v>
      </c>
      <c r="F1754" s="13" t="s">
        <v>169</v>
      </c>
      <c r="G1754" s="13" t="s">
        <v>204</v>
      </c>
      <c r="H1754" t="s">
        <v>81</v>
      </c>
      <c r="I1754" t="s">
        <v>3974</v>
      </c>
      <c r="J1754">
        <v>41940</v>
      </c>
      <c r="K1754">
        <v>43716</v>
      </c>
      <c r="L1754">
        <v>1</v>
      </c>
      <c r="M1754">
        <v>40</v>
      </c>
      <c r="N1754">
        <v>5</v>
      </c>
      <c r="O1754">
        <v>104313</v>
      </c>
      <c r="P1754" t="s">
        <v>76</v>
      </c>
      <c r="Q1754" s="13" t="s">
        <v>55</v>
      </c>
      <c r="R1754" s="13" t="s">
        <v>83</v>
      </c>
      <c r="S1754" s="13" t="s">
        <v>159</v>
      </c>
      <c r="T1754" t="b">
        <v>1</v>
      </c>
      <c r="U1754" s="13" t="s">
        <v>8</v>
      </c>
      <c r="V1754" s="13" t="s">
        <v>3810</v>
      </c>
      <c r="W1754" t="s">
        <v>5</v>
      </c>
      <c r="X1754" s="13" t="s">
        <v>10</v>
      </c>
      <c r="Y1754" s="13" t="s">
        <v>146</v>
      </c>
      <c r="Z1754">
        <v>1964</v>
      </c>
      <c r="AA1754" s="13" t="s">
        <v>33</v>
      </c>
      <c r="AB1754" s="13" t="s">
        <v>206</v>
      </c>
      <c r="AC1754" s="13" t="s">
        <v>171</v>
      </c>
      <c r="AD1754" s="13" t="s">
        <v>41</v>
      </c>
      <c r="AE1754">
        <v>61</v>
      </c>
      <c r="AF1754" t="s">
        <v>37</v>
      </c>
      <c r="AG1754" t="s">
        <v>46</v>
      </c>
      <c r="AH1754">
        <v>5</v>
      </c>
      <c r="AI1754" t="s">
        <v>30</v>
      </c>
      <c r="AJ1754" s="13" t="s">
        <v>154</v>
      </c>
      <c r="AK1754" s="13" t="s">
        <v>135</v>
      </c>
      <c r="AL1754" t="b">
        <v>0</v>
      </c>
      <c r="AM1754" t="str">
        <f>EmployeeData[[#This Row],[EMPLOYEEID]]</f>
        <v>E300038</v>
      </c>
    </row>
    <row r="1755" spans="1:39" ht="15" x14ac:dyDescent="0.25">
      <c r="A1755" s="13" t="s">
        <v>3811</v>
      </c>
      <c r="B1755" s="13" t="str">
        <f>EmployeeData[[#This Row],[FULLNAME]]</f>
        <v>Subir Kim</v>
      </c>
      <c r="C1755" s="13" t="s">
        <v>303</v>
      </c>
      <c r="D1755" s="13" t="s">
        <v>407</v>
      </c>
      <c r="E1755">
        <v>452</v>
      </c>
      <c r="F1755" s="13" t="s">
        <v>157</v>
      </c>
      <c r="G1755" s="13" t="s">
        <v>304</v>
      </c>
      <c r="H1755" t="s">
        <v>81</v>
      </c>
      <c r="I1755" t="s">
        <v>953</v>
      </c>
      <c r="J1755">
        <v>41940</v>
      </c>
      <c r="K1755">
        <v>43703</v>
      </c>
      <c r="L1755">
        <v>1</v>
      </c>
      <c r="M1755">
        <v>40</v>
      </c>
      <c r="N1755">
        <v>5</v>
      </c>
      <c r="O1755">
        <v>34472</v>
      </c>
      <c r="P1755" t="s">
        <v>76</v>
      </c>
      <c r="Q1755" s="13" t="s">
        <v>57</v>
      </c>
      <c r="R1755" s="13" t="s">
        <v>83</v>
      </c>
      <c r="S1755" s="13" t="s">
        <v>140</v>
      </c>
      <c r="T1755" t="b">
        <v>1</v>
      </c>
      <c r="U1755" s="13" t="s">
        <v>8</v>
      </c>
      <c r="V1755" s="13" t="s">
        <v>3812</v>
      </c>
      <c r="W1755" t="s">
        <v>35</v>
      </c>
      <c r="X1755" s="13" t="s">
        <v>10</v>
      </c>
      <c r="Y1755" s="13" t="s">
        <v>146</v>
      </c>
      <c r="Z1755">
        <v>1971</v>
      </c>
      <c r="AA1755" s="13" t="s">
        <v>33</v>
      </c>
      <c r="AB1755" s="13" t="s">
        <v>306</v>
      </c>
      <c r="AC1755" s="13" t="s">
        <v>199</v>
      </c>
      <c r="AD1755" s="13" t="s">
        <v>43</v>
      </c>
      <c r="AE1755">
        <v>54</v>
      </c>
      <c r="AF1755" t="s">
        <v>37</v>
      </c>
      <c r="AG1755" t="s">
        <v>11</v>
      </c>
      <c r="AH1755">
        <v>5</v>
      </c>
      <c r="AI1755" t="s">
        <v>30</v>
      </c>
      <c r="AJ1755" s="13" t="s">
        <v>154</v>
      </c>
      <c r="AK1755" s="13" t="s">
        <v>135</v>
      </c>
      <c r="AL1755" t="s">
        <v>136</v>
      </c>
      <c r="AM1755" t="str">
        <f>EmployeeData[[#This Row],[EMPLOYEEID]]</f>
        <v>E300039</v>
      </c>
    </row>
    <row r="1756" spans="1:39" ht="15" x14ac:dyDescent="0.25">
      <c r="A1756" s="13" t="s">
        <v>3813</v>
      </c>
      <c r="B1756" s="13" t="str">
        <f>EmployeeData[[#This Row],[FULLNAME]]</f>
        <v>Sujan Kerr</v>
      </c>
      <c r="C1756" s="13" t="s">
        <v>203</v>
      </c>
      <c r="D1756" s="13" t="s">
        <v>407</v>
      </c>
      <c r="E1756">
        <v>444</v>
      </c>
      <c r="F1756" s="13" t="s">
        <v>127</v>
      </c>
      <c r="G1756" s="13" t="s">
        <v>204</v>
      </c>
      <c r="H1756" t="s">
        <v>81</v>
      </c>
      <c r="I1756" t="s">
        <v>3974</v>
      </c>
      <c r="J1756">
        <v>41940</v>
      </c>
      <c r="K1756">
        <v>43835</v>
      </c>
      <c r="L1756">
        <v>1</v>
      </c>
      <c r="M1756">
        <v>40</v>
      </c>
      <c r="N1756">
        <v>5</v>
      </c>
      <c r="O1756">
        <v>127261</v>
      </c>
      <c r="P1756" t="s">
        <v>76</v>
      </c>
      <c r="Q1756" s="13" t="s">
        <v>55</v>
      </c>
      <c r="R1756" s="13" t="s">
        <v>83</v>
      </c>
      <c r="S1756" s="13" t="s">
        <v>159</v>
      </c>
      <c r="T1756" t="b">
        <v>1</v>
      </c>
      <c r="U1756" s="13" t="s">
        <v>38</v>
      </c>
      <c r="V1756" s="13" t="s">
        <v>3814</v>
      </c>
      <c r="W1756" t="s">
        <v>5</v>
      </c>
      <c r="X1756" s="13" t="s">
        <v>10</v>
      </c>
      <c r="Y1756" s="13" t="s">
        <v>131</v>
      </c>
      <c r="Z1756">
        <v>1962</v>
      </c>
      <c r="AA1756" s="13" t="s">
        <v>33</v>
      </c>
      <c r="AB1756" s="13" t="s">
        <v>206</v>
      </c>
      <c r="AC1756" s="13" t="s">
        <v>133</v>
      </c>
      <c r="AD1756" s="13" t="s">
        <v>40</v>
      </c>
      <c r="AE1756">
        <v>63</v>
      </c>
      <c r="AF1756" t="s">
        <v>37</v>
      </c>
      <c r="AG1756" t="s">
        <v>46</v>
      </c>
      <c r="AH1756">
        <v>6</v>
      </c>
      <c r="AI1756" t="s">
        <v>13</v>
      </c>
      <c r="AJ1756" s="13" t="s">
        <v>149</v>
      </c>
      <c r="AK1756" s="13" t="s">
        <v>135</v>
      </c>
      <c r="AL1756" t="b">
        <v>0</v>
      </c>
      <c r="AM1756" t="str">
        <f>EmployeeData[[#This Row],[EMPLOYEEID]]</f>
        <v>E300040</v>
      </c>
    </row>
    <row r="1757" spans="1:39" ht="15" x14ac:dyDescent="0.25">
      <c r="A1757" s="13" t="s">
        <v>3815</v>
      </c>
      <c r="B1757" s="13" t="str">
        <f>EmployeeData[[#This Row],[FULLNAME]]</f>
        <v>Sujan Kashyap</v>
      </c>
      <c r="C1757" s="13" t="s">
        <v>203</v>
      </c>
      <c r="D1757" s="13" t="s">
        <v>407</v>
      </c>
      <c r="E1757">
        <v>444</v>
      </c>
      <c r="F1757" s="13" t="s">
        <v>127</v>
      </c>
      <c r="G1757" s="13" t="s">
        <v>204</v>
      </c>
      <c r="H1757" t="s">
        <v>81</v>
      </c>
      <c r="I1757" t="s">
        <v>953</v>
      </c>
      <c r="J1757">
        <v>41940</v>
      </c>
      <c r="K1757">
        <v>43715</v>
      </c>
      <c r="L1757">
        <v>1</v>
      </c>
      <c r="M1757">
        <v>40</v>
      </c>
      <c r="N1757">
        <v>5</v>
      </c>
      <c r="O1757">
        <v>106931</v>
      </c>
      <c r="P1757" t="s">
        <v>76</v>
      </c>
      <c r="Q1757" s="13" t="s">
        <v>55</v>
      </c>
      <c r="R1757" s="13" t="s">
        <v>83</v>
      </c>
      <c r="S1757" s="13" t="s">
        <v>159</v>
      </c>
      <c r="T1757" t="b">
        <v>1</v>
      </c>
      <c r="U1757" s="13" t="s">
        <v>38</v>
      </c>
      <c r="V1757" s="13" t="s">
        <v>3816</v>
      </c>
      <c r="W1757" t="s">
        <v>5</v>
      </c>
      <c r="X1757" s="13" t="s">
        <v>10</v>
      </c>
      <c r="Y1757" s="13" t="s">
        <v>146</v>
      </c>
      <c r="Z1757">
        <v>1962</v>
      </c>
      <c r="AA1757" s="13" t="s">
        <v>33</v>
      </c>
      <c r="AB1757" s="13" t="s">
        <v>206</v>
      </c>
      <c r="AC1757" s="13" t="s">
        <v>133</v>
      </c>
      <c r="AD1757" s="13" t="s">
        <v>40</v>
      </c>
      <c r="AE1757">
        <v>63</v>
      </c>
      <c r="AF1757" t="s">
        <v>37</v>
      </c>
      <c r="AG1757" t="s">
        <v>46</v>
      </c>
      <c r="AH1757">
        <v>5</v>
      </c>
      <c r="AI1757" t="s">
        <v>30</v>
      </c>
      <c r="AJ1757" s="13" t="s">
        <v>154</v>
      </c>
      <c r="AK1757" s="13" t="s">
        <v>135</v>
      </c>
      <c r="AL1757" t="b">
        <v>1</v>
      </c>
      <c r="AM1757" t="str">
        <f>EmployeeData[[#This Row],[EMPLOYEEID]]</f>
        <v>E300041</v>
      </c>
    </row>
    <row r="1758" spans="1:39" ht="15" x14ac:dyDescent="0.25">
      <c r="A1758" s="13" t="s">
        <v>3817</v>
      </c>
      <c r="B1758" s="13" t="str">
        <f>EmployeeData[[#This Row],[FULLNAME]]</f>
        <v>Sujan Kam</v>
      </c>
      <c r="C1758" s="13" t="s">
        <v>203</v>
      </c>
      <c r="D1758" s="13" t="s">
        <v>407</v>
      </c>
      <c r="E1758">
        <v>444</v>
      </c>
      <c r="F1758" s="13" t="s">
        <v>127</v>
      </c>
      <c r="G1758" s="13" t="s">
        <v>204</v>
      </c>
      <c r="H1758" t="s">
        <v>81</v>
      </c>
      <c r="I1758" t="s">
        <v>953</v>
      </c>
      <c r="J1758">
        <v>41940</v>
      </c>
      <c r="K1758">
        <v>43693</v>
      </c>
      <c r="L1758">
        <v>1</v>
      </c>
      <c r="M1758">
        <v>40</v>
      </c>
      <c r="N1758">
        <v>5</v>
      </c>
      <c r="O1758">
        <v>273900</v>
      </c>
      <c r="P1758" t="s">
        <v>76</v>
      </c>
      <c r="Q1758" s="13" t="s">
        <v>55</v>
      </c>
      <c r="R1758" s="13" t="s">
        <v>83</v>
      </c>
      <c r="S1758" s="13" t="s">
        <v>190</v>
      </c>
      <c r="T1758" t="b">
        <v>1</v>
      </c>
      <c r="U1758" s="13" t="s">
        <v>38</v>
      </c>
      <c r="V1758" s="13" t="s">
        <v>3818</v>
      </c>
      <c r="W1758" t="s">
        <v>5</v>
      </c>
      <c r="X1758" s="13" t="s">
        <v>10</v>
      </c>
      <c r="Y1758" s="13" t="s">
        <v>146</v>
      </c>
      <c r="Z1758">
        <v>1962</v>
      </c>
      <c r="AA1758" s="13" t="s">
        <v>33</v>
      </c>
      <c r="AB1758" s="13" t="s">
        <v>206</v>
      </c>
      <c r="AC1758" s="13" t="s">
        <v>133</v>
      </c>
      <c r="AD1758" s="13" t="s">
        <v>40</v>
      </c>
      <c r="AE1758">
        <v>63</v>
      </c>
      <c r="AF1758" t="s">
        <v>37</v>
      </c>
      <c r="AG1758" t="s">
        <v>47</v>
      </c>
      <c r="AH1758">
        <v>5</v>
      </c>
      <c r="AI1758" t="s">
        <v>30</v>
      </c>
      <c r="AJ1758" s="13" t="s">
        <v>134</v>
      </c>
      <c r="AK1758" s="13" t="s">
        <v>135</v>
      </c>
      <c r="AL1758" t="b">
        <v>0</v>
      </c>
      <c r="AM1758" t="str">
        <f>EmployeeData[[#This Row],[EMPLOYEEID]]</f>
        <v>E300042</v>
      </c>
    </row>
    <row r="1759" spans="1:39" ht="15" x14ac:dyDescent="0.25">
      <c r="A1759" s="13" t="s">
        <v>3819</v>
      </c>
      <c r="B1759" s="13" t="str">
        <f>EmployeeData[[#This Row],[FULLNAME]]</f>
        <v>Sukumar Judge</v>
      </c>
      <c r="C1759" s="13" t="s">
        <v>203</v>
      </c>
      <c r="D1759" s="13" t="s">
        <v>407</v>
      </c>
      <c r="E1759">
        <v>252</v>
      </c>
      <c r="F1759" s="13" t="s">
        <v>143</v>
      </c>
      <c r="G1759" s="13" t="s">
        <v>204</v>
      </c>
      <c r="H1759" t="s">
        <v>81</v>
      </c>
      <c r="I1759" t="s">
        <v>953</v>
      </c>
      <c r="J1759">
        <v>41940</v>
      </c>
      <c r="K1759">
        <v>43688</v>
      </c>
      <c r="L1759">
        <v>1</v>
      </c>
      <c r="M1759">
        <v>40</v>
      </c>
      <c r="N1759">
        <v>5</v>
      </c>
      <c r="O1759">
        <v>47707</v>
      </c>
      <c r="P1759" t="s">
        <v>76</v>
      </c>
      <c r="Q1759" s="13" t="s">
        <v>55</v>
      </c>
      <c r="R1759" s="13" t="s">
        <v>83</v>
      </c>
      <c r="S1759" s="13" t="s">
        <v>159</v>
      </c>
      <c r="T1759" t="b">
        <v>1</v>
      </c>
      <c r="U1759" s="13" t="s">
        <v>7</v>
      </c>
      <c r="V1759" s="13" t="s">
        <v>3820</v>
      </c>
      <c r="W1759" t="s">
        <v>5</v>
      </c>
      <c r="X1759" s="13" t="s">
        <v>10</v>
      </c>
      <c r="Y1759" s="13" t="s">
        <v>146</v>
      </c>
      <c r="Z1759">
        <v>1980</v>
      </c>
      <c r="AA1759" s="13" t="s">
        <v>33</v>
      </c>
      <c r="AB1759" s="13" t="s">
        <v>206</v>
      </c>
      <c r="AC1759" s="13" t="s">
        <v>148</v>
      </c>
      <c r="AD1759" s="13" t="s">
        <v>44</v>
      </c>
      <c r="AE1759">
        <v>45</v>
      </c>
      <c r="AF1759" t="s">
        <v>36</v>
      </c>
      <c r="AG1759" t="s">
        <v>11</v>
      </c>
      <c r="AH1759">
        <v>5</v>
      </c>
      <c r="AI1759" t="s">
        <v>30</v>
      </c>
      <c r="AJ1759" s="13" t="s">
        <v>176</v>
      </c>
      <c r="AK1759" s="13" t="s">
        <v>135</v>
      </c>
      <c r="AL1759" t="b">
        <v>1</v>
      </c>
      <c r="AM1759" t="str">
        <f>EmployeeData[[#This Row],[EMPLOYEEID]]</f>
        <v>E300043</v>
      </c>
    </row>
    <row r="1760" spans="1:39" ht="15" x14ac:dyDescent="0.25">
      <c r="A1760" s="13" t="s">
        <v>3821</v>
      </c>
      <c r="B1760" s="13" t="str">
        <f>EmployeeData[[#This Row],[FULLNAME]]</f>
        <v>Sukumar Jarrar</v>
      </c>
      <c r="C1760" s="13" t="s">
        <v>125</v>
      </c>
      <c r="D1760" s="13" t="s">
        <v>407</v>
      </c>
      <c r="E1760">
        <v>371</v>
      </c>
      <c r="F1760" s="13" t="s">
        <v>221</v>
      </c>
      <c r="G1760" s="13" t="s">
        <v>128</v>
      </c>
      <c r="H1760" t="s">
        <v>81</v>
      </c>
      <c r="I1760" t="s">
        <v>953</v>
      </c>
      <c r="J1760">
        <v>41940</v>
      </c>
      <c r="K1760">
        <v>43689</v>
      </c>
      <c r="L1760">
        <v>1</v>
      </c>
      <c r="M1760">
        <v>40</v>
      </c>
      <c r="N1760">
        <v>5</v>
      </c>
      <c r="O1760">
        <v>93080</v>
      </c>
      <c r="P1760" t="s">
        <v>76</v>
      </c>
      <c r="Q1760" s="13" t="s">
        <v>54</v>
      </c>
      <c r="R1760" s="13" t="s">
        <v>83</v>
      </c>
      <c r="S1760" s="13" t="s">
        <v>129</v>
      </c>
      <c r="T1760" t="b">
        <v>1</v>
      </c>
      <c r="U1760" s="13" t="s">
        <v>38</v>
      </c>
      <c r="V1760" s="13" t="s">
        <v>3822</v>
      </c>
      <c r="W1760" t="s">
        <v>5</v>
      </c>
      <c r="X1760" s="13" t="s">
        <v>10</v>
      </c>
      <c r="Y1760" s="13" t="s">
        <v>131</v>
      </c>
      <c r="Z1760">
        <v>1970</v>
      </c>
      <c r="AA1760" s="13" t="s">
        <v>33</v>
      </c>
      <c r="AB1760" s="13" t="s">
        <v>132</v>
      </c>
      <c r="AC1760" s="13" t="s">
        <v>376</v>
      </c>
      <c r="AD1760" s="13" t="s">
        <v>9</v>
      </c>
      <c r="AE1760">
        <v>55</v>
      </c>
      <c r="AF1760" t="s">
        <v>37</v>
      </c>
      <c r="AG1760" t="s">
        <v>12</v>
      </c>
      <c r="AH1760">
        <v>5</v>
      </c>
      <c r="AI1760" t="s">
        <v>30</v>
      </c>
      <c r="AJ1760" s="13" t="s">
        <v>154</v>
      </c>
      <c r="AK1760" s="13" t="s">
        <v>135</v>
      </c>
      <c r="AL1760" t="s">
        <v>136</v>
      </c>
      <c r="AM1760" t="str">
        <f>EmployeeData[[#This Row],[EMPLOYEEID]]</f>
        <v>E300044</v>
      </c>
    </row>
    <row r="1761" spans="1:39" ht="15" x14ac:dyDescent="0.25">
      <c r="A1761" s="13" t="s">
        <v>3823</v>
      </c>
      <c r="B1761" s="13" t="str">
        <f>EmployeeData[[#This Row],[FULLNAME]]</f>
        <v>Sukumar Jahr</v>
      </c>
      <c r="C1761" s="13" t="s">
        <v>125</v>
      </c>
      <c r="D1761" s="13" t="s">
        <v>407</v>
      </c>
      <c r="E1761">
        <v>451</v>
      </c>
      <c r="F1761" s="13" t="s">
        <v>143</v>
      </c>
      <c r="G1761" s="13" t="s">
        <v>128</v>
      </c>
      <c r="H1761" t="s">
        <v>81</v>
      </c>
      <c r="I1761" t="s">
        <v>3976</v>
      </c>
      <c r="J1761">
        <v>41940</v>
      </c>
      <c r="K1761">
        <v>43654</v>
      </c>
      <c r="L1761">
        <v>1</v>
      </c>
      <c r="M1761">
        <v>40</v>
      </c>
      <c r="N1761">
        <v>5</v>
      </c>
      <c r="O1761">
        <v>88097</v>
      </c>
      <c r="P1761" t="s">
        <v>76</v>
      </c>
      <c r="Q1761" s="13" t="s">
        <v>54</v>
      </c>
      <c r="R1761" s="13" t="s">
        <v>83</v>
      </c>
      <c r="S1761" s="13" t="s">
        <v>159</v>
      </c>
      <c r="T1761" t="b">
        <v>1</v>
      </c>
      <c r="U1761" s="13" t="s">
        <v>7</v>
      </c>
      <c r="V1761" s="13" t="s">
        <v>3824</v>
      </c>
      <c r="W1761" t="s">
        <v>5</v>
      </c>
      <c r="X1761" s="13" t="s">
        <v>10</v>
      </c>
      <c r="Y1761" s="13" t="s">
        <v>146</v>
      </c>
      <c r="Z1761">
        <v>1989</v>
      </c>
      <c r="AA1761" s="13" t="s">
        <v>33</v>
      </c>
      <c r="AB1761" s="13" t="s">
        <v>132</v>
      </c>
      <c r="AC1761" s="13" t="s">
        <v>1578</v>
      </c>
      <c r="AD1761" s="13" t="s">
        <v>44</v>
      </c>
      <c r="AE1761">
        <v>36</v>
      </c>
      <c r="AF1761" t="s">
        <v>36</v>
      </c>
      <c r="AG1761" t="s">
        <v>12</v>
      </c>
      <c r="AH1761">
        <v>5</v>
      </c>
      <c r="AI1761" t="s">
        <v>30</v>
      </c>
      <c r="AJ1761" s="13" t="s">
        <v>154</v>
      </c>
      <c r="AK1761" s="13" t="s">
        <v>184</v>
      </c>
      <c r="AL1761" t="b">
        <v>1</v>
      </c>
      <c r="AM1761" t="str">
        <f>EmployeeData[[#This Row],[EMPLOYEEID]]</f>
        <v>E300045</v>
      </c>
    </row>
    <row r="1762" spans="1:39" ht="15" x14ac:dyDescent="0.25">
      <c r="A1762" s="13" t="s">
        <v>3825</v>
      </c>
      <c r="B1762" s="13" t="str">
        <f>EmployeeData[[#This Row],[FULLNAME]]</f>
        <v>Sumedha Imano</v>
      </c>
      <c r="C1762" s="13" t="s">
        <v>125</v>
      </c>
      <c r="D1762" s="13" t="s">
        <v>407</v>
      </c>
      <c r="E1762">
        <v>452</v>
      </c>
      <c r="F1762" s="13" t="s">
        <v>157</v>
      </c>
      <c r="G1762" s="13" t="s">
        <v>128</v>
      </c>
      <c r="H1762" t="s">
        <v>81</v>
      </c>
      <c r="I1762" t="s">
        <v>953</v>
      </c>
      <c r="J1762">
        <v>41940</v>
      </c>
      <c r="K1762">
        <v>43743</v>
      </c>
      <c r="L1762">
        <v>1</v>
      </c>
      <c r="M1762">
        <v>40</v>
      </c>
      <c r="N1762">
        <v>5</v>
      </c>
      <c r="O1762">
        <v>130247</v>
      </c>
      <c r="P1762" t="s">
        <v>76</v>
      </c>
      <c r="Q1762" s="13" t="s">
        <v>54</v>
      </c>
      <c r="R1762" s="13" t="s">
        <v>83</v>
      </c>
      <c r="S1762" s="13" t="s">
        <v>129</v>
      </c>
      <c r="T1762" t="b">
        <v>1</v>
      </c>
      <c r="U1762" s="13" t="s">
        <v>38</v>
      </c>
      <c r="V1762" s="13" t="s">
        <v>3826</v>
      </c>
      <c r="W1762" t="s">
        <v>5</v>
      </c>
      <c r="X1762" s="13" t="s">
        <v>10</v>
      </c>
      <c r="Y1762" s="13" t="s">
        <v>131</v>
      </c>
      <c r="Z1762">
        <v>1999</v>
      </c>
      <c r="AA1762" s="13" t="s">
        <v>33</v>
      </c>
      <c r="AB1762" s="13" t="s">
        <v>132</v>
      </c>
      <c r="AC1762" s="13" t="s">
        <v>199</v>
      </c>
      <c r="AD1762" s="13" t="s">
        <v>43</v>
      </c>
      <c r="AE1762">
        <v>26</v>
      </c>
      <c r="AF1762" t="s">
        <v>6</v>
      </c>
      <c r="AG1762" t="s">
        <v>46</v>
      </c>
      <c r="AH1762">
        <v>5</v>
      </c>
      <c r="AI1762" t="s">
        <v>30</v>
      </c>
      <c r="AJ1762" s="13" t="s">
        <v>154</v>
      </c>
      <c r="AK1762" s="13" t="s">
        <v>135</v>
      </c>
      <c r="AL1762" t="b">
        <v>0</v>
      </c>
      <c r="AM1762" t="str">
        <f>EmployeeData[[#This Row],[EMPLOYEEID]]</f>
        <v>E300046</v>
      </c>
    </row>
    <row r="1763" spans="1:39" ht="15" x14ac:dyDescent="0.25">
      <c r="A1763" s="13" t="s">
        <v>3827</v>
      </c>
      <c r="B1763" s="13" t="str">
        <f>EmployeeData[[#This Row],[FULLNAME]]</f>
        <v>Sumedha Huang</v>
      </c>
      <c r="C1763" s="13" t="s">
        <v>203</v>
      </c>
      <c r="D1763" s="13" t="s">
        <v>407</v>
      </c>
      <c r="E1763">
        <v>461</v>
      </c>
      <c r="F1763" s="13" t="s">
        <v>221</v>
      </c>
      <c r="G1763" s="13" t="s">
        <v>204</v>
      </c>
      <c r="H1763" t="s">
        <v>81</v>
      </c>
      <c r="I1763" t="s">
        <v>953</v>
      </c>
      <c r="J1763">
        <v>41940</v>
      </c>
      <c r="K1763">
        <v>43736</v>
      </c>
      <c r="L1763">
        <v>1</v>
      </c>
      <c r="M1763">
        <v>40</v>
      </c>
      <c r="N1763">
        <v>5</v>
      </c>
      <c r="O1763">
        <v>51011</v>
      </c>
      <c r="P1763" t="s">
        <v>76</v>
      </c>
      <c r="Q1763" s="13" t="s">
        <v>55</v>
      </c>
      <c r="R1763" s="13" t="s">
        <v>83</v>
      </c>
      <c r="S1763" s="13" t="s">
        <v>215</v>
      </c>
      <c r="T1763" t="b">
        <v>1</v>
      </c>
      <c r="U1763" s="13" t="s">
        <v>7</v>
      </c>
      <c r="V1763" s="13" t="s">
        <v>3828</v>
      </c>
      <c r="W1763" t="s">
        <v>5</v>
      </c>
      <c r="X1763" s="13" t="s">
        <v>45</v>
      </c>
      <c r="Y1763" s="13" t="s">
        <v>146</v>
      </c>
      <c r="Z1763">
        <v>1989</v>
      </c>
      <c r="AA1763" s="13" t="s">
        <v>33</v>
      </c>
      <c r="AB1763" s="13" t="s">
        <v>206</v>
      </c>
      <c r="AC1763" s="13" t="s">
        <v>223</v>
      </c>
      <c r="AD1763" s="13" t="s">
        <v>9</v>
      </c>
      <c r="AE1763">
        <v>36</v>
      </c>
      <c r="AF1763" t="s">
        <v>36</v>
      </c>
      <c r="AG1763" t="s">
        <v>12</v>
      </c>
      <c r="AH1763">
        <v>5</v>
      </c>
      <c r="AI1763" t="s">
        <v>30</v>
      </c>
      <c r="AJ1763" s="13" t="s">
        <v>134</v>
      </c>
      <c r="AK1763" s="13" t="s">
        <v>184</v>
      </c>
      <c r="AL1763" t="s">
        <v>136</v>
      </c>
      <c r="AM1763" t="str">
        <f>EmployeeData[[#This Row],[EMPLOYEEID]]</f>
        <v>E300047</v>
      </c>
    </row>
    <row r="1764" spans="1:39" ht="15" x14ac:dyDescent="0.25">
      <c r="A1764" s="13" t="s">
        <v>3829</v>
      </c>
      <c r="B1764" s="13" t="str">
        <f>EmployeeData[[#This Row],[FULLNAME]]</f>
        <v>Sumedha Hsu</v>
      </c>
      <c r="C1764" s="13" t="s">
        <v>156</v>
      </c>
      <c r="D1764" s="13" t="s">
        <v>407</v>
      </c>
      <c r="E1764">
        <v>453</v>
      </c>
      <c r="F1764" s="13" t="s">
        <v>127</v>
      </c>
      <c r="G1764" s="13" t="s">
        <v>158</v>
      </c>
      <c r="H1764" t="s">
        <v>81</v>
      </c>
      <c r="I1764" t="s">
        <v>3976</v>
      </c>
      <c r="J1764">
        <v>41940</v>
      </c>
      <c r="K1764">
        <v>43779</v>
      </c>
      <c r="L1764">
        <v>1</v>
      </c>
      <c r="M1764">
        <v>40</v>
      </c>
      <c r="N1764">
        <v>5</v>
      </c>
      <c r="O1764">
        <v>127125</v>
      </c>
      <c r="P1764" t="s">
        <v>76</v>
      </c>
      <c r="Q1764" s="13" t="s">
        <v>56</v>
      </c>
      <c r="R1764" s="13" t="s">
        <v>83</v>
      </c>
      <c r="S1764" s="13" t="s">
        <v>129</v>
      </c>
      <c r="T1764" t="b">
        <v>1</v>
      </c>
      <c r="U1764" s="13" t="s">
        <v>38</v>
      </c>
      <c r="V1764" s="13" t="s">
        <v>3830</v>
      </c>
      <c r="W1764" t="s">
        <v>5</v>
      </c>
      <c r="X1764" s="13" t="s">
        <v>10</v>
      </c>
      <c r="Y1764" s="13" t="s">
        <v>131</v>
      </c>
      <c r="Z1764">
        <v>1973</v>
      </c>
      <c r="AA1764" s="13" t="s">
        <v>33</v>
      </c>
      <c r="AB1764" s="13" t="s">
        <v>161</v>
      </c>
      <c r="AC1764" s="13" t="s">
        <v>320</v>
      </c>
      <c r="AD1764" s="13" t="s">
        <v>40</v>
      </c>
      <c r="AE1764">
        <v>52</v>
      </c>
      <c r="AF1764" t="s">
        <v>37</v>
      </c>
      <c r="AG1764" t="s">
        <v>46</v>
      </c>
      <c r="AH1764">
        <v>5</v>
      </c>
      <c r="AI1764" t="s">
        <v>30</v>
      </c>
      <c r="AJ1764" s="13" t="s">
        <v>134</v>
      </c>
      <c r="AK1764" s="13" t="s">
        <v>135</v>
      </c>
      <c r="AL1764" t="b">
        <v>0</v>
      </c>
      <c r="AM1764" t="str">
        <f>EmployeeData[[#This Row],[EMPLOYEEID]]</f>
        <v>E300048</v>
      </c>
    </row>
    <row r="1765" spans="1:39" ht="15" x14ac:dyDescent="0.25">
      <c r="A1765" s="13" t="s">
        <v>3831</v>
      </c>
      <c r="B1765" s="13" t="str">
        <f>EmployeeData[[#This Row],[FULLNAME]]</f>
        <v>Sung Higgins</v>
      </c>
      <c r="C1765" s="13" t="s">
        <v>156</v>
      </c>
      <c r="D1765" s="13" t="s">
        <v>407</v>
      </c>
      <c r="E1765">
        <v>444</v>
      </c>
      <c r="F1765" s="13" t="s">
        <v>127</v>
      </c>
      <c r="G1765" s="13" t="s">
        <v>158</v>
      </c>
      <c r="H1765" t="s">
        <v>81</v>
      </c>
      <c r="I1765" t="s">
        <v>953</v>
      </c>
      <c r="J1765">
        <v>41940</v>
      </c>
      <c r="K1765">
        <v>43712</v>
      </c>
      <c r="L1765">
        <v>1</v>
      </c>
      <c r="M1765">
        <v>40</v>
      </c>
      <c r="N1765">
        <v>5</v>
      </c>
      <c r="O1765">
        <v>64286</v>
      </c>
      <c r="P1765" t="s">
        <v>76</v>
      </c>
      <c r="Q1765" s="13" t="s">
        <v>56</v>
      </c>
      <c r="R1765" s="13" t="s">
        <v>83</v>
      </c>
      <c r="S1765" s="13" t="s">
        <v>211</v>
      </c>
      <c r="T1765" t="b">
        <v>1</v>
      </c>
      <c r="U1765" s="13" t="s">
        <v>8</v>
      </c>
      <c r="V1765" s="13" t="s">
        <v>3832</v>
      </c>
      <c r="W1765" t="s">
        <v>5</v>
      </c>
      <c r="X1765" s="13" t="s">
        <v>45</v>
      </c>
      <c r="Y1765" s="13" t="s">
        <v>229</v>
      </c>
      <c r="Z1765">
        <v>1988</v>
      </c>
      <c r="AA1765" s="13" t="s">
        <v>33</v>
      </c>
      <c r="AB1765" s="13" t="s">
        <v>161</v>
      </c>
      <c r="AC1765" s="13" t="s">
        <v>133</v>
      </c>
      <c r="AD1765" s="13" t="s">
        <v>40</v>
      </c>
      <c r="AE1765">
        <v>37</v>
      </c>
      <c r="AF1765" t="s">
        <v>36</v>
      </c>
      <c r="AG1765" t="s">
        <v>12</v>
      </c>
      <c r="AH1765">
        <v>5</v>
      </c>
      <c r="AI1765" t="s">
        <v>30</v>
      </c>
      <c r="AJ1765" s="13" t="s">
        <v>154</v>
      </c>
      <c r="AK1765" s="13" t="s">
        <v>135</v>
      </c>
      <c r="AL1765" t="b">
        <v>1</v>
      </c>
      <c r="AM1765" t="str">
        <f>EmployeeData[[#This Row],[EMPLOYEEID]]</f>
        <v>E300049</v>
      </c>
    </row>
    <row r="1766" spans="1:39" ht="15" x14ac:dyDescent="0.25">
      <c r="A1766" s="13" t="s">
        <v>3833</v>
      </c>
      <c r="B1766" s="13" t="str">
        <f>EmployeeData[[#This Row],[FULLNAME]]</f>
        <v>Sung Hegde</v>
      </c>
      <c r="C1766" s="13" t="s">
        <v>203</v>
      </c>
      <c r="D1766" s="13" t="s">
        <v>407</v>
      </c>
      <c r="E1766">
        <v>443</v>
      </c>
      <c r="F1766" s="13" t="s">
        <v>157</v>
      </c>
      <c r="G1766" s="13" t="s">
        <v>204</v>
      </c>
      <c r="H1766" t="s">
        <v>81</v>
      </c>
      <c r="I1766" t="s">
        <v>953</v>
      </c>
      <c r="J1766">
        <v>41940</v>
      </c>
      <c r="K1766">
        <v>43659</v>
      </c>
      <c r="L1766">
        <v>1</v>
      </c>
      <c r="M1766">
        <v>40</v>
      </c>
      <c r="N1766">
        <v>5</v>
      </c>
      <c r="O1766">
        <v>84154</v>
      </c>
      <c r="P1766" t="s">
        <v>76</v>
      </c>
      <c r="Q1766" s="13" t="s">
        <v>55</v>
      </c>
      <c r="R1766" s="13" t="s">
        <v>83</v>
      </c>
      <c r="S1766" s="13" t="s">
        <v>237</v>
      </c>
      <c r="T1766" t="b">
        <v>1</v>
      </c>
      <c r="U1766" s="13" t="s">
        <v>8</v>
      </c>
      <c r="V1766" s="13" t="s">
        <v>3834</v>
      </c>
      <c r="W1766" t="s">
        <v>5</v>
      </c>
      <c r="X1766" s="13" t="s">
        <v>45</v>
      </c>
      <c r="Y1766" s="13" t="s">
        <v>229</v>
      </c>
      <c r="Z1766">
        <v>1962</v>
      </c>
      <c r="AA1766" s="13" t="s">
        <v>33</v>
      </c>
      <c r="AB1766" s="13" t="s">
        <v>206</v>
      </c>
      <c r="AC1766" s="13" t="s">
        <v>162</v>
      </c>
      <c r="AD1766" s="13" t="s">
        <v>43</v>
      </c>
      <c r="AE1766">
        <v>63</v>
      </c>
      <c r="AF1766" t="s">
        <v>37</v>
      </c>
      <c r="AG1766" t="s">
        <v>12</v>
      </c>
      <c r="AH1766">
        <v>5</v>
      </c>
      <c r="AI1766" t="s">
        <v>30</v>
      </c>
      <c r="AJ1766" s="13" t="s">
        <v>239</v>
      </c>
      <c r="AK1766" s="13" t="s">
        <v>135</v>
      </c>
      <c r="AL1766" t="s">
        <v>136</v>
      </c>
      <c r="AM1766" t="str">
        <f>EmployeeData[[#This Row],[EMPLOYEEID]]</f>
        <v>E300050</v>
      </c>
    </row>
    <row r="1767" spans="1:39" ht="15" x14ac:dyDescent="0.25">
      <c r="A1767" s="13" t="s">
        <v>3835</v>
      </c>
      <c r="B1767" s="13" t="str">
        <f>EmployeeData[[#This Row],[FULLNAME]]</f>
        <v>Sung Handel</v>
      </c>
      <c r="C1767" s="13" t="s">
        <v>156</v>
      </c>
      <c r="D1767" s="13" t="s">
        <v>407</v>
      </c>
      <c r="E1767">
        <v>452</v>
      </c>
      <c r="F1767" s="13" t="s">
        <v>157</v>
      </c>
      <c r="G1767" s="13" t="s">
        <v>158</v>
      </c>
      <c r="H1767" t="s">
        <v>81</v>
      </c>
      <c r="I1767" t="s">
        <v>953</v>
      </c>
      <c r="J1767">
        <v>41940</v>
      </c>
      <c r="K1767">
        <v>43708</v>
      </c>
      <c r="L1767">
        <v>1</v>
      </c>
      <c r="M1767">
        <v>40</v>
      </c>
      <c r="N1767">
        <v>5</v>
      </c>
      <c r="O1767">
        <v>85643</v>
      </c>
      <c r="P1767" t="s">
        <v>76</v>
      </c>
      <c r="Q1767" s="13" t="s">
        <v>56</v>
      </c>
      <c r="R1767" s="13" t="s">
        <v>83</v>
      </c>
      <c r="S1767" s="13" t="s">
        <v>190</v>
      </c>
      <c r="T1767" t="b">
        <v>1</v>
      </c>
      <c r="U1767" s="13" t="s">
        <v>8</v>
      </c>
      <c r="V1767" s="13" t="s">
        <v>3836</v>
      </c>
      <c r="W1767" t="s">
        <v>5</v>
      </c>
      <c r="X1767" s="13" t="s">
        <v>10</v>
      </c>
      <c r="Y1767" s="13" t="s">
        <v>229</v>
      </c>
      <c r="Z1767">
        <v>1974</v>
      </c>
      <c r="AA1767" s="13" t="s">
        <v>33</v>
      </c>
      <c r="AB1767" s="13" t="s">
        <v>161</v>
      </c>
      <c r="AC1767" s="13" t="s">
        <v>199</v>
      </c>
      <c r="AD1767" s="13" t="s">
        <v>43</v>
      </c>
      <c r="AE1767">
        <v>51</v>
      </c>
      <c r="AF1767" t="s">
        <v>37</v>
      </c>
      <c r="AG1767" t="s">
        <v>12</v>
      </c>
      <c r="AH1767">
        <v>5</v>
      </c>
      <c r="AI1767" t="s">
        <v>30</v>
      </c>
      <c r="AJ1767" s="13" t="s">
        <v>134</v>
      </c>
      <c r="AK1767" s="13" t="s">
        <v>135</v>
      </c>
      <c r="AL1767" t="b">
        <v>1</v>
      </c>
      <c r="AM1767" t="str">
        <f>EmployeeData[[#This Row],[EMPLOYEEID]]</f>
        <v>E300051</v>
      </c>
    </row>
    <row r="1768" spans="1:39" ht="15" x14ac:dyDescent="0.25">
      <c r="A1768" s="13" t="s">
        <v>3837</v>
      </c>
      <c r="B1768" s="13" t="str">
        <f>EmployeeData[[#This Row],[FULLNAME]]</f>
        <v>Sushma Hagedorn</v>
      </c>
      <c r="C1768" s="13" t="s">
        <v>203</v>
      </c>
      <c r="D1768" s="13" t="s">
        <v>407</v>
      </c>
      <c r="E1768">
        <v>411</v>
      </c>
      <c r="F1768" s="13" t="s">
        <v>221</v>
      </c>
      <c r="G1768" s="13" t="s">
        <v>204</v>
      </c>
      <c r="H1768" t="s">
        <v>81</v>
      </c>
      <c r="I1768" t="s">
        <v>3974</v>
      </c>
      <c r="J1768">
        <v>41940</v>
      </c>
      <c r="K1768">
        <v>43739</v>
      </c>
      <c r="L1768">
        <v>1</v>
      </c>
      <c r="M1768">
        <v>40</v>
      </c>
      <c r="N1768">
        <v>5</v>
      </c>
      <c r="O1768">
        <v>100187</v>
      </c>
      <c r="P1768" t="s">
        <v>76</v>
      </c>
      <c r="Q1768" s="13" t="s">
        <v>55</v>
      </c>
      <c r="R1768" s="13" t="s">
        <v>83</v>
      </c>
      <c r="S1768" s="13" t="s">
        <v>410</v>
      </c>
      <c r="T1768" t="b">
        <v>1</v>
      </c>
      <c r="U1768" s="13" t="s">
        <v>8</v>
      </c>
      <c r="V1768" s="13" t="s">
        <v>3838</v>
      </c>
      <c r="W1768" t="s">
        <v>5</v>
      </c>
      <c r="X1768" s="13" t="s">
        <v>10</v>
      </c>
      <c r="Y1768" s="13" t="s">
        <v>146</v>
      </c>
      <c r="Z1768">
        <v>1964</v>
      </c>
      <c r="AA1768" s="13" t="s">
        <v>33</v>
      </c>
      <c r="AB1768" s="13" t="s">
        <v>206</v>
      </c>
      <c r="AC1768" s="13" t="s">
        <v>278</v>
      </c>
      <c r="AD1768" s="13" t="s">
        <v>9</v>
      </c>
      <c r="AE1768">
        <v>61</v>
      </c>
      <c r="AF1768" t="s">
        <v>37</v>
      </c>
      <c r="AG1768" t="s">
        <v>46</v>
      </c>
      <c r="AH1768">
        <v>5</v>
      </c>
      <c r="AI1768" t="s">
        <v>30</v>
      </c>
      <c r="AJ1768" s="13" t="s">
        <v>154</v>
      </c>
      <c r="AK1768" s="13" t="s">
        <v>135</v>
      </c>
      <c r="AL1768" t="s">
        <v>136</v>
      </c>
      <c r="AM1768" t="str">
        <f>EmployeeData[[#This Row],[EMPLOYEEID]]</f>
        <v>E300052</v>
      </c>
    </row>
    <row r="1769" spans="1:39" ht="15" x14ac:dyDescent="0.25">
      <c r="A1769" s="13" t="s">
        <v>3839</v>
      </c>
      <c r="B1769" s="13" t="str">
        <f>EmployeeData[[#This Row],[FULLNAME]]</f>
        <v>Sushma Gu</v>
      </c>
      <c r="C1769" s="13" t="s">
        <v>125</v>
      </c>
      <c r="D1769" s="13" t="s">
        <v>407</v>
      </c>
      <c r="E1769">
        <v>601</v>
      </c>
      <c r="F1769" s="13" t="s">
        <v>905</v>
      </c>
      <c r="G1769" s="13" t="s">
        <v>144</v>
      </c>
      <c r="H1769" t="s">
        <v>81</v>
      </c>
      <c r="I1769" t="s">
        <v>3976</v>
      </c>
      <c r="J1769">
        <v>41940</v>
      </c>
      <c r="K1769">
        <v>43689</v>
      </c>
      <c r="L1769">
        <v>1</v>
      </c>
      <c r="M1769">
        <v>40</v>
      </c>
      <c r="N1769">
        <v>5</v>
      </c>
      <c r="O1769">
        <v>47061</v>
      </c>
      <c r="P1769" t="s">
        <v>76</v>
      </c>
      <c r="Q1769" s="13" t="s">
        <v>54</v>
      </c>
      <c r="R1769" s="13" t="s">
        <v>83</v>
      </c>
      <c r="S1769" s="13" t="s">
        <v>190</v>
      </c>
      <c r="T1769" t="b">
        <v>1</v>
      </c>
      <c r="U1769" s="13" t="s">
        <v>8</v>
      </c>
      <c r="V1769" s="13" t="s">
        <v>3840</v>
      </c>
      <c r="W1769" t="s">
        <v>5</v>
      </c>
      <c r="X1769" s="13" t="s">
        <v>10</v>
      </c>
      <c r="Y1769" s="13" t="s">
        <v>229</v>
      </c>
      <c r="Z1769">
        <v>1992</v>
      </c>
      <c r="AA1769" s="13" t="s">
        <v>33</v>
      </c>
      <c r="AB1769" s="13" t="s">
        <v>147</v>
      </c>
      <c r="AC1769" s="13" t="s">
        <v>1616</v>
      </c>
      <c r="AD1769" s="13" t="s">
        <v>64</v>
      </c>
      <c r="AE1769">
        <v>33</v>
      </c>
      <c r="AF1769" t="s">
        <v>36</v>
      </c>
      <c r="AG1769" t="s">
        <v>11</v>
      </c>
      <c r="AH1769">
        <v>5</v>
      </c>
      <c r="AI1769" t="s">
        <v>30</v>
      </c>
      <c r="AJ1769" s="13" t="s">
        <v>154</v>
      </c>
      <c r="AK1769" s="13" t="s">
        <v>135</v>
      </c>
      <c r="AL1769" t="s">
        <v>136</v>
      </c>
      <c r="AM1769" t="str">
        <f>EmployeeData[[#This Row],[EMPLOYEEID]]</f>
        <v>E300053</v>
      </c>
    </row>
    <row r="1770" spans="1:39" ht="15" x14ac:dyDescent="0.25">
      <c r="A1770" s="13" t="s">
        <v>3841</v>
      </c>
      <c r="B1770" s="13" t="str">
        <f>EmployeeData[[#This Row],[FULLNAME]]</f>
        <v>Sushma Gowsell</v>
      </c>
      <c r="C1770" s="13" t="s">
        <v>125</v>
      </c>
      <c r="D1770" s="13" t="s">
        <v>407</v>
      </c>
      <c r="E1770">
        <v>442</v>
      </c>
      <c r="F1770" s="13" t="s">
        <v>143</v>
      </c>
      <c r="G1770" s="13" t="s">
        <v>128</v>
      </c>
      <c r="H1770" t="s">
        <v>81</v>
      </c>
      <c r="I1770" t="s">
        <v>953</v>
      </c>
      <c r="J1770">
        <v>41940</v>
      </c>
      <c r="K1770">
        <v>43664</v>
      </c>
      <c r="L1770">
        <v>1</v>
      </c>
      <c r="M1770">
        <v>40</v>
      </c>
      <c r="N1770">
        <v>5</v>
      </c>
      <c r="O1770">
        <v>97666</v>
      </c>
      <c r="P1770" t="s">
        <v>76</v>
      </c>
      <c r="Q1770" s="13" t="s">
        <v>54</v>
      </c>
      <c r="R1770" s="13" t="s">
        <v>83</v>
      </c>
      <c r="S1770" s="13" t="s">
        <v>159</v>
      </c>
      <c r="T1770" t="b">
        <v>1</v>
      </c>
      <c r="U1770" s="13" t="s">
        <v>8</v>
      </c>
      <c r="V1770" s="13" t="s">
        <v>3842</v>
      </c>
      <c r="W1770" t="s">
        <v>5</v>
      </c>
      <c r="X1770" s="13" t="s">
        <v>10</v>
      </c>
      <c r="Y1770" s="13" t="s">
        <v>146</v>
      </c>
      <c r="Z1770">
        <v>1968</v>
      </c>
      <c r="AA1770" s="13" t="s">
        <v>33</v>
      </c>
      <c r="AB1770" s="13" t="s">
        <v>132</v>
      </c>
      <c r="AC1770" s="13" t="s">
        <v>179</v>
      </c>
      <c r="AD1770" s="13" t="s">
        <v>44</v>
      </c>
      <c r="AE1770">
        <v>57</v>
      </c>
      <c r="AF1770" t="s">
        <v>37</v>
      </c>
      <c r="AG1770" t="s">
        <v>12</v>
      </c>
      <c r="AH1770">
        <v>5</v>
      </c>
      <c r="AI1770" t="s">
        <v>30</v>
      </c>
      <c r="AJ1770" s="13" t="s">
        <v>134</v>
      </c>
      <c r="AK1770" s="13" t="s">
        <v>135</v>
      </c>
      <c r="AL1770" t="s">
        <v>136</v>
      </c>
      <c r="AM1770" t="str">
        <f>EmployeeData[[#This Row],[EMPLOYEEID]]</f>
        <v>E300054</v>
      </c>
    </row>
    <row r="1771" spans="1:39" ht="15" x14ac:dyDescent="0.25">
      <c r="A1771" s="13" t="s">
        <v>3843</v>
      </c>
      <c r="B1771" s="13" t="str">
        <f>EmployeeData[[#This Row],[FULLNAME]]</f>
        <v>Sylvain Goldstrom</v>
      </c>
      <c r="C1771" s="13" t="s">
        <v>203</v>
      </c>
      <c r="D1771" s="13" t="s">
        <v>407</v>
      </c>
      <c r="E1771">
        <v>251</v>
      </c>
      <c r="F1771" s="13" t="s">
        <v>221</v>
      </c>
      <c r="G1771" s="13" t="s">
        <v>204</v>
      </c>
      <c r="H1771" t="s">
        <v>81</v>
      </c>
      <c r="I1771" t="s">
        <v>953</v>
      </c>
      <c r="J1771">
        <v>41975</v>
      </c>
      <c r="K1771">
        <v>43666</v>
      </c>
      <c r="L1771">
        <v>1</v>
      </c>
      <c r="M1771">
        <v>40</v>
      </c>
      <c r="N1771">
        <v>5</v>
      </c>
      <c r="O1771">
        <v>132299</v>
      </c>
      <c r="P1771" t="s">
        <v>76</v>
      </c>
      <c r="Q1771" s="13" t="s">
        <v>55</v>
      </c>
      <c r="R1771" s="13" t="s">
        <v>83</v>
      </c>
      <c r="S1771" s="13" t="s">
        <v>140</v>
      </c>
      <c r="T1771" t="b">
        <v>1</v>
      </c>
      <c r="U1771" s="13" t="s">
        <v>8</v>
      </c>
      <c r="V1771" s="13" t="s">
        <v>3844</v>
      </c>
      <c r="W1771" t="s">
        <v>5</v>
      </c>
      <c r="X1771" s="13" t="s">
        <v>45</v>
      </c>
      <c r="Y1771" s="13" t="s">
        <v>153</v>
      </c>
      <c r="Z1771">
        <v>1997</v>
      </c>
      <c r="AA1771" s="13" t="s">
        <v>33</v>
      </c>
      <c r="AB1771" s="13" t="s">
        <v>206</v>
      </c>
      <c r="AC1771" s="13" t="s">
        <v>298</v>
      </c>
      <c r="AD1771" s="13" t="s">
        <v>9</v>
      </c>
      <c r="AE1771">
        <v>28</v>
      </c>
      <c r="AF1771" t="s">
        <v>6</v>
      </c>
      <c r="AG1771" t="s">
        <v>46</v>
      </c>
      <c r="AH1771">
        <v>5</v>
      </c>
      <c r="AI1771" t="s">
        <v>30</v>
      </c>
      <c r="AJ1771" s="13" t="s">
        <v>154</v>
      </c>
      <c r="AK1771" s="13" t="s">
        <v>135</v>
      </c>
      <c r="AL1771" t="s">
        <v>136</v>
      </c>
      <c r="AM1771" t="str">
        <f>EmployeeData[[#This Row],[EMPLOYEEID]]</f>
        <v>E300055</v>
      </c>
    </row>
    <row r="1772" spans="1:39" ht="15" x14ac:dyDescent="0.25">
      <c r="A1772" s="13" t="s">
        <v>3845</v>
      </c>
      <c r="B1772" s="13" t="str">
        <f>EmployeeData[[#This Row],[FULLNAME]]</f>
        <v>Sylvain Ge</v>
      </c>
      <c r="C1772" s="13" t="s">
        <v>125</v>
      </c>
      <c r="D1772" s="13" t="s">
        <v>407</v>
      </c>
      <c r="E1772">
        <v>444</v>
      </c>
      <c r="F1772" s="13" t="s">
        <v>127</v>
      </c>
      <c r="G1772" s="13" t="s">
        <v>128</v>
      </c>
      <c r="H1772" t="s">
        <v>81</v>
      </c>
      <c r="I1772" t="s">
        <v>953</v>
      </c>
      <c r="J1772">
        <v>41975</v>
      </c>
      <c r="K1772">
        <v>43604</v>
      </c>
      <c r="L1772">
        <v>1</v>
      </c>
      <c r="M1772">
        <v>40</v>
      </c>
      <c r="N1772">
        <v>5</v>
      </c>
      <c r="O1772">
        <v>89448</v>
      </c>
      <c r="P1772" t="s">
        <v>76</v>
      </c>
      <c r="Q1772" s="13" t="s">
        <v>54</v>
      </c>
      <c r="R1772" s="13" t="s">
        <v>83</v>
      </c>
      <c r="S1772" s="13" t="s">
        <v>129</v>
      </c>
      <c r="T1772" t="b">
        <v>1</v>
      </c>
      <c r="U1772" s="13" t="s">
        <v>38</v>
      </c>
      <c r="V1772" s="13" t="s">
        <v>3846</v>
      </c>
      <c r="W1772" t="s">
        <v>5</v>
      </c>
      <c r="X1772" s="13" t="s">
        <v>10</v>
      </c>
      <c r="Y1772" s="13" t="s">
        <v>131</v>
      </c>
      <c r="Z1772">
        <v>1999</v>
      </c>
      <c r="AA1772" s="13" t="s">
        <v>33</v>
      </c>
      <c r="AB1772" s="13" t="s">
        <v>132</v>
      </c>
      <c r="AC1772" s="13" t="s">
        <v>133</v>
      </c>
      <c r="AD1772" s="13" t="s">
        <v>40</v>
      </c>
      <c r="AE1772">
        <v>26</v>
      </c>
      <c r="AF1772" t="s">
        <v>6</v>
      </c>
      <c r="AG1772" t="s">
        <v>12</v>
      </c>
      <c r="AH1772">
        <v>5</v>
      </c>
      <c r="AI1772" t="s">
        <v>30</v>
      </c>
      <c r="AJ1772" s="13" t="s">
        <v>239</v>
      </c>
      <c r="AK1772" s="13" t="s">
        <v>135</v>
      </c>
      <c r="AL1772" t="b">
        <v>0</v>
      </c>
      <c r="AM1772" t="str">
        <f>EmployeeData[[#This Row],[EMPLOYEEID]]</f>
        <v>E300056</v>
      </c>
    </row>
    <row r="1773" spans="1:39" ht="15" x14ac:dyDescent="0.25">
      <c r="A1773" s="13" t="s">
        <v>3847</v>
      </c>
      <c r="B1773" s="13" t="str">
        <f>EmployeeData[[#This Row],[FULLNAME]]</f>
        <v>Sylvain Fung</v>
      </c>
      <c r="C1773" s="13" t="s">
        <v>203</v>
      </c>
      <c r="D1773" s="13" t="s">
        <v>407</v>
      </c>
      <c r="E1773">
        <v>443</v>
      </c>
      <c r="F1773" s="13" t="s">
        <v>157</v>
      </c>
      <c r="G1773" s="13" t="s">
        <v>204</v>
      </c>
      <c r="H1773" t="s">
        <v>81</v>
      </c>
      <c r="I1773" t="s">
        <v>953</v>
      </c>
      <c r="J1773">
        <v>41975</v>
      </c>
      <c r="K1773">
        <v>43835</v>
      </c>
      <c r="L1773">
        <v>1</v>
      </c>
      <c r="M1773">
        <v>40</v>
      </c>
      <c r="N1773">
        <v>5</v>
      </c>
      <c r="O1773">
        <v>102484</v>
      </c>
      <c r="P1773" t="s">
        <v>76</v>
      </c>
      <c r="Q1773" s="13" t="s">
        <v>55</v>
      </c>
      <c r="R1773" s="13" t="s">
        <v>83</v>
      </c>
      <c r="S1773" s="13" t="s">
        <v>159</v>
      </c>
      <c r="T1773" t="b">
        <v>1</v>
      </c>
      <c r="U1773" s="13" t="s">
        <v>8</v>
      </c>
      <c r="V1773" s="13" t="s">
        <v>3848</v>
      </c>
      <c r="W1773" t="s">
        <v>5</v>
      </c>
      <c r="X1773" s="13" t="s">
        <v>45</v>
      </c>
      <c r="Y1773" s="13" t="s">
        <v>146</v>
      </c>
      <c r="Z1773">
        <v>1971</v>
      </c>
      <c r="AA1773" s="13" t="s">
        <v>33</v>
      </c>
      <c r="AB1773" s="13" t="s">
        <v>206</v>
      </c>
      <c r="AC1773" s="13" t="s">
        <v>162</v>
      </c>
      <c r="AD1773" s="13" t="s">
        <v>43</v>
      </c>
      <c r="AE1773">
        <v>54</v>
      </c>
      <c r="AF1773" t="s">
        <v>37</v>
      </c>
      <c r="AG1773" t="s">
        <v>46</v>
      </c>
      <c r="AH1773">
        <v>6</v>
      </c>
      <c r="AI1773" t="s">
        <v>13</v>
      </c>
      <c r="AJ1773" s="13" t="s">
        <v>167</v>
      </c>
      <c r="AK1773" s="13" t="s">
        <v>135</v>
      </c>
      <c r="AL1773" t="s">
        <v>136</v>
      </c>
      <c r="AM1773" t="str">
        <f>EmployeeData[[#This Row],[EMPLOYEEID]]</f>
        <v>E300057</v>
      </c>
    </row>
    <row r="1774" spans="1:39" ht="15" x14ac:dyDescent="0.25">
      <c r="A1774" s="13" t="s">
        <v>3849</v>
      </c>
      <c r="B1774" s="13" t="str">
        <f>EmployeeData[[#This Row],[FULLNAME]]</f>
        <v>Tao Fischer</v>
      </c>
      <c r="C1774" s="13" t="s">
        <v>125</v>
      </c>
      <c r="D1774" s="13" t="s">
        <v>407</v>
      </c>
      <c r="E1774">
        <v>251</v>
      </c>
      <c r="F1774" s="13" t="s">
        <v>221</v>
      </c>
      <c r="G1774" s="13" t="s">
        <v>128</v>
      </c>
      <c r="H1774" t="s">
        <v>81</v>
      </c>
      <c r="I1774" t="s">
        <v>953</v>
      </c>
      <c r="J1774">
        <v>41975</v>
      </c>
      <c r="K1774">
        <v>43660</v>
      </c>
      <c r="L1774">
        <v>1</v>
      </c>
      <c r="M1774">
        <v>40</v>
      </c>
      <c r="N1774">
        <v>5</v>
      </c>
      <c r="O1774">
        <v>76154</v>
      </c>
      <c r="P1774" t="s">
        <v>76</v>
      </c>
      <c r="Q1774" s="13" t="s">
        <v>54</v>
      </c>
      <c r="R1774" s="13" t="s">
        <v>83</v>
      </c>
      <c r="S1774" s="13" t="s">
        <v>140</v>
      </c>
      <c r="T1774" t="b">
        <v>1</v>
      </c>
      <c r="U1774" s="13" t="s">
        <v>7</v>
      </c>
      <c r="V1774" s="13" t="s">
        <v>3850</v>
      </c>
      <c r="W1774" t="s">
        <v>5</v>
      </c>
      <c r="X1774" s="13" t="s">
        <v>10</v>
      </c>
      <c r="Y1774" s="13" t="s">
        <v>131</v>
      </c>
      <c r="Z1774">
        <v>1999</v>
      </c>
      <c r="AA1774" s="13" t="s">
        <v>33</v>
      </c>
      <c r="AB1774" s="13" t="s">
        <v>132</v>
      </c>
      <c r="AC1774" s="13" t="s">
        <v>298</v>
      </c>
      <c r="AD1774" s="13" t="s">
        <v>9</v>
      </c>
      <c r="AE1774">
        <v>26</v>
      </c>
      <c r="AF1774" t="s">
        <v>6</v>
      </c>
      <c r="AG1774" t="s">
        <v>12</v>
      </c>
      <c r="AH1774">
        <v>5</v>
      </c>
      <c r="AI1774" t="s">
        <v>30</v>
      </c>
      <c r="AJ1774" s="13" t="s">
        <v>154</v>
      </c>
      <c r="AK1774" s="13" t="s">
        <v>135</v>
      </c>
      <c r="AL1774" t="s">
        <v>136</v>
      </c>
      <c r="AM1774" t="str">
        <f>EmployeeData[[#This Row],[EMPLOYEEID]]</f>
        <v>E300058</v>
      </c>
    </row>
    <row r="1775" spans="1:39" ht="15" x14ac:dyDescent="0.25">
      <c r="A1775" s="13" t="s">
        <v>3851</v>
      </c>
      <c r="B1775" s="13" t="str">
        <f>EmployeeData[[#This Row],[FULLNAME]]</f>
        <v>Tao Fei</v>
      </c>
      <c r="C1775" s="13" t="s">
        <v>303</v>
      </c>
      <c r="D1775" s="13" t="s">
        <v>407</v>
      </c>
      <c r="E1775">
        <v>444</v>
      </c>
      <c r="F1775" s="13" t="s">
        <v>127</v>
      </c>
      <c r="G1775" s="13" t="s">
        <v>304</v>
      </c>
      <c r="H1775" t="s">
        <v>81</v>
      </c>
      <c r="I1775" t="s">
        <v>3976</v>
      </c>
      <c r="J1775">
        <v>41975</v>
      </c>
      <c r="K1775">
        <v>43752</v>
      </c>
      <c r="L1775">
        <v>1</v>
      </c>
      <c r="M1775">
        <v>40</v>
      </c>
      <c r="N1775">
        <v>5</v>
      </c>
      <c r="O1775">
        <v>56212</v>
      </c>
      <c r="P1775" t="s">
        <v>76</v>
      </c>
      <c r="Q1775" s="13" t="s">
        <v>57</v>
      </c>
      <c r="R1775" s="13" t="s">
        <v>83</v>
      </c>
      <c r="S1775" s="13" t="s">
        <v>211</v>
      </c>
      <c r="T1775" t="b">
        <v>1</v>
      </c>
      <c r="U1775" s="13" t="s">
        <v>8</v>
      </c>
      <c r="V1775" s="13" t="s">
        <v>3852</v>
      </c>
      <c r="W1775" t="s">
        <v>5</v>
      </c>
      <c r="X1775" s="13" t="s">
        <v>10</v>
      </c>
      <c r="Y1775" s="13" t="s">
        <v>146</v>
      </c>
      <c r="Z1775">
        <v>1998</v>
      </c>
      <c r="AA1775" s="13" t="s">
        <v>33</v>
      </c>
      <c r="AB1775" s="13" t="s">
        <v>306</v>
      </c>
      <c r="AC1775" s="13" t="s">
        <v>133</v>
      </c>
      <c r="AD1775" s="13" t="s">
        <v>40</v>
      </c>
      <c r="AE1775">
        <v>27</v>
      </c>
      <c r="AF1775" t="s">
        <v>6</v>
      </c>
      <c r="AG1775" t="s">
        <v>12</v>
      </c>
      <c r="AH1775">
        <v>5</v>
      </c>
      <c r="AI1775" t="s">
        <v>30</v>
      </c>
      <c r="AJ1775" s="13" t="s">
        <v>149</v>
      </c>
      <c r="AK1775" s="13" t="s">
        <v>135</v>
      </c>
      <c r="AL1775" t="s">
        <v>136</v>
      </c>
      <c r="AM1775" t="str">
        <f>EmployeeData[[#This Row],[EMPLOYEEID]]</f>
        <v>E300059</v>
      </c>
    </row>
    <row r="1776" spans="1:39" ht="15" x14ac:dyDescent="0.25">
      <c r="A1776" s="13" t="s">
        <v>3853</v>
      </c>
      <c r="B1776" s="13" t="str">
        <f>EmployeeData[[#This Row],[FULLNAME]]</f>
        <v>Tao Ekeland</v>
      </c>
      <c r="C1776" s="13" t="s">
        <v>125</v>
      </c>
      <c r="D1776" s="13" t="s">
        <v>407</v>
      </c>
      <c r="E1776">
        <v>412</v>
      </c>
      <c r="F1776" s="13" t="s">
        <v>143</v>
      </c>
      <c r="G1776" s="13" t="s">
        <v>128</v>
      </c>
      <c r="H1776" t="s">
        <v>81</v>
      </c>
      <c r="I1776" t="s">
        <v>953</v>
      </c>
      <c r="J1776">
        <v>41975</v>
      </c>
      <c r="K1776">
        <v>43709</v>
      </c>
      <c r="L1776">
        <v>1</v>
      </c>
      <c r="M1776">
        <v>40</v>
      </c>
      <c r="N1776">
        <v>5</v>
      </c>
      <c r="O1776">
        <v>94920</v>
      </c>
      <c r="P1776" t="s">
        <v>76</v>
      </c>
      <c r="Q1776" s="13" t="s">
        <v>54</v>
      </c>
      <c r="R1776" s="13" t="s">
        <v>83</v>
      </c>
      <c r="S1776" s="13" t="s">
        <v>129</v>
      </c>
      <c r="T1776" t="b">
        <v>1</v>
      </c>
      <c r="U1776" s="13" t="s">
        <v>38</v>
      </c>
      <c r="V1776" s="13" t="s">
        <v>3854</v>
      </c>
      <c r="W1776" t="s">
        <v>5</v>
      </c>
      <c r="X1776" s="13" t="s">
        <v>10</v>
      </c>
      <c r="Y1776" s="13" t="s">
        <v>131</v>
      </c>
      <c r="Z1776">
        <v>1998</v>
      </c>
      <c r="AA1776" s="13" t="s">
        <v>33</v>
      </c>
      <c r="AB1776" s="13" t="s">
        <v>132</v>
      </c>
      <c r="AC1776" s="13" t="s">
        <v>827</v>
      </c>
      <c r="AD1776" s="13" t="s">
        <v>44</v>
      </c>
      <c r="AE1776">
        <v>27</v>
      </c>
      <c r="AF1776" t="s">
        <v>6</v>
      </c>
      <c r="AG1776" t="s">
        <v>12</v>
      </c>
      <c r="AH1776">
        <v>5</v>
      </c>
      <c r="AI1776" t="s">
        <v>30</v>
      </c>
      <c r="AJ1776" s="13" t="s">
        <v>134</v>
      </c>
      <c r="AK1776" s="13" t="s">
        <v>135</v>
      </c>
      <c r="AL1776" t="b">
        <v>0</v>
      </c>
      <c r="AM1776" t="str">
        <f>EmployeeData[[#This Row],[EMPLOYEEID]]</f>
        <v>E300060</v>
      </c>
    </row>
    <row r="1777" spans="1:39" ht="15" x14ac:dyDescent="0.25">
      <c r="A1777" s="13" t="s">
        <v>3855</v>
      </c>
      <c r="B1777" s="13" t="str">
        <f>EmployeeData[[#This Row],[FULLNAME]]</f>
        <v>Tejbir Dyck</v>
      </c>
      <c r="C1777" s="13" t="s">
        <v>125</v>
      </c>
      <c r="D1777" s="13" t="s">
        <v>407</v>
      </c>
      <c r="E1777">
        <v>251</v>
      </c>
      <c r="F1777" s="13" t="s">
        <v>221</v>
      </c>
      <c r="G1777" s="13" t="s">
        <v>128</v>
      </c>
      <c r="H1777" t="s">
        <v>81</v>
      </c>
      <c r="I1777" t="s">
        <v>3976</v>
      </c>
      <c r="J1777">
        <v>41975</v>
      </c>
      <c r="K1777">
        <v>43647</v>
      </c>
      <c r="L1777">
        <v>1</v>
      </c>
      <c r="M1777">
        <v>40</v>
      </c>
      <c r="N1777">
        <v>5</v>
      </c>
      <c r="O1777">
        <v>230410</v>
      </c>
      <c r="P1777" t="s">
        <v>76</v>
      </c>
      <c r="Q1777" s="13" t="s">
        <v>54</v>
      </c>
      <c r="R1777" s="13" t="s">
        <v>83</v>
      </c>
      <c r="S1777" s="13" t="s">
        <v>140</v>
      </c>
      <c r="T1777" t="b">
        <v>1</v>
      </c>
      <c r="U1777" s="13" t="s">
        <v>7</v>
      </c>
      <c r="V1777" s="13" t="s">
        <v>3856</v>
      </c>
      <c r="W1777" t="s">
        <v>5</v>
      </c>
      <c r="X1777" s="13" t="s">
        <v>10</v>
      </c>
      <c r="Y1777" s="13" t="s">
        <v>131</v>
      </c>
      <c r="Z1777">
        <v>1970</v>
      </c>
      <c r="AA1777" s="13" t="s">
        <v>33</v>
      </c>
      <c r="AB1777" s="13" t="s">
        <v>132</v>
      </c>
      <c r="AC1777" s="13" t="s">
        <v>298</v>
      </c>
      <c r="AD1777" s="13" t="s">
        <v>9</v>
      </c>
      <c r="AE1777">
        <v>55</v>
      </c>
      <c r="AF1777" t="s">
        <v>37</v>
      </c>
      <c r="AG1777" t="s">
        <v>47</v>
      </c>
      <c r="AH1777">
        <v>5</v>
      </c>
      <c r="AI1777" t="s">
        <v>30</v>
      </c>
      <c r="AJ1777" s="13" t="s">
        <v>134</v>
      </c>
      <c r="AK1777" s="13" t="s">
        <v>135</v>
      </c>
      <c r="AL1777" t="s">
        <v>136</v>
      </c>
      <c r="AM1777" t="str">
        <f>EmployeeData[[#This Row],[EMPLOYEEID]]</f>
        <v>E300061</v>
      </c>
    </row>
    <row r="1778" spans="1:39" ht="15" x14ac:dyDescent="0.25">
      <c r="A1778" s="13" t="s">
        <v>3857</v>
      </c>
      <c r="B1778" s="13" t="str">
        <f>EmployeeData[[#This Row],[FULLNAME]]</f>
        <v>Tejbir Djupstrom</v>
      </c>
      <c r="C1778" s="13" t="s">
        <v>203</v>
      </c>
      <c r="D1778" s="13" t="s">
        <v>407</v>
      </c>
      <c r="E1778">
        <v>441</v>
      </c>
      <c r="F1778" s="13" t="s">
        <v>221</v>
      </c>
      <c r="G1778" s="13" t="s">
        <v>204</v>
      </c>
      <c r="H1778" t="s">
        <v>80</v>
      </c>
      <c r="J1778">
        <v>41975</v>
      </c>
      <c r="K1778">
        <v>43695</v>
      </c>
      <c r="L1778">
        <v>1</v>
      </c>
      <c r="M1778">
        <v>40</v>
      </c>
      <c r="N1778">
        <v>5</v>
      </c>
      <c r="O1778">
        <v>89048</v>
      </c>
      <c r="P1778" t="s">
        <v>76</v>
      </c>
      <c r="Q1778" s="13" t="s">
        <v>55</v>
      </c>
      <c r="R1778" s="13" t="s">
        <v>83</v>
      </c>
      <c r="S1778" s="13" t="s">
        <v>140</v>
      </c>
      <c r="T1778" t="b">
        <v>1</v>
      </c>
      <c r="U1778" s="13" t="s">
        <v>8</v>
      </c>
      <c r="V1778" s="13" t="s">
        <v>3858</v>
      </c>
      <c r="W1778" t="s">
        <v>5</v>
      </c>
      <c r="X1778" s="13" t="s">
        <v>10</v>
      </c>
      <c r="Y1778" s="13" t="s">
        <v>146</v>
      </c>
      <c r="Z1778">
        <v>1967</v>
      </c>
      <c r="AA1778" s="13" t="s">
        <v>33</v>
      </c>
      <c r="AB1778" s="13" t="s">
        <v>206</v>
      </c>
      <c r="AC1778" s="13" t="s">
        <v>1059</v>
      </c>
      <c r="AD1778" s="13" t="s">
        <v>9</v>
      </c>
      <c r="AE1778">
        <v>58</v>
      </c>
      <c r="AF1778" t="s">
        <v>37</v>
      </c>
      <c r="AG1778" t="s">
        <v>12</v>
      </c>
      <c r="AH1778">
        <v>5</v>
      </c>
      <c r="AI1778" t="s">
        <v>30</v>
      </c>
      <c r="AJ1778" s="13" t="s">
        <v>154</v>
      </c>
      <c r="AK1778" s="13" t="s">
        <v>135</v>
      </c>
      <c r="AL1778" t="s">
        <v>136</v>
      </c>
      <c r="AM1778" t="str">
        <f>EmployeeData[[#This Row],[EMPLOYEEID]]</f>
        <v>E300062</v>
      </c>
    </row>
    <row r="1779" spans="1:39" ht="15" x14ac:dyDescent="0.25">
      <c r="A1779" s="13" t="s">
        <v>3859</v>
      </c>
      <c r="B1779" s="13" t="str">
        <f>EmployeeData[[#This Row],[FULLNAME]]</f>
        <v>Tejbir Diehl</v>
      </c>
      <c r="C1779" s="13" t="s">
        <v>156</v>
      </c>
      <c r="D1779" s="13" t="s">
        <v>407</v>
      </c>
      <c r="E1779">
        <v>311</v>
      </c>
      <c r="F1779" s="13" t="s">
        <v>221</v>
      </c>
      <c r="G1779" s="13" t="s">
        <v>158</v>
      </c>
      <c r="H1779" t="s">
        <v>80</v>
      </c>
      <c r="J1779">
        <v>41975</v>
      </c>
      <c r="K1779">
        <v>43844</v>
      </c>
      <c r="L1779">
        <v>1</v>
      </c>
      <c r="M1779">
        <v>40</v>
      </c>
      <c r="N1779">
        <v>5</v>
      </c>
      <c r="O1779">
        <v>47889</v>
      </c>
      <c r="P1779" t="s">
        <v>76</v>
      </c>
      <c r="Q1779" s="13" t="s">
        <v>56</v>
      </c>
      <c r="R1779" s="13" t="s">
        <v>83</v>
      </c>
      <c r="S1779" s="13" t="s">
        <v>225</v>
      </c>
      <c r="T1779" t="b">
        <v>1</v>
      </c>
      <c r="U1779" s="13" t="s">
        <v>7</v>
      </c>
      <c r="V1779" s="13" t="s">
        <v>3860</v>
      </c>
      <c r="W1779" t="s">
        <v>5</v>
      </c>
      <c r="X1779" s="13" t="s">
        <v>10</v>
      </c>
      <c r="Y1779" s="13" t="s">
        <v>146</v>
      </c>
      <c r="Z1779">
        <v>1974</v>
      </c>
      <c r="AA1779" s="13" t="s">
        <v>33</v>
      </c>
      <c r="AB1779" s="13" t="s">
        <v>161</v>
      </c>
      <c r="AC1779" s="13" t="s">
        <v>1595</v>
      </c>
      <c r="AD1779" s="13" t="s">
        <v>9</v>
      </c>
      <c r="AE1779">
        <v>51</v>
      </c>
      <c r="AF1779" t="s">
        <v>37</v>
      </c>
      <c r="AG1779" t="s">
        <v>11</v>
      </c>
      <c r="AH1779">
        <v>6</v>
      </c>
      <c r="AI1779" t="s">
        <v>13</v>
      </c>
      <c r="AJ1779" s="13" t="s">
        <v>134</v>
      </c>
      <c r="AK1779" s="13" t="s">
        <v>184</v>
      </c>
      <c r="AL1779" t="s">
        <v>136</v>
      </c>
      <c r="AM1779" t="str">
        <f>EmployeeData[[#This Row],[EMPLOYEEID]]</f>
        <v>E300063</v>
      </c>
    </row>
    <row r="1780" spans="1:39" ht="15" x14ac:dyDescent="0.25">
      <c r="A1780" s="13" t="s">
        <v>3861</v>
      </c>
      <c r="B1780" s="13" t="str">
        <f>EmployeeData[[#This Row],[FULLNAME]]</f>
        <v>Teresa Demehri</v>
      </c>
      <c r="C1780" s="13" t="s">
        <v>125</v>
      </c>
      <c r="D1780" s="13" t="s">
        <v>407</v>
      </c>
      <c r="E1780">
        <v>442</v>
      </c>
      <c r="F1780" s="13" t="s">
        <v>143</v>
      </c>
      <c r="G1780" s="13" t="s">
        <v>128</v>
      </c>
      <c r="H1780" t="s">
        <v>80</v>
      </c>
      <c r="J1780">
        <v>41975</v>
      </c>
      <c r="K1780">
        <v>43679</v>
      </c>
      <c r="L1780">
        <v>1</v>
      </c>
      <c r="M1780">
        <v>40</v>
      </c>
      <c r="N1780">
        <v>5</v>
      </c>
      <c r="O1780">
        <v>281733</v>
      </c>
      <c r="P1780" t="s">
        <v>76</v>
      </c>
      <c r="Q1780" s="13" t="s">
        <v>54</v>
      </c>
      <c r="R1780" s="13" t="s">
        <v>83</v>
      </c>
      <c r="S1780" s="13" t="s">
        <v>129</v>
      </c>
      <c r="T1780" t="b">
        <v>1</v>
      </c>
      <c r="U1780" s="13" t="s">
        <v>38</v>
      </c>
      <c r="V1780" s="13" t="s">
        <v>3862</v>
      </c>
      <c r="W1780" t="s">
        <v>5</v>
      </c>
      <c r="X1780" s="13" t="s">
        <v>45</v>
      </c>
      <c r="Y1780" s="13" t="s">
        <v>229</v>
      </c>
      <c r="Z1780">
        <v>2002</v>
      </c>
      <c r="AA1780" s="13" t="s">
        <v>33</v>
      </c>
      <c r="AB1780" s="13" t="s">
        <v>132</v>
      </c>
      <c r="AC1780" s="13" t="s">
        <v>179</v>
      </c>
      <c r="AD1780" s="13" t="s">
        <v>44</v>
      </c>
      <c r="AE1780">
        <v>23</v>
      </c>
      <c r="AF1780" t="s">
        <v>63</v>
      </c>
      <c r="AG1780" t="s">
        <v>47</v>
      </c>
      <c r="AH1780">
        <v>5</v>
      </c>
      <c r="AI1780" t="s">
        <v>30</v>
      </c>
      <c r="AJ1780" s="13" t="s">
        <v>134</v>
      </c>
      <c r="AK1780" s="13" t="s">
        <v>135</v>
      </c>
      <c r="AL1780" t="s">
        <v>136</v>
      </c>
      <c r="AM1780" t="str">
        <f>EmployeeData[[#This Row],[EMPLOYEEID]]</f>
        <v>E300064</v>
      </c>
    </row>
    <row r="1781" spans="1:39" ht="15" x14ac:dyDescent="0.25">
      <c r="A1781" s="13" t="s">
        <v>3863</v>
      </c>
      <c r="B1781" s="13" t="str">
        <f>EmployeeData[[#This Row],[FULLNAME]]</f>
        <v>Teresa Das</v>
      </c>
      <c r="C1781" s="13" t="s">
        <v>156</v>
      </c>
      <c r="D1781" s="13" t="s">
        <v>407</v>
      </c>
      <c r="E1781">
        <v>431</v>
      </c>
      <c r="F1781" s="13" t="s">
        <v>221</v>
      </c>
      <c r="G1781" s="13" t="s">
        <v>158</v>
      </c>
      <c r="H1781" t="s">
        <v>80</v>
      </c>
      <c r="J1781">
        <v>41975</v>
      </c>
      <c r="K1781">
        <v>43694</v>
      </c>
      <c r="L1781">
        <v>1</v>
      </c>
      <c r="M1781">
        <v>40</v>
      </c>
      <c r="N1781">
        <v>5</v>
      </c>
      <c r="O1781">
        <v>67448</v>
      </c>
      <c r="P1781" t="s">
        <v>76</v>
      </c>
      <c r="Q1781" s="13" t="s">
        <v>56</v>
      </c>
      <c r="R1781" s="13" t="s">
        <v>83</v>
      </c>
      <c r="S1781" s="13" t="s">
        <v>159</v>
      </c>
      <c r="T1781" t="b">
        <v>1</v>
      </c>
      <c r="U1781" s="13" t="s">
        <v>8</v>
      </c>
      <c r="V1781" s="13" t="s">
        <v>3864</v>
      </c>
      <c r="W1781" t="s">
        <v>5</v>
      </c>
      <c r="X1781" s="13" t="s">
        <v>10</v>
      </c>
      <c r="Y1781" s="13" t="s">
        <v>146</v>
      </c>
      <c r="Z1781">
        <v>1997</v>
      </c>
      <c r="AA1781" s="13" t="s">
        <v>33</v>
      </c>
      <c r="AB1781" s="13" t="s">
        <v>161</v>
      </c>
      <c r="AC1781" s="13" t="s">
        <v>1095</v>
      </c>
      <c r="AD1781" s="13" t="s">
        <v>9</v>
      </c>
      <c r="AE1781">
        <v>28</v>
      </c>
      <c r="AF1781" t="s">
        <v>6</v>
      </c>
      <c r="AG1781" t="s">
        <v>12</v>
      </c>
      <c r="AH1781">
        <v>5</v>
      </c>
      <c r="AI1781" t="s">
        <v>30</v>
      </c>
      <c r="AJ1781" s="13" t="s">
        <v>154</v>
      </c>
      <c r="AK1781" s="13" t="s">
        <v>135</v>
      </c>
      <c r="AL1781" t="s">
        <v>136</v>
      </c>
      <c r="AM1781" t="str">
        <f>EmployeeData[[#This Row],[EMPLOYEEID]]</f>
        <v>E300065</v>
      </c>
    </row>
    <row r="1782" spans="1:39" ht="15" x14ac:dyDescent="0.25">
      <c r="A1782" s="13" t="s">
        <v>3865</v>
      </c>
      <c r="B1782" s="13" t="str">
        <f>EmployeeData[[#This Row],[FULLNAME]]</f>
        <v>Teresa Crumb</v>
      </c>
      <c r="C1782" s="13" t="s">
        <v>156</v>
      </c>
      <c r="D1782" s="13" t="s">
        <v>407</v>
      </c>
      <c r="E1782">
        <v>441</v>
      </c>
      <c r="F1782" s="13" t="s">
        <v>221</v>
      </c>
      <c r="G1782" s="13" t="s">
        <v>158</v>
      </c>
      <c r="H1782" t="s">
        <v>81</v>
      </c>
      <c r="I1782" t="s">
        <v>953</v>
      </c>
      <c r="J1782">
        <v>41975</v>
      </c>
      <c r="K1782">
        <v>43725</v>
      </c>
      <c r="L1782">
        <v>1</v>
      </c>
      <c r="M1782">
        <v>40</v>
      </c>
      <c r="N1782">
        <v>5</v>
      </c>
      <c r="O1782">
        <v>69082</v>
      </c>
      <c r="P1782" t="s">
        <v>76</v>
      </c>
      <c r="Q1782" s="13" t="s">
        <v>56</v>
      </c>
      <c r="R1782" s="13" t="s">
        <v>83</v>
      </c>
      <c r="S1782" s="13" t="s">
        <v>159</v>
      </c>
      <c r="T1782" t="b">
        <v>1</v>
      </c>
      <c r="U1782" s="13" t="s">
        <v>7</v>
      </c>
      <c r="V1782" s="13" t="s">
        <v>3866</v>
      </c>
      <c r="W1782" t="s">
        <v>5</v>
      </c>
      <c r="X1782" s="13" t="s">
        <v>10</v>
      </c>
      <c r="Y1782" s="13" t="s">
        <v>146</v>
      </c>
      <c r="Z1782">
        <v>1986</v>
      </c>
      <c r="AA1782" s="13" t="s">
        <v>33</v>
      </c>
      <c r="AB1782" s="13" t="s">
        <v>161</v>
      </c>
      <c r="AC1782" s="13" t="s">
        <v>1059</v>
      </c>
      <c r="AD1782" s="13" t="s">
        <v>9</v>
      </c>
      <c r="AE1782">
        <v>39</v>
      </c>
      <c r="AF1782" t="s">
        <v>36</v>
      </c>
      <c r="AG1782" t="s">
        <v>12</v>
      </c>
      <c r="AH1782">
        <v>5</v>
      </c>
      <c r="AI1782" t="s">
        <v>30</v>
      </c>
      <c r="AJ1782" s="13" t="s">
        <v>154</v>
      </c>
      <c r="AK1782" s="13" t="s">
        <v>184</v>
      </c>
      <c r="AL1782" t="b">
        <v>1</v>
      </c>
      <c r="AM1782" t="str">
        <f>EmployeeData[[#This Row],[EMPLOYEEID]]</f>
        <v>E300066</v>
      </c>
    </row>
    <row r="1783" spans="1:39" ht="15" x14ac:dyDescent="0.25">
      <c r="A1783" s="13" t="s">
        <v>3867</v>
      </c>
      <c r="B1783" s="13" t="str">
        <f>EmployeeData[[#This Row],[FULLNAME]]</f>
        <v>Terry Christ</v>
      </c>
      <c r="C1783" s="13" t="s">
        <v>1885</v>
      </c>
      <c r="D1783" s="13" t="s">
        <v>407</v>
      </c>
      <c r="E1783">
        <v>452</v>
      </c>
      <c r="F1783" s="13" t="s">
        <v>157</v>
      </c>
      <c r="G1783" s="13" t="s">
        <v>1884</v>
      </c>
      <c r="H1783" t="s">
        <v>81</v>
      </c>
      <c r="I1783" t="s">
        <v>953</v>
      </c>
      <c r="J1783">
        <v>41975</v>
      </c>
      <c r="K1783">
        <v>43744</v>
      </c>
      <c r="L1783">
        <v>1</v>
      </c>
      <c r="M1783">
        <v>40</v>
      </c>
      <c r="N1783">
        <v>5</v>
      </c>
      <c r="O1783">
        <v>50016</v>
      </c>
      <c r="P1783" t="s">
        <v>76</v>
      </c>
      <c r="Q1783" s="13" t="s">
        <v>62</v>
      </c>
      <c r="R1783" s="13" t="s">
        <v>83</v>
      </c>
      <c r="S1783" s="13" t="s">
        <v>129</v>
      </c>
      <c r="T1783" t="b">
        <v>1</v>
      </c>
      <c r="U1783" s="13" t="s">
        <v>38</v>
      </c>
      <c r="V1783" s="13" t="s">
        <v>3868</v>
      </c>
      <c r="W1783" t="s">
        <v>5</v>
      </c>
      <c r="X1783" s="13" t="s">
        <v>10</v>
      </c>
      <c r="Y1783" s="13" t="s">
        <v>131</v>
      </c>
      <c r="Z1783">
        <v>1978</v>
      </c>
      <c r="AA1783" s="13" t="s">
        <v>33</v>
      </c>
      <c r="AB1783" s="13" t="s">
        <v>1886</v>
      </c>
      <c r="AC1783" s="13" t="s">
        <v>199</v>
      </c>
      <c r="AD1783" s="13" t="s">
        <v>43</v>
      </c>
      <c r="AE1783">
        <v>47</v>
      </c>
      <c r="AF1783" t="s">
        <v>37</v>
      </c>
      <c r="AG1783" t="s">
        <v>12</v>
      </c>
      <c r="AH1783">
        <v>5</v>
      </c>
      <c r="AI1783" t="s">
        <v>30</v>
      </c>
      <c r="AJ1783" s="13" t="s">
        <v>134</v>
      </c>
      <c r="AK1783" s="13" t="s">
        <v>135</v>
      </c>
      <c r="AL1783" t="b">
        <v>0</v>
      </c>
      <c r="AM1783" t="str">
        <f>EmployeeData[[#This Row],[EMPLOYEEID]]</f>
        <v>E300067</v>
      </c>
    </row>
    <row r="1784" spans="1:39" ht="15" x14ac:dyDescent="0.25">
      <c r="A1784" s="13" t="s">
        <v>3869</v>
      </c>
      <c r="B1784" s="13" t="str">
        <f>EmployeeData[[#This Row],[FULLNAME]]</f>
        <v>Terry Choi</v>
      </c>
      <c r="C1784" s="13" t="s">
        <v>125</v>
      </c>
      <c r="D1784" s="13" t="s">
        <v>407</v>
      </c>
      <c r="E1784">
        <v>461</v>
      </c>
      <c r="F1784" s="13" t="s">
        <v>221</v>
      </c>
      <c r="G1784" s="13" t="s">
        <v>128</v>
      </c>
      <c r="H1784" t="s">
        <v>81</v>
      </c>
      <c r="I1784" t="s">
        <v>953</v>
      </c>
      <c r="J1784">
        <v>41975</v>
      </c>
      <c r="K1784">
        <v>43722</v>
      </c>
      <c r="L1784">
        <v>1</v>
      </c>
      <c r="M1784">
        <v>40</v>
      </c>
      <c r="N1784">
        <v>5</v>
      </c>
      <c r="O1784">
        <v>130839</v>
      </c>
      <c r="P1784" t="s">
        <v>76</v>
      </c>
      <c r="Q1784" s="13" t="s">
        <v>54</v>
      </c>
      <c r="R1784" s="13" t="s">
        <v>83</v>
      </c>
      <c r="S1784" s="13" t="s">
        <v>159</v>
      </c>
      <c r="T1784" t="b">
        <v>1</v>
      </c>
      <c r="U1784" s="13" t="s">
        <v>7</v>
      </c>
      <c r="V1784" s="13" t="s">
        <v>3870</v>
      </c>
      <c r="W1784" t="s">
        <v>5</v>
      </c>
      <c r="X1784" s="13" t="s">
        <v>10</v>
      </c>
      <c r="Y1784" s="13" t="s">
        <v>233</v>
      </c>
      <c r="Z1784">
        <v>1968</v>
      </c>
      <c r="AA1784" s="13" t="s">
        <v>33</v>
      </c>
      <c r="AB1784" s="13" t="s">
        <v>132</v>
      </c>
      <c r="AC1784" s="13" t="s">
        <v>223</v>
      </c>
      <c r="AD1784" s="13" t="s">
        <v>9</v>
      </c>
      <c r="AE1784">
        <v>57</v>
      </c>
      <c r="AF1784" t="s">
        <v>37</v>
      </c>
      <c r="AG1784" t="s">
        <v>46</v>
      </c>
      <c r="AH1784">
        <v>5</v>
      </c>
      <c r="AI1784" t="s">
        <v>30</v>
      </c>
      <c r="AJ1784" s="13" t="s">
        <v>149</v>
      </c>
      <c r="AK1784" s="13" t="s">
        <v>135</v>
      </c>
      <c r="AL1784" t="b">
        <v>1</v>
      </c>
      <c r="AM1784" t="str">
        <f>EmployeeData[[#This Row],[EMPLOYEEID]]</f>
        <v>E300068</v>
      </c>
    </row>
    <row r="1785" spans="1:39" ht="15" x14ac:dyDescent="0.25">
      <c r="A1785" s="13" t="s">
        <v>3871</v>
      </c>
      <c r="B1785" s="13" t="str">
        <f>EmployeeData[[#This Row],[FULLNAME]]</f>
        <v>Terry Chen</v>
      </c>
      <c r="C1785" s="13" t="s">
        <v>125</v>
      </c>
      <c r="D1785" s="13" t="s">
        <v>407</v>
      </c>
      <c r="E1785">
        <v>461</v>
      </c>
      <c r="F1785" s="13" t="s">
        <v>221</v>
      </c>
      <c r="G1785" s="13" t="s">
        <v>144</v>
      </c>
      <c r="H1785" t="s">
        <v>81</v>
      </c>
      <c r="I1785" t="s">
        <v>953</v>
      </c>
      <c r="J1785">
        <v>41975</v>
      </c>
      <c r="K1785">
        <v>43820</v>
      </c>
      <c r="L1785">
        <v>1</v>
      </c>
      <c r="M1785">
        <v>40</v>
      </c>
      <c r="N1785">
        <v>5</v>
      </c>
      <c r="O1785">
        <v>45501</v>
      </c>
      <c r="P1785" t="s">
        <v>76</v>
      </c>
      <c r="Q1785" s="13" t="s">
        <v>54</v>
      </c>
      <c r="R1785" s="13" t="s">
        <v>83</v>
      </c>
      <c r="S1785" s="13" t="s">
        <v>211</v>
      </c>
      <c r="T1785" t="b">
        <v>1</v>
      </c>
      <c r="U1785" s="13" t="s">
        <v>38</v>
      </c>
      <c r="V1785" s="13" t="s">
        <v>3872</v>
      </c>
      <c r="W1785" t="s">
        <v>5</v>
      </c>
      <c r="X1785" s="13" t="s">
        <v>10</v>
      </c>
      <c r="Y1785" s="13" t="s">
        <v>146</v>
      </c>
      <c r="Z1785">
        <v>1978</v>
      </c>
      <c r="AA1785" s="13" t="s">
        <v>33</v>
      </c>
      <c r="AB1785" s="13" t="s">
        <v>147</v>
      </c>
      <c r="AC1785" s="13" t="s">
        <v>223</v>
      </c>
      <c r="AD1785" s="13" t="s">
        <v>9</v>
      </c>
      <c r="AE1785">
        <v>47</v>
      </c>
      <c r="AF1785" t="s">
        <v>37</v>
      </c>
      <c r="AG1785" t="s">
        <v>11</v>
      </c>
      <c r="AH1785">
        <v>5</v>
      </c>
      <c r="AI1785" t="s">
        <v>30</v>
      </c>
      <c r="AJ1785" s="13" t="s">
        <v>134</v>
      </c>
      <c r="AK1785" s="13" t="s">
        <v>135</v>
      </c>
      <c r="AL1785" t="b">
        <v>1</v>
      </c>
      <c r="AM1785" t="str">
        <f>EmployeeData[[#This Row],[EMPLOYEEID]]</f>
        <v>E300069</v>
      </c>
    </row>
    <row r="1786" spans="1:39" ht="15" x14ac:dyDescent="0.25">
      <c r="A1786" s="13" t="s">
        <v>3873</v>
      </c>
      <c r="B1786" s="13" t="str">
        <f>EmployeeData[[#This Row],[FULLNAME]]</f>
        <v>Thanh Chen</v>
      </c>
      <c r="C1786" s="13" t="s">
        <v>125</v>
      </c>
      <c r="D1786" s="13" t="s">
        <v>407</v>
      </c>
      <c r="E1786">
        <v>362</v>
      </c>
      <c r="F1786" s="13" t="s">
        <v>143</v>
      </c>
      <c r="G1786" s="13" t="s">
        <v>128</v>
      </c>
      <c r="H1786" t="s">
        <v>81</v>
      </c>
      <c r="I1786" t="s">
        <v>953</v>
      </c>
      <c r="J1786">
        <v>41975</v>
      </c>
      <c r="K1786">
        <v>43724</v>
      </c>
      <c r="L1786">
        <v>1</v>
      </c>
      <c r="M1786">
        <v>40</v>
      </c>
      <c r="N1786">
        <v>5</v>
      </c>
      <c r="O1786">
        <v>76604</v>
      </c>
      <c r="P1786" t="s">
        <v>76</v>
      </c>
      <c r="Q1786" s="13" t="s">
        <v>54</v>
      </c>
      <c r="R1786" s="13" t="s">
        <v>83</v>
      </c>
      <c r="S1786" s="13" t="s">
        <v>159</v>
      </c>
      <c r="T1786" t="b">
        <v>1</v>
      </c>
      <c r="U1786" s="13" t="s">
        <v>7</v>
      </c>
      <c r="V1786" s="13" t="s">
        <v>3874</v>
      </c>
      <c r="W1786" t="s">
        <v>5</v>
      </c>
      <c r="X1786" s="13" t="s">
        <v>45</v>
      </c>
      <c r="Y1786" s="13" t="s">
        <v>146</v>
      </c>
      <c r="Z1786">
        <v>1978</v>
      </c>
      <c r="AA1786" s="13" t="s">
        <v>33</v>
      </c>
      <c r="AB1786" s="13" t="s">
        <v>132</v>
      </c>
      <c r="AC1786" s="13" t="s">
        <v>1146</v>
      </c>
      <c r="AD1786" s="13" t="s">
        <v>44</v>
      </c>
      <c r="AE1786">
        <v>47</v>
      </c>
      <c r="AF1786" t="s">
        <v>37</v>
      </c>
      <c r="AG1786" t="s">
        <v>12</v>
      </c>
      <c r="AH1786">
        <v>5</v>
      </c>
      <c r="AI1786" t="s">
        <v>30</v>
      </c>
      <c r="AJ1786" s="13" t="s">
        <v>149</v>
      </c>
      <c r="AK1786" s="13" t="s">
        <v>135</v>
      </c>
      <c r="AL1786" t="b">
        <v>1</v>
      </c>
      <c r="AM1786" t="str">
        <f>EmployeeData[[#This Row],[EMPLOYEEID]]</f>
        <v>E300070</v>
      </c>
    </row>
    <row r="1787" spans="1:39" ht="15" x14ac:dyDescent="0.25">
      <c r="A1787" s="13" t="s">
        <v>3875</v>
      </c>
      <c r="B1787" s="13" t="str">
        <f>EmployeeData[[#This Row],[FULLNAME]]</f>
        <v>Thanh Chapman</v>
      </c>
      <c r="C1787" s="13" t="s">
        <v>125</v>
      </c>
      <c r="D1787" s="13" t="s">
        <v>407</v>
      </c>
      <c r="E1787">
        <v>454</v>
      </c>
      <c r="F1787" s="13" t="s">
        <v>169</v>
      </c>
      <c r="G1787" s="13" t="s">
        <v>128</v>
      </c>
      <c r="H1787" t="s">
        <v>81</v>
      </c>
      <c r="I1787" t="s">
        <v>953</v>
      </c>
      <c r="J1787">
        <v>41975</v>
      </c>
      <c r="K1787">
        <v>43687</v>
      </c>
      <c r="L1787">
        <v>1</v>
      </c>
      <c r="M1787">
        <v>40</v>
      </c>
      <c r="N1787">
        <v>5</v>
      </c>
      <c r="O1787">
        <v>125906</v>
      </c>
      <c r="P1787" t="s">
        <v>76</v>
      </c>
      <c r="Q1787" s="13" t="s">
        <v>54</v>
      </c>
      <c r="R1787" s="13" t="s">
        <v>83</v>
      </c>
      <c r="S1787" s="13" t="s">
        <v>129</v>
      </c>
      <c r="T1787" t="b">
        <v>1</v>
      </c>
      <c r="U1787" s="13" t="s">
        <v>38</v>
      </c>
      <c r="V1787" s="13" t="s">
        <v>3876</v>
      </c>
      <c r="W1787" t="s">
        <v>5</v>
      </c>
      <c r="X1787" s="13" t="s">
        <v>45</v>
      </c>
      <c r="Y1787" s="13" t="s">
        <v>146</v>
      </c>
      <c r="Z1787">
        <v>1978</v>
      </c>
      <c r="AA1787" s="13" t="s">
        <v>33</v>
      </c>
      <c r="AB1787" s="13" t="s">
        <v>132</v>
      </c>
      <c r="AC1787" s="13" t="s">
        <v>293</v>
      </c>
      <c r="AD1787" s="13" t="s">
        <v>41</v>
      </c>
      <c r="AE1787">
        <v>47</v>
      </c>
      <c r="AF1787" t="s">
        <v>37</v>
      </c>
      <c r="AG1787" t="s">
        <v>46</v>
      </c>
      <c r="AH1787">
        <v>5</v>
      </c>
      <c r="AI1787" t="s">
        <v>30</v>
      </c>
      <c r="AJ1787" s="13" t="s">
        <v>134</v>
      </c>
      <c r="AK1787" s="13" t="s">
        <v>135</v>
      </c>
      <c r="AL1787" t="s">
        <v>136</v>
      </c>
      <c r="AM1787" t="str">
        <f>EmployeeData[[#This Row],[EMPLOYEEID]]</f>
        <v>E300071</v>
      </c>
    </row>
    <row r="1788" spans="1:39" ht="15" x14ac:dyDescent="0.25">
      <c r="A1788" s="13" t="s">
        <v>3877</v>
      </c>
      <c r="B1788" s="13" t="str">
        <f>EmployeeData[[#This Row],[FULLNAME]]</f>
        <v>Thanh Chabert</v>
      </c>
      <c r="C1788" s="13" t="s">
        <v>203</v>
      </c>
      <c r="D1788" s="13" t="s">
        <v>407</v>
      </c>
      <c r="E1788">
        <v>445</v>
      </c>
      <c r="F1788" s="13" t="s">
        <v>169</v>
      </c>
      <c r="G1788" s="13" t="s">
        <v>204</v>
      </c>
      <c r="H1788" t="s">
        <v>81</v>
      </c>
      <c r="I1788" t="s">
        <v>953</v>
      </c>
      <c r="J1788">
        <v>41975</v>
      </c>
      <c r="K1788">
        <v>43695</v>
      </c>
      <c r="L1788">
        <v>1</v>
      </c>
      <c r="M1788">
        <v>40</v>
      </c>
      <c r="N1788">
        <v>5</v>
      </c>
      <c r="O1788">
        <v>43930</v>
      </c>
      <c r="P1788" t="s">
        <v>76</v>
      </c>
      <c r="Q1788" s="13" t="s">
        <v>55</v>
      </c>
      <c r="R1788" s="13" t="s">
        <v>83</v>
      </c>
      <c r="S1788" s="13" t="s">
        <v>237</v>
      </c>
      <c r="T1788" t="b">
        <v>1</v>
      </c>
      <c r="U1788" s="13" t="s">
        <v>38</v>
      </c>
      <c r="V1788" s="13" t="s">
        <v>3878</v>
      </c>
      <c r="W1788" t="s">
        <v>5</v>
      </c>
      <c r="X1788" s="13" t="s">
        <v>10</v>
      </c>
      <c r="Y1788" s="13" t="s">
        <v>146</v>
      </c>
      <c r="Z1788">
        <v>1978</v>
      </c>
      <c r="AA1788" s="13" t="s">
        <v>33</v>
      </c>
      <c r="AB1788" s="13" t="s">
        <v>206</v>
      </c>
      <c r="AC1788" s="13" t="s">
        <v>171</v>
      </c>
      <c r="AD1788" s="13" t="s">
        <v>41</v>
      </c>
      <c r="AE1788">
        <v>47</v>
      </c>
      <c r="AF1788" t="s">
        <v>37</v>
      </c>
      <c r="AG1788" t="s">
        <v>11</v>
      </c>
      <c r="AH1788">
        <v>5</v>
      </c>
      <c r="AI1788" t="s">
        <v>30</v>
      </c>
      <c r="AJ1788" s="13" t="s">
        <v>154</v>
      </c>
      <c r="AK1788" s="13" t="s">
        <v>135</v>
      </c>
      <c r="AL1788" t="b">
        <v>0</v>
      </c>
      <c r="AM1788" t="str">
        <f>EmployeeData[[#This Row],[EMPLOYEEID]]</f>
        <v>E300072</v>
      </c>
    </row>
    <row r="1789" spans="1:39" ht="15" x14ac:dyDescent="0.25">
      <c r="A1789" s="13" t="s">
        <v>3879</v>
      </c>
      <c r="B1789" s="13" t="str">
        <f>EmployeeData[[#This Row],[FULLNAME]]</f>
        <v>Thea Camoras</v>
      </c>
      <c r="C1789" s="13" t="s">
        <v>203</v>
      </c>
      <c r="D1789" s="13" t="s">
        <v>407</v>
      </c>
      <c r="E1789">
        <v>261</v>
      </c>
      <c r="F1789" s="13" t="s">
        <v>221</v>
      </c>
      <c r="G1789" s="13" t="s">
        <v>204</v>
      </c>
      <c r="H1789" t="s">
        <v>81</v>
      </c>
      <c r="I1789" t="s">
        <v>953</v>
      </c>
      <c r="J1789">
        <v>41975</v>
      </c>
      <c r="K1789">
        <v>43726</v>
      </c>
      <c r="L1789">
        <v>1</v>
      </c>
      <c r="M1789">
        <v>40</v>
      </c>
      <c r="N1789">
        <v>5</v>
      </c>
      <c r="O1789">
        <v>384440</v>
      </c>
      <c r="P1789" t="s">
        <v>76</v>
      </c>
      <c r="Q1789" s="13" t="s">
        <v>55</v>
      </c>
      <c r="R1789" s="13" t="s">
        <v>83</v>
      </c>
      <c r="S1789" s="13" t="s">
        <v>129</v>
      </c>
      <c r="T1789" t="b">
        <v>1</v>
      </c>
      <c r="U1789" s="13" t="s">
        <v>38</v>
      </c>
      <c r="V1789" s="13" t="s">
        <v>3880</v>
      </c>
      <c r="W1789" t="s">
        <v>5</v>
      </c>
      <c r="X1789" s="13" t="s">
        <v>10</v>
      </c>
      <c r="Y1789" s="13" t="s">
        <v>131</v>
      </c>
      <c r="Z1789">
        <v>1979</v>
      </c>
      <c r="AA1789" s="13" t="s">
        <v>33</v>
      </c>
      <c r="AB1789" s="13" t="s">
        <v>206</v>
      </c>
      <c r="AC1789" s="13" t="s">
        <v>244</v>
      </c>
      <c r="AD1789" s="13" t="s">
        <v>9</v>
      </c>
      <c r="AE1789">
        <v>46</v>
      </c>
      <c r="AF1789" t="s">
        <v>37</v>
      </c>
      <c r="AG1789" t="s">
        <v>65</v>
      </c>
      <c r="AH1789">
        <v>5</v>
      </c>
      <c r="AI1789" t="s">
        <v>30</v>
      </c>
      <c r="AJ1789" s="13" t="s">
        <v>176</v>
      </c>
      <c r="AK1789" s="13" t="s">
        <v>135</v>
      </c>
      <c r="AL1789" t="b">
        <v>0</v>
      </c>
      <c r="AM1789" t="str">
        <f>EmployeeData[[#This Row],[EMPLOYEEID]]</f>
        <v>E300073</v>
      </c>
    </row>
    <row r="1790" spans="1:39" ht="15" x14ac:dyDescent="0.25">
      <c r="A1790" s="13" t="s">
        <v>3881</v>
      </c>
      <c r="B1790" s="13" t="str">
        <f>EmployeeData[[#This Row],[FULLNAME]]</f>
        <v>Thea Bundschuh</v>
      </c>
      <c r="C1790" s="13" t="s">
        <v>203</v>
      </c>
      <c r="D1790" s="13" t="s">
        <v>407</v>
      </c>
      <c r="E1790">
        <v>444</v>
      </c>
      <c r="F1790" s="13" t="s">
        <v>127</v>
      </c>
      <c r="G1790" s="13" t="s">
        <v>204</v>
      </c>
      <c r="H1790" t="s">
        <v>81</v>
      </c>
      <c r="I1790" t="s">
        <v>3974</v>
      </c>
      <c r="J1790">
        <v>41975</v>
      </c>
      <c r="K1790">
        <v>43651</v>
      </c>
      <c r="L1790">
        <v>1</v>
      </c>
      <c r="M1790">
        <v>40</v>
      </c>
      <c r="N1790">
        <v>5</v>
      </c>
      <c r="O1790">
        <v>53925</v>
      </c>
      <c r="P1790" t="s">
        <v>76</v>
      </c>
      <c r="Q1790" s="13" t="s">
        <v>55</v>
      </c>
      <c r="R1790" s="13" t="s">
        <v>83</v>
      </c>
      <c r="S1790" s="13" t="s">
        <v>140</v>
      </c>
      <c r="T1790" t="b">
        <v>1</v>
      </c>
      <c r="U1790" s="13" t="s">
        <v>7</v>
      </c>
      <c r="V1790" s="13" t="s">
        <v>3882</v>
      </c>
      <c r="W1790" t="s">
        <v>5</v>
      </c>
      <c r="X1790" s="13" t="s">
        <v>10</v>
      </c>
      <c r="Y1790" s="13" t="s">
        <v>131</v>
      </c>
      <c r="Z1790">
        <v>1964</v>
      </c>
      <c r="AA1790" s="13" t="s">
        <v>33</v>
      </c>
      <c r="AB1790" s="13" t="s">
        <v>206</v>
      </c>
      <c r="AC1790" s="13" t="s">
        <v>133</v>
      </c>
      <c r="AD1790" s="13" t="s">
        <v>40</v>
      </c>
      <c r="AE1790">
        <v>61</v>
      </c>
      <c r="AF1790" t="s">
        <v>37</v>
      </c>
      <c r="AG1790" t="s">
        <v>12</v>
      </c>
      <c r="AH1790">
        <v>5</v>
      </c>
      <c r="AI1790" t="s">
        <v>30</v>
      </c>
      <c r="AJ1790" s="13" t="s">
        <v>149</v>
      </c>
      <c r="AK1790" s="13" t="s">
        <v>135</v>
      </c>
      <c r="AL1790" t="s">
        <v>136</v>
      </c>
      <c r="AM1790" t="str">
        <f>EmployeeData[[#This Row],[EMPLOYEEID]]</f>
        <v>E300074</v>
      </c>
    </row>
    <row r="1791" spans="1:39" ht="15" x14ac:dyDescent="0.25">
      <c r="A1791" s="13" t="s">
        <v>3883</v>
      </c>
      <c r="B1791" s="13" t="str">
        <f>EmployeeData[[#This Row],[FULLNAME]]</f>
        <v>Thea Bremerich</v>
      </c>
      <c r="C1791" s="13" t="s">
        <v>125</v>
      </c>
      <c r="D1791" s="13" t="s">
        <v>407</v>
      </c>
      <c r="E1791">
        <v>451</v>
      </c>
      <c r="F1791" s="13" t="s">
        <v>143</v>
      </c>
      <c r="G1791" s="13" t="s">
        <v>128</v>
      </c>
      <c r="H1791" t="s">
        <v>81</v>
      </c>
      <c r="I1791" t="s">
        <v>3974</v>
      </c>
      <c r="J1791">
        <v>41975</v>
      </c>
      <c r="K1791">
        <v>43660</v>
      </c>
      <c r="L1791">
        <v>1</v>
      </c>
      <c r="M1791">
        <v>40</v>
      </c>
      <c r="N1791">
        <v>5</v>
      </c>
      <c r="O1791">
        <v>280549</v>
      </c>
      <c r="P1791" t="s">
        <v>76</v>
      </c>
      <c r="Q1791" s="13" t="s">
        <v>54</v>
      </c>
      <c r="R1791" s="13" t="s">
        <v>83</v>
      </c>
      <c r="S1791" s="13" t="s">
        <v>159</v>
      </c>
      <c r="T1791" t="b">
        <v>1</v>
      </c>
      <c r="U1791" s="13" t="s">
        <v>7</v>
      </c>
      <c r="V1791" s="13" t="s">
        <v>3884</v>
      </c>
      <c r="W1791" t="s">
        <v>5</v>
      </c>
      <c r="X1791" s="13" t="s">
        <v>10</v>
      </c>
      <c r="Y1791" s="13" t="s">
        <v>146</v>
      </c>
      <c r="Z1791">
        <v>1964</v>
      </c>
      <c r="AA1791" s="13" t="s">
        <v>33</v>
      </c>
      <c r="AB1791" s="13" t="s">
        <v>132</v>
      </c>
      <c r="AC1791" s="13" t="s">
        <v>1578</v>
      </c>
      <c r="AD1791" s="13" t="s">
        <v>44</v>
      </c>
      <c r="AE1791">
        <v>61</v>
      </c>
      <c r="AF1791" t="s">
        <v>37</v>
      </c>
      <c r="AG1791" t="s">
        <v>47</v>
      </c>
      <c r="AH1791">
        <v>5</v>
      </c>
      <c r="AI1791" t="s">
        <v>30</v>
      </c>
      <c r="AJ1791" s="13" t="s">
        <v>176</v>
      </c>
      <c r="AK1791" s="13" t="s">
        <v>135</v>
      </c>
      <c r="AL1791" t="b">
        <v>1</v>
      </c>
      <c r="AM1791" t="str">
        <f>EmployeeData[[#This Row],[EMPLOYEEID]]</f>
        <v>E300075</v>
      </c>
    </row>
    <row r="1792" spans="1:39" ht="15" x14ac:dyDescent="0.25">
      <c r="A1792" s="13" t="s">
        <v>3885</v>
      </c>
      <c r="B1792" s="13" t="str">
        <f>EmployeeData[[#This Row],[FULLNAME]]</f>
        <v>Theresa Bigonnet</v>
      </c>
      <c r="C1792" s="13" t="s">
        <v>203</v>
      </c>
      <c r="D1792" s="13" t="s">
        <v>407</v>
      </c>
      <c r="E1792">
        <v>453</v>
      </c>
      <c r="F1792" s="13" t="s">
        <v>127</v>
      </c>
      <c r="G1792" s="13" t="s">
        <v>204</v>
      </c>
      <c r="H1792" t="s">
        <v>81</v>
      </c>
      <c r="I1792" t="s">
        <v>3974</v>
      </c>
      <c r="J1792">
        <v>41975</v>
      </c>
      <c r="K1792">
        <v>43745</v>
      </c>
      <c r="L1792">
        <v>1</v>
      </c>
      <c r="M1792">
        <v>40</v>
      </c>
      <c r="N1792">
        <v>5</v>
      </c>
      <c r="O1792">
        <v>130383</v>
      </c>
      <c r="P1792" t="s">
        <v>76</v>
      </c>
      <c r="Q1792" s="13" t="s">
        <v>55</v>
      </c>
      <c r="R1792" s="13" t="s">
        <v>83</v>
      </c>
      <c r="S1792" s="13" t="s">
        <v>211</v>
      </c>
      <c r="T1792" t="b">
        <v>1</v>
      </c>
      <c r="U1792" s="13" t="s">
        <v>8</v>
      </c>
      <c r="V1792" s="13" t="s">
        <v>3886</v>
      </c>
      <c r="W1792" t="s">
        <v>5</v>
      </c>
      <c r="X1792" s="13" t="s">
        <v>10</v>
      </c>
      <c r="Y1792" s="13" t="s">
        <v>146</v>
      </c>
      <c r="Z1792">
        <v>1970</v>
      </c>
      <c r="AA1792" s="13" t="s">
        <v>33</v>
      </c>
      <c r="AB1792" s="13" t="s">
        <v>206</v>
      </c>
      <c r="AC1792" s="13" t="s">
        <v>320</v>
      </c>
      <c r="AD1792" s="13" t="s">
        <v>40</v>
      </c>
      <c r="AE1792">
        <v>55</v>
      </c>
      <c r="AF1792" t="s">
        <v>37</v>
      </c>
      <c r="AG1792" t="s">
        <v>46</v>
      </c>
      <c r="AH1792">
        <v>5</v>
      </c>
      <c r="AI1792" t="s">
        <v>30</v>
      </c>
      <c r="AJ1792" s="13" t="s">
        <v>134</v>
      </c>
      <c r="AK1792" s="13" t="s">
        <v>135</v>
      </c>
      <c r="AL1792" t="b">
        <v>1</v>
      </c>
      <c r="AM1792" t="str">
        <f>EmployeeData[[#This Row],[EMPLOYEEID]]</f>
        <v>E300076</v>
      </c>
    </row>
    <row r="1793" spans="1:39" ht="15" x14ac:dyDescent="0.25">
      <c r="A1793" s="13" t="s">
        <v>3887</v>
      </c>
      <c r="B1793" s="13" t="str">
        <f>EmployeeData[[#This Row],[FULLNAME]]</f>
        <v>Theresa Becker</v>
      </c>
      <c r="C1793" s="13" t="s">
        <v>203</v>
      </c>
      <c r="D1793" s="13" t="s">
        <v>407</v>
      </c>
      <c r="E1793">
        <v>432</v>
      </c>
      <c r="F1793" s="13" t="s">
        <v>143</v>
      </c>
      <c r="G1793" s="13" t="s">
        <v>204</v>
      </c>
      <c r="H1793" t="s">
        <v>81</v>
      </c>
      <c r="I1793" t="s">
        <v>3974</v>
      </c>
      <c r="J1793">
        <v>41975</v>
      </c>
      <c r="K1793">
        <v>43743</v>
      </c>
      <c r="L1793">
        <v>1</v>
      </c>
      <c r="M1793">
        <v>40</v>
      </c>
      <c r="N1793">
        <v>5</v>
      </c>
      <c r="O1793">
        <v>102853</v>
      </c>
      <c r="P1793" t="s">
        <v>76</v>
      </c>
      <c r="Q1793" s="13" t="s">
        <v>55</v>
      </c>
      <c r="R1793" s="13" t="s">
        <v>83</v>
      </c>
      <c r="S1793" s="13" t="s">
        <v>129</v>
      </c>
      <c r="T1793" t="b">
        <v>1</v>
      </c>
      <c r="U1793" s="13" t="s">
        <v>38</v>
      </c>
      <c r="V1793" s="13" t="s">
        <v>3888</v>
      </c>
      <c r="W1793" t="s">
        <v>5</v>
      </c>
      <c r="X1793" s="13" t="s">
        <v>10</v>
      </c>
      <c r="Y1793" s="13" t="s">
        <v>131</v>
      </c>
      <c r="Z1793">
        <v>1962</v>
      </c>
      <c r="AA1793" s="13" t="s">
        <v>33</v>
      </c>
      <c r="AB1793" s="13" t="s">
        <v>206</v>
      </c>
      <c r="AC1793" s="13" t="s">
        <v>1013</v>
      </c>
      <c r="AD1793" s="13" t="s">
        <v>44</v>
      </c>
      <c r="AE1793">
        <v>63</v>
      </c>
      <c r="AF1793" t="s">
        <v>37</v>
      </c>
      <c r="AG1793" t="s">
        <v>46</v>
      </c>
      <c r="AH1793">
        <v>5</v>
      </c>
      <c r="AI1793" t="s">
        <v>30</v>
      </c>
      <c r="AJ1793" s="13" t="s">
        <v>167</v>
      </c>
      <c r="AK1793" s="13" t="s">
        <v>135</v>
      </c>
      <c r="AL1793" t="b">
        <v>0</v>
      </c>
      <c r="AM1793" t="str">
        <f>EmployeeData[[#This Row],[EMPLOYEEID]]</f>
        <v>E300077</v>
      </c>
    </row>
    <row r="1794" spans="1:39" ht="15" x14ac:dyDescent="0.25">
      <c r="A1794" s="13" t="s">
        <v>3889</v>
      </c>
      <c r="B1794" s="13" t="str">
        <f>EmployeeData[[#This Row],[FULLNAME]]</f>
        <v>Theresa Bao</v>
      </c>
      <c r="C1794" s="13" t="s">
        <v>156</v>
      </c>
      <c r="D1794" s="13" t="s">
        <v>407</v>
      </c>
      <c r="E1794">
        <v>443</v>
      </c>
      <c r="F1794" s="13" t="s">
        <v>157</v>
      </c>
      <c r="G1794" s="13" t="s">
        <v>158</v>
      </c>
      <c r="H1794" t="s">
        <v>81</v>
      </c>
      <c r="I1794" t="s">
        <v>3976</v>
      </c>
      <c r="J1794">
        <v>41975</v>
      </c>
      <c r="K1794">
        <v>43708</v>
      </c>
      <c r="L1794">
        <v>1</v>
      </c>
      <c r="M1794">
        <v>40</v>
      </c>
      <c r="N1794">
        <v>5</v>
      </c>
      <c r="O1794">
        <v>259650</v>
      </c>
      <c r="P1794" t="s">
        <v>76</v>
      </c>
      <c r="Q1794" s="13" t="s">
        <v>56</v>
      </c>
      <c r="R1794" s="13" t="s">
        <v>83</v>
      </c>
      <c r="S1794" s="13" t="s">
        <v>129</v>
      </c>
      <c r="T1794" t="b">
        <v>1</v>
      </c>
      <c r="U1794" s="13" t="s">
        <v>38</v>
      </c>
      <c r="V1794" s="13" t="s">
        <v>3890</v>
      </c>
      <c r="W1794" t="s">
        <v>5</v>
      </c>
      <c r="X1794" s="13" t="s">
        <v>45</v>
      </c>
      <c r="Y1794" s="13" t="s">
        <v>275</v>
      </c>
      <c r="Z1794">
        <v>1971</v>
      </c>
      <c r="AA1794" s="13" t="s">
        <v>33</v>
      </c>
      <c r="AB1794" s="13" t="s">
        <v>161</v>
      </c>
      <c r="AC1794" s="13" t="s">
        <v>162</v>
      </c>
      <c r="AD1794" s="13" t="s">
        <v>43</v>
      </c>
      <c r="AE1794">
        <v>54</v>
      </c>
      <c r="AF1794" t="s">
        <v>37</v>
      </c>
      <c r="AG1794" t="s">
        <v>47</v>
      </c>
      <c r="AH1794">
        <v>5</v>
      </c>
      <c r="AI1794" t="s">
        <v>30</v>
      </c>
      <c r="AJ1794" s="13" t="s">
        <v>134</v>
      </c>
      <c r="AK1794" s="13" t="s">
        <v>135</v>
      </c>
      <c r="AL1794" t="s">
        <v>136</v>
      </c>
      <c r="AM1794" t="str">
        <f>EmployeeData[[#This Row],[EMPLOYEEID]]</f>
        <v>E300078</v>
      </c>
    </row>
    <row r="1795" spans="1:39" ht="15" x14ac:dyDescent="0.25">
      <c r="A1795" s="13" t="s">
        <v>3891</v>
      </c>
      <c r="B1795" s="13" t="str">
        <f>EmployeeData[[#This Row],[FULLNAME]]</f>
        <v>Thierry Augustin</v>
      </c>
      <c r="C1795" s="13" t="s">
        <v>125</v>
      </c>
      <c r="D1795" s="13" t="s">
        <v>407</v>
      </c>
      <c r="E1795">
        <v>443</v>
      </c>
      <c r="F1795" s="13" t="s">
        <v>157</v>
      </c>
      <c r="G1795" s="13" t="s">
        <v>128</v>
      </c>
      <c r="H1795" t="s">
        <v>81</v>
      </c>
      <c r="I1795" t="s">
        <v>3975</v>
      </c>
      <c r="J1795">
        <v>41975</v>
      </c>
      <c r="K1795">
        <v>43695</v>
      </c>
      <c r="L1795">
        <v>1</v>
      </c>
      <c r="M1795">
        <v>40</v>
      </c>
      <c r="N1795">
        <v>5</v>
      </c>
      <c r="O1795">
        <v>282338</v>
      </c>
      <c r="P1795" t="s">
        <v>76</v>
      </c>
      <c r="Q1795" s="13" t="s">
        <v>54</v>
      </c>
      <c r="R1795" s="13" t="s">
        <v>83</v>
      </c>
      <c r="S1795" s="13" t="s">
        <v>410</v>
      </c>
      <c r="T1795" t="b">
        <v>1</v>
      </c>
      <c r="U1795" s="13" t="s">
        <v>7</v>
      </c>
      <c r="V1795" s="13" t="s">
        <v>3892</v>
      </c>
      <c r="W1795" t="s">
        <v>5</v>
      </c>
      <c r="X1795" s="13" t="s">
        <v>45</v>
      </c>
      <c r="Y1795" s="13" t="s">
        <v>146</v>
      </c>
      <c r="Z1795">
        <v>1993</v>
      </c>
      <c r="AA1795" s="13" t="s">
        <v>33</v>
      </c>
      <c r="AB1795" s="13" t="s">
        <v>132</v>
      </c>
      <c r="AC1795" s="13" t="s">
        <v>162</v>
      </c>
      <c r="AD1795" s="13" t="s">
        <v>43</v>
      </c>
      <c r="AE1795">
        <v>32</v>
      </c>
      <c r="AF1795" t="s">
        <v>6</v>
      </c>
      <c r="AG1795" t="s">
        <v>47</v>
      </c>
      <c r="AH1795">
        <v>5</v>
      </c>
      <c r="AI1795" t="s">
        <v>30</v>
      </c>
      <c r="AJ1795" s="13" t="s">
        <v>239</v>
      </c>
      <c r="AK1795" s="13" t="s">
        <v>184</v>
      </c>
      <c r="AL1795" t="b">
        <v>1</v>
      </c>
      <c r="AM1795" t="str">
        <f>EmployeeData[[#This Row],[EMPLOYEEID]]</f>
        <v>E300079</v>
      </c>
    </row>
    <row r="1796" spans="1:39" ht="15" x14ac:dyDescent="0.25">
      <c r="A1796" s="13" t="s">
        <v>3893</v>
      </c>
      <c r="B1796" s="13" t="str">
        <f>EmployeeData[[#This Row],[FULLNAME]]</f>
        <v>Thierry Anugu</v>
      </c>
      <c r="C1796" s="13" t="s">
        <v>203</v>
      </c>
      <c r="D1796" s="13" t="s">
        <v>407</v>
      </c>
      <c r="E1796">
        <v>443</v>
      </c>
      <c r="F1796" s="13" t="s">
        <v>157</v>
      </c>
      <c r="G1796" s="13" t="s">
        <v>204</v>
      </c>
      <c r="H1796" t="s">
        <v>81</v>
      </c>
      <c r="I1796" t="s">
        <v>3975</v>
      </c>
      <c r="J1796">
        <v>41975</v>
      </c>
      <c r="K1796">
        <v>43709</v>
      </c>
      <c r="L1796">
        <v>1</v>
      </c>
      <c r="M1796">
        <v>40</v>
      </c>
      <c r="N1796">
        <v>5</v>
      </c>
      <c r="O1796">
        <v>92133</v>
      </c>
      <c r="P1796" t="s">
        <v>76</v>
      </c>
      <c r="Q1796" s="13" t="s">
        <v>55</v>
      </c>
      <c r="R1796" s="13" t="s">
        <v>83</v>
      </c>
      <c r="S1796" s="13" t="s">
        <v>225</v>
      </c>
      <c r="T1796" t="b">
        <v>1</v>
      </c>
      <c r="U1796" s="13" t="s">
        <v>7</v>
      </c>
      <c r="V1796" s="13" t="s">
        <v>3894</v>
      </c>
      <c r="W1796" t="s">
        <v>5</v>
      </c>
      <c r="X1796" s="13" t="s">
        <v>10</v>
      </c>
      <c r="Y1796" s="13" t="s">
        <v>146</v>
      </c>
      <c r="Z1796">
        <v>2002</v>
      </c>
      <c r="AA1796" s="13" t="s">
        <v>33</v>
      </c>
      <c r="AB1796" s="13" t="s">
        <v>206</v>
      </c>
      <c r="AC1796" s="13" t="s">
        <v>162</v>
      </c>
      <c r="AD1796" s="13" t="s">
        <v>43</v>
      </c>
      <c r="AE1796">
        <v>23</v>
      </c>
      <c r="AF1796" t="s">
        <v>63</v>
      </c>
      <c r="AG1796" t="s">
        <v>12</v>
      </c>
      <c r="AH1796">
        <v>5</v>
      </c>
      <c r="AI1796" t="s">
        <v>30</v>
      </c>
      <c r="AJ1796" s="13" t="s">
        <v>154</v>
      </c>
      <c r="AK1796" s="13" t="s">
        <v>184</v>
      </c>
      <c r="AL1796" t="s">
        <v>136</v>
      </c>
      <c r="AM1796" t="str">
        <f>EmployeeData[[#This Row],[EMPLOYEEID]]</f>
        <v>E300080</v>
      </c>
    </row>
    <row r="1797" spans="1:39" ht="15" x14ac:dyDescent="0.25">
      <c r="A1797" s="13" t="s">
        <v>3895</v>
      </c>
      <c r="B1797" s="13" t="str">
        <f>EmployeeData[[#This Row],[FULLNAME]]</f>
        <v>Thierry An</v>
      </c>
      <c r="C1797" s="13" t="s">
        <v>125</v>
      </c>
      <c r="D1797" s="13" t="s">
        <v>407</v>
      </c>
      <c r="E1797">
        <v>443</v>
      </c>
      <c r="F1797" s="13" t="s">
        <v>157</v>
      </c>
      <c r="G1797" s="13" t="s">
        <v>128</v>
      </c>
      <c r="H1797" t="s">
        <v>81</v>
      </c>
      <c r="I1797" t="s">
        <v>3974</v>
      </c>
      <c r="J1797">
        <v>41975</v>
      </c>
      <c r="K1797">
        <v>43827</v>
      </c>
      <c r="L1797">
        <v>1</v>
      </c>
      <c r="M1797">
        <v>40</v>
      </c>
      <c r="N1797">
        <v>5</v>
      </c>
      <c r="O1797">
        <v>104189</v>
      </c>
      <c r="P1797" t="s">
        <v>76</v>
      </c>
      <c r="Q1797" s="13" t="s">
        <v>54</v>
      </c>
      <c r="R1797" s="13" t="s">
        <v>83</v>
      </c>
      <c r="S1797" s="13" t="s">
        <v>140</v>
      </c>
      <c r="T1797" t="b">
        <v>1</v>
      </c>
      <c r="U1797" s="13" t="s">
        <v>8</v>
      </c>
      <c r="V1797" s="13" t="s">
        <v>3896</v>
      </c>
      <c r="W1797" t="s">
        <v>5</v>
      </c>
      <c r="X1797" s="13" t="s">
        <v>45</v>
      </c>
      <c r="Y1797" s="13" t="s">
        <v>153</v>
      </c>
      <c r="Z1797">
        <v>1963</v>
      </c>
      <c r="AA1797" s="13" t="s">
        <v>33</v>
      </c>
      <c r="AB1797" s="13" t="s">
        <v>132</v>
      </c>
      <c r="AC1797" s="13" t="s">
        <v>162</v>
      </c>
      <c r="AD1797" s="13" t="s">
        <v>43</v>
      </c>
      <c r="AE1797">
        <v>62</v>
      </c>
      <c r="AF1797" t="s">
        <v>37</v>
      </c>
      <c r="AG1797" t="s">
        <v>46</v>
      </c>
      <c r="AH1797">
        <v>5</v>
      </c>
      <c r="AI1797" t="s">
        <v>30</v>
      </c>
      <c r="AJ1797" s="13" t="s">
        <v>154</v>
      </c>
      <c r="AK1797" s="13" t="s">
        <v>135</v>
      </c>
      <c r="AL1797" t="s">
        <v>136</v>
      </c>
      <c r="AM1797" t="str">
        <f>EmployeeData[[#This Row],[EMPLOYEEID]]</f>
        <v>E300081</v>
      </c>
    </row>
    <row r="1798" spans="1:39" ht="15" x14ac:dyDescent="0.25">
      <c r="A1798" s="13" t="s">
        <v>3897</v>
      </c>
      <c r="B1798" s="13" t="str">
        <f>EmployeeData[[#This Row],[FULLNAME]]</f>
        <v>Thierry Aghabeigi</v>
      </c>
      <c r="C1798" s="13" t="s">
        <v>303</v>
      </c>
      <c r="D1798" s="13" t="s">
        <v>407</v>
      </c>
      <c r="E1798">
        <v>452</v>
      </c>
      <c r="F1798" s="13" t="s">
        <v>157</v>
      </c>
      <c r="G1798" s="13" t="s">
        <v>304</v>
      </c>
      <c r="H1798" t="s">
        <v>80</v>
      </c>
      <c r="J1798">
        <v>41975</v>
      </c>
      <c r="K1798">
        <v>43801</v>
      </c>
      <c r="L1798">
        <v>1</v>
      </c>
      <c r="M1798">
        <v>40</v>
      </c>
      <c r="N1798">
        <v>5</v>
      </c>
      <c r="O1798">
        <v>80647</v>
      </c>
      <c r="P1798" t="s">
        <v>76</v>
      </c>
      <c r="Q1798" s="13" t="s">
        <v>57</v>
      </c>
      <c r="R1798" s="13" t="s">
        <v>83</v>
      </c>
      <c r="S1798" s="13" t="s">
        <v>140</v>
      </c>
      <c r="T1798" t="b">
        <v>1</v>
      </c>
      <c r="U1798" s="13" t="s">
        <v>7</v>
      </c>
      <c r="V1798" s="13" t="s">
        <v>3898</v>
      </c>
      <c r="W1798" t="s">
        <v>5</v>
      </c>
      <c r="X1798" s="13" t="s">
        <v>10</v>
      </c>
      <c r="Y1798" s="13" t="s">
        <v>131</v>
      </c>
      <c r="Z1798">
        <v>1970</v>
      </c>
      <c r="AA1798" s="13" t="s">
        <v>33</v>
      </c>
      <c r="AB1798" s="13" t="s">
        <v>306</v>
      </c>
      <c r="AC1798" s="13" t="s">
        <v>199</v>
      </c>
      <c r="AD1798" s="13" t="s">
        <v>43</v>
      </c>
      <c r="AE1798">
        <v>55</v>
      </c>
      <c r="AF1798" t="s">
        <v>37</v>
      </c>
      <c r="AG1798" t="s">
        <v>12</v>
      </c>
      <c r="AH1798">
        <v>5</v>
      </c>
      <c r="AI1798" t="s">
        <v>30</v>
      </c>
      <c r="AJ1798" s="13" t="s">
        <v>149</v>
      </c>
      <c r="AK1798" s="13" t="s">
        <v>135</v>
      </c>
      <c r="AL1798" t="s">
        <v>136</v>
      </c>
      <c r="AM1798" t="str">
        <f>EmployeeData[[#This Row],[EMPLOYEEID]]</f>
        <v>E300082</v>
      </c>
    </row>
    <row r="1799" spans="1:39" ht="15" x14ac:dyDescent="0.25">
      <c r="A1799" s="13" t="s">
        <v>3899</v>
      </c>
      <c r="B1799" s="13" t="str">
        <f>EmployeeData[[#This Row],[FULLNAME]]</f>
        <v>Thierry Zheng</v>
      </c>
      <c r="C1799" s="13" t="s">
        <v>125</v>
      </c>
      <c r="D1799" s="13" t="s">
        <v>407</v>
      </c>
      <c r="E1799">
        <v>452</v>
      </c>
      <c r="F1799" s="13" t="s">
        <v>157</v>
      </c>
      <c r="G1799" s="13" t="s">
        <v>144</v>
      </c>
      <c r="H1799" t="s">
        <v>80</v>
      </c>
      <c r="J1799">
        <v>41975</v>
      </c>
      <c r="K1799">
        <v>43809</v>
      </c>
      <c r="L1799">
        <v>1</v>
      </c>
      <c r="M1799">
        <v>40</v>
      </c>
      <c r="N1799">
        <v>5</v>
      </c>
      <c r="O1799">
        <v>46160</v>
      </c>
      <c r="P1799" t="s">
        <v>76</v>
      </c>
      <c r="Q1799" s="13" t="s">
        <v>54</v>
      </c>
      <c r="R1799" s="13" t="s">
        <v>83</v>
      </c>
      <c r="S1799" s="13" t="s">
        <v>159</v>
      </c>
      <c r="T1799" t="b">
        <v>1</v>
      </c>
      <c r="U1799" s="13" t="s">
        <v>38</v>
      </c>
      <c r="V1799" s="13" t="s">
        <v>3900</v>
      </c>
      <c r="W1799" t="s">
        <v>5</v>
      </c>
      <c r="X1799" s="13" t="s">
        <v>10</v>
      </c>
      <c r="Y1799" s="13" t="s">
        <v>229</v>
      </c>
      <c r="Z1799">
        <v>1999</v>
      </c>
      <c r="AA1799" s="13" t="s">
        <v>33</v>
      </c>
      <c r="AB1799" s="13" t="s">
        <v>147</v>
      </c>
      <c r="AC1799" s="13" t="s">
        <v>199</v>
      </c>
      <c r="AD1799" s="13" t="s">
        <v>43</v>
      </c>
      <c r="AE1799">
        <v>26</v>
      </c>
      <c r="AF1799" t="s">
        <v>6</v>
      </c>
      <c r="AG1799" t="s">
        <v>11</v>
      </c>
      <c r="AH1799">
        <v>5</v>
      </c>
      <c r="AI1799" t="s">
        <v>30</v>
      </c>
      <c r="AJ1799" s="13" t="s">
        <v>149</v>
      </c>
      <c r="AK1799" s="13" t="s">
        <v>135</v>
      </c>
      <c r="AL1799" t="b">
        <v>0</v>
      </c>
      <c r="AM1799" t="str">
        <f>EmployeeData[[#This Row],[EMPLOYEEID]]</f>
        <v>E300083</v>
      </c>
    </row>
    <row r="1800" spans="1:39" ht="15" x14ac:dyDescent="0.25">
      <c r="A1800" s="13" t="s">
        <v>3901</v>
      </c>
      <c r="B1800" s="13" t="str">
        <f>EmployeeData[[#This Row],[FULLNAME]]</f>
        <v>Thierry Zhang</v>
      </c>
      <c r="C1800" s="13" t="s">
        <v>193</v>
      </c>
      <c r="D1800" s="13" t="s">
        <v>407</v>
      </c>
      <c r="E1800">
        <v>443</v>
      </c>
      <c r="F1800" s="13" t="s">
        <v>157</v>
      </c>
      <c r="G1800" s="13" t="s">
        <v>214</v>
      </c>
      <c r="H1800" t="s">
        <v>80</v>
      </c>
      <c r="J1800">
        <v>41975</v>
      </c>
      <c r="K1800">
        <v>43659</v>
      </c>
      <c r="L1800">
        <v>1</v>
      </c>
      <c r="M1800">
        <v>40</v>
      </c>
      <c r="N1800">
        <v>5</v>
      </c>
      <c r="O1800">
        <v>97153</v>
      </c>
      <c r="P1800" t="s">
        <v>76</v>
      </c>
      <c r="Q1800" s="13" t="s">
        <v>58</v>
      </c>
      <c r="R1800" s="13" t="s">
        <v>83</v>
      </c>
      <c r="S1800" s="13" t="s">
        <v>159</v>
      </c>
      <c r="T1800" t="b">
        <v>1</v>
      </c>
      <c r="U1800" s="13" t="s">
        <v>7</v>
      </c>
      <c r="V1800" s="13" t="s">
        <v>3902</v>
      </c>
      <c r="W1800" t="s">
        <v>5</v>
      </c>
      <c r="X1800" s="13" t="s">
        <v>10</v>
      </c>
      <c r="Y1800" s="13" t="s">
        <v>146</v>
      </c>
      <c r="Z1800">
        <v>1989</v>
      </c>
      <c r="AA1800" s="13" t="s">
        <v>33</v>
      </c>
      <c r="AB1800" s="13" t="s">
        <v>217</v>
      </c>
      <c r="AC1800" s="13" t="s">
        <v>162</v>
      </c>
      <c r="AD1800" s="13" t="s">
        <v>43</v>
      </c>
      <c r="AE1800">
        <v>36</v>
      </c>
      <c r="AF1800" t="s">
        <v>36</v>
      </c>
      <c r="AG1800" t="s">
        <v>12</v>
      </c>
      <c r="AH1800">
        <v>5</v>
      </c>
      <c r="AI1800" t="s">
        <v>30</v>
      </c>
      <c r="AJ1800" s="13" t="s">
        <v>167</v>
      </c>
      <c r="AK1800" s="13" t="s">
        <v>135</v>
      </c>
      <c r="AL1800" t="b">
        <v>1</v>
      </c>
      <c r="AM1800" t="str">
        <f>EmployeeData[[#This Row],[EMPLOYEEID]]</f>
        <v>E300084</v>
      </c>
    </row>
    <row r="1801" spans="1:39" ht="15" x14ac:dyDescent="0.25">
      <c r="A1801" s="13" t="s">
        <v>3903</v>
      </c>
      <c r="B1801" s="13" t="str">
        <f>EmployeeData[[#This Row],[FULLNAME]]</f>
        <v>Tianbin Zarud</v>
      </c>
      <c r="C1801" s="13" t="s">
        <v>125</v>
      </c>
      <c r="D1801" s="13" t="s">
        <v>407</v>
      </c>
      <c r="E1801">
        <v>442</v>
      </c>
      <c r="F1801" s="13" t="s">
        <v>143</v>
      </c>
      <c r="G1801" s="13" t="s">
        <v>128</v>
      </c>
      <c r="H1801" t="s">
        <v>81</v>
      </c>
      <c r="I1801" t="s">
        <v>3975</v>
      </c>
      <c r="J1801">
        <v>41975</v>
      </c>
      <c r="K1801">
        <v>43673</v>
      </c>
      <c r="L1801">
        <v>1</v>
      </c>
      <c r="M1801">
        <v>40</v>
      </c>
      <c r="N1801">
        <v>5</v>
      </c>
      <c r="O1801">
        <v>83517</v>
      </c>
      <c r="P1801" t="s">
        <v>76</v>
      </c>
      <c r="Q1801" s="13" t="s">
        <v>54</v>
      </c>
      <c r="R1801" s="13" t="s">
        <v>83</v>
      </c>
      <c r="S1801" s="13" t="s">
        <v>344</v>
      </c>
      <c r="T1801" t="b">
        <v>1</v>
      </c>
      <c r="U1801" s="13" t="s">
        <v>7</v>
      </c>
      <c r="V1801" s="13" t="s">
        <v>3904</v>
      </c>
      <c r="W1801" t="s">
        <v>5</v>
      </c>
      <c r="X1801" s="13" t="s">
        <v>10</v>
      </c>
      <c r="Y1801" s="13" t="s">
        <v>146</v>
      </c>
      <c r="Z1801">
        <v>1983</v>
      </c>
      <c r="AA1801" s="13" t="s">
        <v>33</v>
      </c>
      <c r="AB1801" s="13" t="s">
        <v>132</v>
      </c>
      <c r="AC1801" s="13" t="s">
        <v>179</v>
      </c>
      <c r="AD1801" s="13" t="s">
        <v>44</v>
      </c>
      <c r="AE1801">
        <v>42</v>
      </c>
      <c r="AF1801" t="s">
        <v>36</v>
      </c>
      <c r="AG1801" t="s">
        <v>12</v>
      </c>
      <c r="AH1801">
        <v>5</v>
      </c>
      <c r="AI1801" t="s">
        <v>30</v>
      </c>
      <c r="AJ1801" s="13" t="s">
        <v>154</v>
      </c>
      <c r="AK1801" s="13" t="s">
        <v>150</v>
      </c>
      <c r="AL1801" t="s">
        <v>136</v>
      </c>
      <c r="AM1801" t="str">
        <f>EmployeeData[[#This Row],[EMPLOYEEID]]</f>
        <v>E300085</v>
      </c>
    </row>
    <row r="1802" spans="1:39" ht="15" x14ac:dyDescent="0.25">
      <c r="A1802" s="13" t="s">
        <v>3905</v>
      </c>
      <c r="B1802" s="13" t="str">
        <f>EmployeeData[[#This Row],[FULLNAME]]</f>
        <v>Tianbin Ye</v>
      </c>
      <c r="C1802" s="13" t="s">
        <v>156</v>
      </c>
      <c r="D1802" s="13" t="s">
        <v>407</v>
      </c>
      <c r="E1802">
        <v>443</v>
      </c>
      <c r="F1802" s="13" t="s">
        <v>157</v>
      </c>
      <c r="G1802" s="13" t="s">
        <v>158</v>
      </c>
      <c r="H1802" t="s">
        <v>81</v>
      </c>
      <c r="I1802" t="s">
        <v>3974</v>
      </c>
      <c r="J1802">
        <v>41710</v>
      </c>
      <c r="K1802">
        <v>43687</v>
      </c>
      <c r="L1802">
        <v>1</v>
      </c>
      <c r="M1802">
        <v>40</v>
      </c>
      <c r="N1802">
        <v>5</v>
      </c>
      <c r="O1802">
        <v>97542</v>
      </c>
      <c r="P1802" t="s">
        <v>76</v>
      </c>
      <c r="Q1802" s="13" t="s">
        <v>56</v>
      </c>
      <c r="R1802" s="13" t="s">
        <v>83</v>
      </c>
      <c r="S1802" s="13" t="s">
        <v>159</v>
      </c>
      <c r="T1802" t="b">
        <v>1</v>
      </c>
      <c r="U1802" s="13" t="s">
        <v>7</v>
      </c>
      <c r="V1802" s="13" t="s">
        <v>3906</v>
      </c>
      <c r="W1802" t="s">
        <v>5</v>
      </c>
      <c r="X1802" s="13" t="s">
        <v>45</v>
      </c>
      <c r="Y1802" s="13" t="s">
        <v>153</v>
      </c>
      <c r="Z1802">
        <v>1964</v>
      </c>
      <c r="AA1802" s="13" t="s">
        <v>33</v>
      </c>
      <c r="AB1802" s="13" t="s">
        <v>161</v>
      </c>
      <c r="AC1802" s="13" t="s">
        <v>162</v>
      </c>
      <c r="AD1802" s="13" t="s">
        <v>43</v>
      </c>
      <c r="AE1802">
        <v>61</v>
      </c>
      <c r="AF1802" t="s">
        <v>37</v>
      </c>
      <c r="AG1802" t="s">
        <v>12</v>
      </c>
      <c r="AH1802">
        <v>5</v>
      </c>
      <c r="AI1802" t="s">
        <v>30</v>
      </c>
      <c r="AJ1802" s="13" t="s">
        <v>134</v>
      </c>
      <c r="AK1802" s="13" t="s">
        <v>135</v>
      </c>
      <c r="AL1802" t="b">
        <v>1</v>
      </c>
      <c r="AM1802" t="str">
        <f>EmployeeData[[#This Row],[EMPLOYEEID]]</f>
        <v>E300086</v>
      </c>
    </row>
    <row r="1803" spans="1:39" ht="15" x14ac:dyDescent="0.25">
      <c r="A1803" s="13" t="s">
        <v>3907</v>
      </c>
      <c r="B1803" s="13" t="str">
        <f>EmployeeData[[#This Row],[FULLNAME]]</f>
        <v>Tianbin Yang</v>
      </c>
      <c r="C1803" s="13" t="s">
        <v>156</v>
      </c>
      <c r="D1803" s="13" t="s">
        <v>407</v>
      </c>
      <c r="E1803">
        <v>453</v>
      </c>
      <c r="F1803" s="13" t="s">
        <v>127</v>
      </c>
      <c r="G1803" s="13" t="s">
        <v>158</v>
      </c>
      <c r="H1803" t="s">
        <v>81</v>
      </c>
      <c r="I1803" t="s">
        <v>3975</v>
      </c>
      <c r="J1803">
        <v>41710</v>
      </c>
      <c r="K1803">
        <v>43771</v>
      </c>
      <c r="L1803">
        <v>1</v>
      </c>
      <c r="M1803">
        <v>40</v>
      </c>
      <c r="N1803">
        <v>5</v>
      </c>
      <c r="O1803">
        <v>79786</v>
      </c>
      <c r="P1803" t="s">
        <v>76</v>
      </c>
      <c r="Q1803" s="13" t="s">
        <v>56</v>
      </c>
      <c r="R1803" s="13" t="s">
        <v>83</v>
      </c>
      <c r="S1803" s="13" t="s">
        <v>159</v>
      </c>
      <c r="T1803" t="b">
        <v>1</v>
      </c>
      <c r="U1803" s="13" t="s">
        <v>7</v>
      </c>
      <c r="V1803" s="13" t="s">
        <v>3908</v>
      </c>
      <c r="W1803" t="s">
        <v>5</v>
      </c>
      <c r="X1803" s="13" t="s">
        <v>10</v>
      </c>
      <c r="Y1803" s="13" t="s">
        <v>146</v>
      </c>
      <c r="Z1803">
        <v>1988</v>
      </c>
      <c r="AA1803" s="13" t="s">
        <v>33</v>
      </c>
      <c r="AB1803" s="13" t="s">
        <v>161</v>
      </c>
      <c r="AC1803" s="13" t="s">
        <v>320</v>
      </c>
      <c r="AD1803" s="13" t="s">
        <v>40</v>
      </c>
      <c r="AE1803">
        <v>37</v>
      </c>
      <c r="AF1803" t="s">
        <v>36</v>
      </c>
      <c r="AG1803" t="s">
        <v>12</v>
      </c>
      <c r="AH1803">
        <v>5</v>
      </c>
      <c r="AI1803" t="s">
        <v>30</v>
      </c>
      <c r="AJ1803" s="13" t="s">
        <v>154</v>
      </c>
      <c r="AK1803" s="13" t="s">
        <v>184</v>
      </c>
      <c r="AL1803" t="b">
        <v>1</v>
      </c>
      <c r="AM1803" t="str">
        <f>EmployeeData[[#This Row],[EMPLOYEEID]]</f>
        <v>E300087</v>
      </c>
    </row>
    <row r="1804" spans="1:39" ht="15" x14ac:dyDescent="0.25">
      <c r="A1804" s="13" t="s">
        <v>3909</v>
      </c>
      <c r="B1804" s="13" t="str">
        <f>EmployeeData[[#This Row],[FULLNAME]]</f>
        <v>Tianyuan Xu</v>
      </c>
      <c r="C1804" s="13" t="s">
        <v>1081</v>
      </c>
      <c r="D1804" s="13" t="s">
        <v>407</v>
      </c>
      <c r="E1804">
        <v>452</v>
      </c>
      <c r="F1804" s="13" t="s">
        <v>157</v>
      </c>
      <c r="G1804" s="13" t="s">
        <v>1082</v>
      </c>
      <c r="H1804" t="s">
        <v>81</v>
      </c>
      <c r="I1804" t="s">
        <v>3975</v>
      </c>
      <c r="J1804">
        <v>41710</v>
      </c>
      <c r="K1804">
        <v>43855</v>
      </c>
      <c r="L1804">
        <v>1</v>
      </c>
      <c r="M1804">
        <v>40</v>
      </c>
      <c r="N1804">
        <v>5</v>
      </c>
      <c r="O1804">
        <v>77662</v>
      </c>
      <c r="P1804" t="s">
        <v>76</v>
      </c>
      <c r="Q1804" s="13" t="s">
        <v>60</v>
      </c>
      <c r="R1804" s="13" t="s">
        <v>83</v>
      </c>
      <c r="S1804" s="13" t="s">
        <v>159</v>
      </c>
      <c r="T1804" t="b">
        <v>1</v>
      </c>
      <c r="U1804" s="13" t="s">
        <v>38</v>
      </c>
      <c r="V1804" s="13" t="s">
        <v>3910</v>
      </c>
      <c r="W1804" t="s">
        <v>5</v>
      </c>
      <c r="X1804" s="13" t="s">
        <v>10</v>
      </c>
      <c r="Y1804" s="13" t="s">
        <v>146</v>
      </c>
      <c r="Z1804">
        <v>1974</v>
      </c>
      <c r="AA1804" s="13" t="s">
        <v>33</v>
      </c>
      <c r="AB1804" s="13" t="s">
        <v>1084</v>
      </c>
      <c r="AC1804" s="13" t="s">
        <v>199</v>
      </c>
      <c r="AD1804" s="13" t="s">
        <v>43</v>
      </c>
      <c r="AE1804">
        <v>51</v>
      </c>
      <c r="AF1804" t="s">
        <v>37</v>
      </c>
      <c r="AG1804" t="s">
        <v>12</v>
      </c>
      <c r="AH1804">
        <v>6</v>
      </c>
      <c r="AI1804" t="s">
        <v>13</v>
      </c>
      <c r="AJ1804" s="13" t="s">
        <v>154</v>
      </c>
      <c r="AK1804" s="13" t="s">
        <v>135</v>
      </c>
      <c r="AL1804" t="b">
        <v>0</v>
      </c>
      <c r="AM1804" t="str">
        <f>EmployeeData[[#This Row],[EMPLOYEEID]]</f>
        <v>E300088</v>
      </c>
    </row>
    <row r="1805" spans="1:39" ht="15" x14ac:dyDescent="0.25">
      <c r="A1805" s="13" t="s">
        <v>3911</v>
      </c>
      <c r="B1805" s="13" t="str">
        <f>EmployeeData[[#This Row],[FULLNAME]]</f>
        <v>Tianyuan Wong</v>
      </c>
      <c r="C1805" s="13" t="s">
        <v>125</v>
      </c>
      <c r="D1805" s="13" t="s">
        <v>407</v>
      </c>
      <c r="E1805">
        <v>432</v>
      </c>
      <c r="F1805" s="13" t="s">
        <v>143</v>
      </c>
      <c r="G1805" s="13" t="s">
        <v>128</v>
      </c>
      <c r="H1805" t="s">
        <v>81</v>
      </c>
      <c r="I1805" t="s">
        <v>3975</v>
      </c>
      <c r="J1805">
        <v>41710</v>
      </c>
      <c r="K1805">
        <v>43689</v>
      </c>
      <c r="L1805">
        <v>1</v>
      </c>
      <c r="M1805">
        <v>40</v>
      </c>
      <c r="N1805">
        <v>5</v>
      </c>
      <c r="O1805">
        <v>77902</v>
      </c>
      <c r="P1805" t="s">
        <v>76</v>
      </c>
      <c r="Q1805" s="13" t="s">
        <v>54</v>
      </c>
      <c r="R1805" s="13" t="s">
        <v>83</v>
      </c>
      <c r="S1805" s="13" t="s">
        <v>159</v>
      </c>
      <c r="T1805" t="b">
        <v>1</v>
      </c>
      <c r="U1805" s="13" t="s">
        <v>8</v>
      </c>
      <c r="V1805" s="13" t="s">
        <v>3912</v>
      </c>
      <c r="W1805" t="s">
        <v>5</v>
      </c>
      <c r="X1805" s="13" t="s">
        <v>10</v>
      </c>
      <c r="Y1805" s="13" t="s">
        <v>146</v>
      </c>
      <c r="Z1805">
        <v>1980</v>
      </c>
      <c r="AA1805" s="13" t="s">
        <v>33</v>
      </c>
      <c r="AB1805" s="13" t="s">
        <v>132</v>
      </c>
      <c r="AC1805" s="13" t="s">
        <v>1013</v>
      </c>
      <c r="AD1805" s="13" t="s">
        <v>44</v>
      </c>
      <c r="AE1805">
        <v>45</v>
      </c>
      <c r="AF1805" t="s">
        <v>36</v>
      </c>
      <c r="AG1805" t="s">
        <v>12</v>
      </c>
      <c r="AH1805">
        <v>5</v>
      </c>
      <c r="AI1805" t="s">
        <v>30</v>
      </c>
      <c r="AJ1805" s="13" t="s">
        <v>134</v>
      </c>
      <c r="AK1805" s="13" t="s">
        <v>135</v>
      </c>
      <c r="AL1805" t="s">
        <v>136</v>
      </c>
      <c r="AM1805" t="str">
        <f>EmployeeData[[#This Row],[EMPLOYEEID]]</f>
        <v>E300089</v>
      </c>
    </row>
    <row r="1806" spans="1:39" ht="15" x14ac:dyDescent="0.25">
      <c r="A1806" s="13" t="s">
        <v>3913</v>
      </c>
      <c r="B1806" s="13" t="str">
        <f>EmployeeData[[#This Row],[FULLNAME]]</f>
        <v>Tianyuan Witzel</v>
      </c>
      <c r="C1806" s="13" t="s">
        <v>125</v>
      </c>
      <c r="D1806" s="13" t="s">
        <v>407</v>
      </c>
      <c r="E1806">
        <v>253</v>
      </c>
      <c r="F1806" s="13" t="s">
        <v>157</v>
      </c>
      <c r="G1806" s="13" t="s">
        <v>128</v>
      </c>
      <c r="H1806" t="s">
        <v>81</v>
      </c>
      <c r="I1806" t="s">
        <v>3975</v>
      </c>
      <c r="J1806">
        <v>41710</v>
      </c>
      <c r="K1806">
        <v>43748</v>
      </c>
      <c r="L1806">
        <v>1</v>
      </c>
      <c r="M1806">
        <v>40</v>
      </c>
      <c r="N1806">
        <v>5</v>
      </c>
      <c r="O1806">
        <v>93386</v>
      </c>
      <c r="P1806" t="s">
        <v>76</v>
      </c>
      <c r="Q1806" s="13" t="s">
        <v>54</v>
      </c>
      <c r="R1806" s="13" t="s">
        <v>83</v>
      </c>
      <c r="S1806" s="13" t="s">
        <v>159</v>
      </c>
      <c r="T1806" t="b">
        <v>1</v>
      </c>
      <c r="U1806" s="13" t="s">
        <v>7</v>
      </c>
      <c r="V1806" s="13" t="s">
        <v>3914</v>
      </c>
      <c r="W1806" t="s">
        <v>5</v>
      </c>
      <c r="X1806" s="13" t="s">
        <v>45</v>
      </c>
      <c r="Y1806" s="13" t="s">
        <v>153</v>
      </c>
      <c r="Z1806">
        <v>1989</v>
      </c>
      <c r="AA1806" s="13" t="s">
        <v>33</v>
      </c>
      <c r="AB1806" s="13" t="s">
        <v>132</v>
      </c>
      <c r="AC1806" s="13" t="s">
        <v>399</v>
      </c>
      <c r="AD1806" s="13" t="s">
        <v>43</v>
      </c>
      <c r="AE1806">
        <v>36</v>
      </c>
      <c r="AF1806" t="s">
        <v>36</v>
      </c>
      <c r="AG1806" t="s">
        <v>12</v>
      </c>
      <c r="AH1806">
        <v>5</v>
      </c>
      <c r="AI1806" t="s">
        <v>30</v>
      </c>
      <c r="AJ1806" s="13" t="s">
        <v>154</v>
      </c>
      <c r="AK1806" s="13" t="s">
        <v>184</v>
      </c>
      <c r="AL1806" t="b">
        <v>1</v>
      </c>
      <c r="AM1806" t="str">
        <f>EmployeeData[[#This Row],[EMPLOYEEID]]</f>
        <v>E300090</v>
      </c>
    </row>
    <row r="1807" spans="1:39" ht="15" x14ac:dyDescent="0.25">
      <c r="A1807" s="13" t="s">
        <v>3915</v>
      </c>
      <c r="B1807" s="13" t="str">
        <f>EmployeeData[[#This Row],[FULLNAME]]</f>
        <v>Tiffany Weber</v>
      </c>
      <c r="C1807" s="13" t="s">
        <v>125</v>
      </c>
      <c r="D1807" s="13" t="s">
        <v>407</v>
      </c>
      <c r="E1807">
        <v>253</v>
      </c>
      <c r="F1807" s="13" t="s">
        <v>157</v>
      </c>
      <c r="G1807" s="13" t="s">
        <v>128</v>
      </c>
      <c r="H1807" t="s">
        <v>81</v>
      </c>
      <c r="I1807" t="s">
        <v>3974</v>
      </c>
      <c r="J1807">
        <v>41710</v>
      </c>
      <c r="K1807">
        <v>43770</v>
      </c>
      <c r="L1807">
        <v>1</v>
      </c>
      <c r="M1807">
        <v>40</v>
      </c>
      <c r="N1807">
        <v>5</v>
      </c>
      <c r="O1807">
        <v>138749</v>
      </c>
      <c r="P1807" t="s">
        <v>76</v>
      </c>
      <c r="Q1807" s="13" t="s">
        <v>54</v>
      </c>
      <c r="R1807" s="13" t="s">
        <v>83</v>
      </c>
      <c r="S1807" s="13" t="s">
        <v>225</v>
      </c>
      <c r="T1807" t="b">
        <v>1</v>
      </c>
      <c r="U1807" s="13" t="s">
        <v>8</v>
      </c>
      <c r="V1807" s="13" t="s">
        <v>3916</v>
      </c>
      <c r="W1807" t="s">
        <v>5</v>
      </c>
      <c r="X1807" s="13" t="s">
        <v>10</v>
      </c>
      <c r="Y1807" s="13" t="s">
        <v>146</v>
      </c>
      <c r="Z1807">
        <v>1962</v>
      </c>
      <c r="AA1807" s="13" t="s">
        <v>33</v>
      </c>
      <c r="AB1807" s="13" t="s">
        <v>132</v>
      </c>
      <c r="AC1807" s="13" t="s">
        <v>399</v>
      </c>
      <c r="AD1807" s="13" t="s">
        <v>43</v>
      </c>
      <c r="AE1807">
        <v>63</v>
      </c>
      <c r="AF1807" t="s">
        <v>37</v>
      </c>
      <c r="AG1807" t="s">
        <v>46</v>
      </c>
      <c r="AH1807">
        <v>5</v>
      </c>
      <c r="AI1807" t="s">
        <v>30</v>
      </c>
      <c r="AJ1807" s="13" t="s">
        <v>176</v>
      </c>
      <c r="AK1807" s="13" t="s">
        <v>135</v>
      </c>
      <c r="AL1807" t="s">
        <v>136</v>
      </c>
      <c r="AM1807" t="str">
        <f>EmployeeData[[#This Row],[EMPLOYEEID]]</f>
        <v>E300091</v>
      </c>
    </row>
    <row r="1808" spans="1:39" ht="15" x14ac:dyDescent="0.25">
      <c r="A1808" s="13" t="s">
        <v>3917</v>
      </c>
      <c r="B1808" s="13" t="str">
        <f>EmployeeData[[#This Row],[FULLNAME]]</f>
        <v>Tiffany Wang</v>
      </c>
      <c r="C1808" s="13" t="s">
        <v>125</v>
      </c>
      <c r="D1808" s="13" t="s">
        <v>407</v>
      </c>
      <c r="E1808">
        <v>444</v>
      </c>
      <c r="F1808" s="13" t="s">
        <v>127</v>
      </c>
      <c r="G1808" s="13" t="s">
        <v>128</v>
      </c>
      <c r="H1808" t="s">
        <v>80</v>
      </c>
      <c r="J1808">
        <v>41710</v>
      </c>
      <c r="K1808">
        <v>43680</v>
      </c>
      <c r="L1808">
        <v>1</v>
      </c>
      <c r="M1808">
        <v>40</v>
      </c>
      <c r="N1808">
        <v>5</v>
      </c>
      <c r="O1808">
        <v>76641</v>
      </c>
      <c r="P1808" t="s">
        <v>76</v>
      </c>
      <c r="Q1808" s="13" t="s">
        <v>54</v>
      </c>
      <c r="R1808" s="13" t="s">
        <v>83</v>
      </c>
      <c r="S1808" s="13" t="s">
        <v>140</v>
      </c>
      <c r="T1808" t="b">
        <v>1</v>
      </c>
      <c r="U1808" s="13" t="s">
        <v>8</v>
      </c>
      <c r="V1808" s="13" t="s">
        <v>3918</v>
      </c>
      <c r="W1808" t="s">
        <v>5</v>
      </c>
      <c r="X1808" s="13" t="s">
        <v>10</v>
      </c>
      <c r="Y1808" s="13" t="s">
        <v>153</v>
      </c>
      <c r="Z1808">
        <v>1999</v>
      </c>
      <c r="AA1808" s="13" t="s">
        <v>33</v>
      </c>
      <c r="AB1808" s="13" t="s">
        <v>132</v>
      </c>
      <c r="AC1808" s="13" t="s">
        <v>133</v>
      </c>
      <c r="AD1808" s="13" t="s">
        <v>40</v>
      </c>
      <c r="AE1808">
        <v>26</v>
      </c>
      <c r="AF1808" t="s">
        <v>6</v>
      </c>
      <c r="AG1808" t="s">
        <v>12</v>
      </c>
      <c r="AH1808">
        <v>5</v>
      </c>
      <c r="AI1808" t="s">
        <v>30</v>
      </c>
      <c r="AJ1808" s="13" t="s">
        <v>154</v>
      </c>
      <c r="AK1808" s="13" t="s">
        <v>135</v>
      </c>
      <c r="AL1808" t="s">
        <v>136</v>
      </c>
      <c r="AM1808" t="str">
        <f>EmployeeData[[#This Row],[EMPLOYEEID]]</f>
        <v>E300092</v>
      </c>
    </row>
    <row r="1809" spans="1:39" ht="15" x14ac:dyDescent="0.25">
      <c r="A1809" s="13" t="s">
        <v>3919</v>
      </c>
      <c r="B1809" s="13" t="str">
        <f>EmployeeData[[#This Row],[FULLNAME]]</f>
        <v>Tiffany Von Rekowsky</v>
      </c>
      <c r="C1809" s="13" t="s">
        <v>338</v>
      </c>
      <c r="D1809" s="13" t="s">
        <v>407</v>
      </c>
      <c r="E1809">
        <v>445</v>
      </c>
      <c r="F1809" s="13" t="s">
        <v>169</v>
      </c>
      <c r="G1809" s="13" t="s">
        <v>339</v>
      </c>
      <c r="H1809" t="s">
        <v>81</v>
      </c>
      <c r="I1809" t="s">
        <v>3975</v>
      </c>
      <c r="J1809">
        <v>41710</v>
      </c>
      <c r="K1809">
        <v>43661</v>
      </c>
      <c r="L1809">
        <v>1</v>
      </c>
      <c r="M1809">
        <v>40</v>
      </c>
      <c r="N1809">
        <v>5</v>
      </c>
      <c r="O1809">
        <v>277699</v>
      </c>
      <c r="P1809" t="s">
        <v>76</v>
      </c>
      <c r="Q1809" s="13" t="s">
        <v>4</v>
      </c>
      <c r="R1809" s="13" t="s">
        <v>83</v>
      </c>
      <c r="S1809" s="13" t="s">
        <v>140</v>
      </c>
      <c r="T1809" t="b">
        <v>1</v>
      </c>
      <c r="U1809" s="13" t="s">
        <v>8</v>
      </c>
      <c r="V1809" s="13" t="s">
        <v>3920</v>
      </c>
      <c r="W1809" t="s">
        <v>5</v>
      </c>
      <c r="X1809" s="13" t="s">
        <v>45</v>
      </c>
      <c r="Y1809" s="13" t="s">
        <v>153</v>
      </c>
      <c r="Z1809">
        <v>1999</v>
      </c>
      <c r="AA1809" s="13" t="s">
        <v>33</v>
      </c>
      <c r="AB1809" s="13" t="s">
        <v>341</v>
      </c>
      <c r="AC1809" s="13" t="s">
        <v>171</v>
      </c>
      <c r="AD1809" s="13" t="s">
        <v>41</v>
      </c>
      <c r="AE1809">
        <v>26</v>
      </c>
      <c r="AF1809" t="s">
        <v>6</v>
      </c>
      <c r="AG1809" t="s">
        <v>47</v>
      </c>
      <c r="AH1809">
        <v>5</v>
      </c>
      <c r="AI1809" t="s">
        <v>30</v>
      </c>
      <c r="AJ1809" s="13" t="s">
        <v>134</v>
      </c>
      <c r="AK1809" s="13" t="s">
        <v>135</v>
      </c>
      <c r="AL1809" t="s">
        <v>136</v>
      </c>
      <c r="AM1809" t="str">
        <f>EmployeeData[[#This Row],[EMPLOYEEID]]</f>
        <v>E300093</v>
      </c>
    </row>
    <row r="1810" spans="1:39" ht="15" x14ac:dyDescent="0.25">
      <c r="A1810" s="13" t="s">
        <v>3921</v>
      </c>
      <c r="B1810" s="13" t="str">
        <f>EmployeeData[[#This Row],[FULLNAME]]</f>
        <v>Tim Vega</v>
      </c>
      <c r="C1810" s="13" t="s">
        <v>203</v>
      </c>
      <c r="D1810" s="13" t="s">
        <v>407</v>
      </c>
      <c r="E1810">
        <v>453</v>
      </c>
      <c r="F1810" s="13" t="s">
        <v>127</v>
      </c>
      <c r="G1810" s="13" t="s">
        <v>204</v>
      </c>
      <c r="H1810" t="s">
        <v>81</v>
      </c>
      <c r="I1810" t="s">
        <v>3975</v>
      </c>
      <c r="J1810">
        <v>41710</v>
      </c>
      <c r="K1810">
        <v>43730</v>
      </c>
      <c r="L1810">
        <v>1</v>
      </c>
      <c r="M1810">
        <v>40</v>
      </c>
      <c r="N1810">
        <v>5</v>
      </c>
      <c r="O1810">
        <v>43039</v>
      </c>
      <c r="P1810" t="s">
        <v>76</v>
      </c>
      <c r="Q1810" s="13" t="s">
        <v>55</v>
      </c>
      <c r="R1810" s="13" t="s">
        <v>83</v>
      </c>
      <c r="S1810" s="13" t="s">
        <v>159</v>
      </c>
      <c r="T1810" t="b">
        <v>1</v>
      </c>
      <c r="U1810" s="13" t="s">
        <v>7</v>
      </c>
      <c r="V1810" s="13" t="s">
        <v>3922</v>
      </c>
      <c r="W1810" t="s">
        <v>5</v>
      </c>
      <c r="X1810" s="13" t="s">
        <v>10</v>
      </c>
      <c r="Y1810" s="13" t="s">
        <v>146</v>
      </c>
      <c r="Z1810">
        <v>1992</v>
      </c>
      <c r="AA1810" s="13" t="s">
        <v>33</v>
      </c>
      <c r="AB1810" s="13" t="s">
        <v>206</v>
      </c>
      <c r="AC1810" s="13" t="s">
        <v>320</v>
      </c>
      <c r="AD1810" s="13" t="s">
        <v>40</v>
      </c>
      <c r="AE1810">
        <v>33</v>
      </c>
      <c r="AF1810" t="s">
        <v>36</v>
      </c>
      <c r="AG1810" t="s">
        <v>11</v>
      </c>
      <c r="AH1810">
        <v>5</v>
      </c>
      <c r="AI1810" t="s">
        <v>30</v>
      </c>
      <c r="AJ1810" s="13" t="s">
        <v>154</v>
      </c>
      <c r="AK1810" s="13" t="s">
        <v>135</v>
      </c>
      <c r="AL1810" t="b">
        <v>1</v>
      </c>
      <c r="AM1810" t="str">
        <f>EmployeeData[[#This Row],[EMPLOYEEID]]</f>
        <v>E300094</v>
      </c>
    </row>
    <row r="1811" spans="1:39" ht="15" x14ac:dyDescent="0.25">
      <c r="A1811" s="13" t="s">
        <v>3923</v>
      </c>
      <c r="B1811" s="13" t="str">
        <f>EmployeeData[[#This Row],[FULLNAME]]</f>
        <v>Tim Tran</v>
      </c>
      <c r="C1811" s="13" t="s">
        <v>156</v>
      </c>
      <c r="D1811" s="13" t="s">
        <v>407</v>
      </c>
      <c r="E1811">
        <v>444</v>
      </c>
      <c r="F1811" s="13" t="s">
        <v>127</v>
      </c>
      <c r="G1811" s="13" t="s">
        <v>158</v>
      </c>
      <c r="H1811" t="s">
        <v>80</v>
      </c>
      <c r="J1811">
        <v>41710</v>
      </c>
      <c r="K1811">
        <v>42405</v>
      </c>
      <c r="L1811">
        <v>1</v>
      </c>
      <c r="M1811">
        <v>40</v>
      </c>
      <c r="N1811">
        <v>5</v>
      </c>
      <c r="O1811">
        <v>70995</v>
      </c>
      <c r="P1811" t="s">
        <v>76</v>
      </c>
      <c r="Q1811" s="13" t="s">
        <v>56</v>
      </c>
      <c r="R1811" s="13" t="s">
        <v>83</v>
      </c>
      <c r="S1811" s="13" t="s">
        <v>344</v>
      </c>
      <c r="T1811" t="b">
        <v>1</v>
      </c>
      <c r="U1811" s="13" t="s">
        <v>7</v>
      </c>
      <c r="V1811" s="13" t="s">
        <v>3924</v>
      </c>
      <c r="W1811" t="s">
        <v>5</v>
      </c>
      <c r="X1811" s="13" t="s">
        <v>10</v>
      </c>
      <c r="Y1811" s="13" t="s">
        <v>146</v>
      </c>
      <c r="Z1811">
        <v>1971</v>
      </c>
      <c r="AA1811" s="13" t="s">
        <v>33</v>
      </c>
      <c r="AB1811" s="13" t="s">
        <v>161</v>
      </c>
      <c r="AC1811" s="13" t="s">
        <v>133</v>
      </c>
      <c r="AD1811" s="13" t="s">
        <v>40</v>
      </c>
      <c r="AE1811">
        <v>54</v>
      </c>
      <c r="AF1811" t="s">
        <v>37</v>
      </c>
      <c r="AG1811" t="s">
        <v>12</v>
      </c>
      <c r="AH1811">
        <v>2</v>
      </c>
      <c r="AI1811" t="s">
        <v>78</v>
      </c>
      <c r="AJ1811" s="13" t="s">
        <v>134</v>
      </c>
      <c r="AK1811" s="13" t="s">
        <v>150</v>
      </c>
      <c r="AL1811" t="s">
        <v>136</v>
      </c>
      <c r="AM1811" t="str">
        <f>EmployeeData[[#This Row],[EMPLOYEEID]]</f>
        <v>E300095</v>
      </c>
    </row>
    <row r="1812" spans="1:39" ht="15" x14ac:dyDescent="0.25">
      <c r="A1812" s="13" t="s">
        <v>3925</v>
      </c>
      <c r="B1812" s="13" t="str">
        <f>EmployeeData[[#This Row],[FULLNAME]]</f>
        <v>Tim Tippett</v>
      </c>
      <c r="C1812" s="13" t="s">
        <v>203</v>
      </c>
      <c r="D1812" s="13" t="s">
        <v>407</v>
      </c>
      <c r="E1812">
        <v>445</v>
      </c>
      <c r="F1812" s="13" t="s">
        <v>169</v>
      </c>
      <c r="G1812" s="13" t="s">
        <v>204</v>
      </c>
      <c r="H1812" t="s">
        <v>81</v>
      </c>
      <c r="I1812" t="s">
        <v>3976</v>
      </c>
      <c r="J1812">
        <v>41983</v>
      </c>
      <c r="K1812">
        <v>43869</v>
      </c>
      <c r="L1812">
        <v>1</v>
      </c>
      <c r="M1812">
        <v>40</v>
      </c>
      <c r="N1812">
        <v>5</v>
      </c>
      <c r="O1812">
        <v>110389</v>
      </c>
      <c r="P1812" t="s">
        <v>76</v>
      </c>
      <c r="Q1812" s="13" t="s">
        <v>55</v>
      </c>
      <c r="R1812" s="13" t="s">
        <v>83</v>
      </c>
      <c r="S1812" s="13" t="s">
        <v>344</v>
      </c>
      <c r="T1812" t="b">
        <v>1</v>
      </c>
      <c r="U1812" s="13" t="s">
        <v>7</v>
      </c>
      <c r="V1812" s="13" t="s">
        <v>3926</v>
      </c>
      <c r="W1812" t="s">
        <v>5</v>
      </c>
      <c r="X1812" s="13" t="s">
        <v>10</v>
      </c>
      <c r="Y1812" s="13" t="s">
        <v>146</v>
      </c>
      <c r="Z1812">
        <v>1999</v>
      </c>
      <c r="AA1812" s="13" t="s">
        <v>33</v>
      </c>
      <c r="AB1812" s="13" t="s">
        <v>206</v>
      </c>
      <c r="AC1812" s="13" t="s">
        <v>171</v>
      </c>
      <c r="AD1812" s="13" t="s">
        <v>41</v>
      </c>
      <c r="AE1812">
        <v>26</v>
      </c>
      <c r="AF1812" t="s">
        <v>6</v>
      </c>
      <c r="AG1812" t="s">
        <v>46</v>
      </c>
      <c r="AH1812">
        <v>6</v>
      </c>
      <c r="AI1812" t="s">
        <v>13</v>
      </c>
      <c r="AJ1812" s="13" t="s">
        <v>134</v>
      </c>
      <c r="AK1812" s="13" t="s">
        <v>150</v>
      </c>
      <c r="AL1812" t="s">
        <v>136</v>
      </c>
      <c r="AM1812" t="str">
        <f>EmployeeData[[#This Row],[EMPLOYEEID]]</f>
        <v>E300096</v>
      </c>
    </row>
    <row r="1813" spans="1:39" ht="15" x14ac:dyDescent="0.25">
      <c r="A1813" s="13" t="s">
        <v>3927</v>
      </c>
      <c r="B1813" s="13" t="str">
        <f>EmployeeData[[#This Row],[FULLNAME]]</f>
        <v>Timothy Tavakoli</v>
      </c>
      <c r="C1813" s="13" t="s">
        <v>866</v>
      </c>
      <c r="D1813" s="13" t="s">
        <v>407</v>
      </c>
      <c r="E1813">
        <v>444</v>
      </c>
      <c r="F1813" s="13" t="s">
        <v>127</v>
      </c>
      <c r="G1813" s="13" t="s">
        <v>865</v>
      </c>
      <c r="H1813" t="s">
        <v>81</v>
      </c>
      <c r="I1813" t="s">
        <v>3973</v>
      </c>
      <c r="J1813">
        <v>43475</v>
      </c>
      <c r="K1813">
        <v>43869</v>
      </c>
      <c r="L1813">
        <v>1</v>
      </c>
      <c r="M1813">
        <v>40</v>
      </c>
      <c r="N1813">
        <v>5</v>
      </c>
      <c r="O1813">
        <v>613730</v>
      </c>
      <c r="P1813" t="s">
        <v>76</v>
      </c>
      <c r="Q1813" s="13" t="s">
        <v>61</v>
      </c>
      <c r="R1813" s="13" t="s">
        <v>83</v>
      </c>
      <c r="S1813" s="13" t="s">
        <v>159</v>
      </c>
      <c r="T1813" t="b">
        <v>1</v>
      </c>
      <c r="U1813" s="13" t="s">
        <v>7</v>
      </c>
      <c r="V1813" s="13" t="s">
        <v>3928</v>
      </c>
      <c r="W1813" t="s">
        <v>5</v>
      </c>
      <c r="X1813" s="13" t="s">
        <v>10</v>
      </c>
      <c r="Y1813" s="13" t="s">
        <v>153</v>
      </c>
      <c r="Z1813">
        <v>1998</v>
      </c>
      <c r="AA1813" s="13" t="s">
        <v>33</v>
      </c>
      <c r="AB1813" s="13" t="s">
        <v>868</v>
      </c>
      <c r="AC1813" s="13" t="s">
        <v>133</v>
      </c>
      <c r="AD1813" s="13" t="s">
        <v>40</v>
      </c>
      <c r="AE1813">
        <v>27</v>
      </c>
      <c r="AF1813" t="s">
        <v>6</v>
      </c>
      <c r="AG1813" t="s">
        <v>48</v>
      </c>
      <c r="AH1813">
        <v>1</v>
      </c>
      <c r="AI1813" t="s">
        <v>78</v>
      </c>
      <c r="AJ1813" s="13" t="s">
        <v>167</v>
      </c>
      <c r="AK1813" s="13" t="s">
        <v>135</v>
      </c>
      <c r="AL1813" t="b">
        <v>1</v>
      </c>
      <c r="AM1813" t="str">
        <f>EmployeeData[[#This Row],[EMPLOYEEID]]</f>
        <v>E300097</v>
      </c>
    </row>
    <row r="1814" spans="1:39" ht="15" x14ac:dyDescent="0.25">
      <c r="A1814" s="13" t="s">
        <v>3929</v>
      </c>
      <c r="B1814" s="13" t="str">
        <f>EmployeeData[[#This Row],[FULLNAME]]</f>
        <v>Timothy Strizzi</v>
      </c>
      <c r="C1814" s="13" t="s">
        <v>203</v>
      </c>
      <c r="D1814" s="13" t="s">
        <v>407</v>
      </c>
      <c r="E1814">
        <v>446</v>
      </c>
      <c r="F1814" s="13" t="s">
        <v>326</v>
      </c>
      <c r="G1814" s="13" t="s">
        <v>204</v>
      </c>
      <c r="H1814" t="s">
        <v>81</v>
      </c>
      <c r="I1814" t="s">
        <v>3973</v>
      </c>
      <c r="J1814">
        <v>43506</v>
      </c>
      <c r="K1814">
        <v>43869</v>
      </c>
      <c r="L1814">
        <v>1</v>
      </c>
      <c r="M1814">
        <v>40</v>
      </c>
      <c r="N1814">
        <v>5</v>
      </c>
      <c r="O1814">
        <v>91887</v>
      </c>
      <c r="P1814" t="s">
        <v>76</v>
      </c>
      <c r="Q1814" s="13" t="s">
        <v>55</v>
      </c>
      <c r="R1814" s="13" t="s">
        <v>83</v>
      </c>
      <c r="S1814" s="13" t="s">
        <v>344</v>
      </c>
      <c r="T1814" t="b">
        <v>1</v>
      </c>
      <c r="U1814" s="13" t="s">
        <v>7</v>
      </c>
      <c r="V1814" s="13" t="s">
        <v>3930</v>
      </c>
      <c r="W1814" t="s">
        <v>5</v>
      </c>
      <c r="X1814" s="13" t="s">
        <v>10</v>
      </c>
      <c r="Y1814" s="13" t="s">
        <v>146</v>
      </c>
      <c r="Z1814">
        <v>1998</v>
      </c>
      <c r="AA1814" s="13" t="s">
        <v>33</v>
      </c>
      <c r="AB1814" s="13" t="s">
        <v>206</v>
      </c>
      <c r="AC1814" s="13" t="s">
        <v>384</v>
      </c>
      <c r="AD1814" s="13" t="s">
        <v>39</v>
      </c>
      <c r="AE1814">
        <v>27</v>
      </c>
      <c r="AF1814" t="s">
        <v>6</v>
      </c>
      <c r="AG1814" t="s">
        <v>12</v>
      </c>
      <c r="AH1814">
        <v>1</v>
      </c>
      <c r="AI1814" t="s">
        <v>78</v>
      </c>
      <c r="AJ1814" s="13" t="s">
        <v>149</v>
      </c>
      <c r="AK1814" s="13" t="s">
        <v>150</v>
      </c>
      <c r="AL1814" t="s">
        <v>136</v>
      </c>
      <c r="AM1814" t="str">
        <f>EmployeeData[[#This Row],[EMPLOYEEID]]</f>
        <v>E300098</v>
      </c>
    </row>
    <row r="1815" spans="1:39" ht="15" x14ac:dyDescent="0.25">
      <c r="A1815" s="13" t="s">
        <v>3931</v>
      </c>
      <c r="B1815" s="13" t="str">
        <f>EmployeeData[[#This Row],[FULLNAME]]</f>
        <v>Timothy Stark</v>
      </c>
      <c r="C1815" s="13" t="s">
        <v>125</v>
      </c>
      <c r="D1815" s="13" t="s">
        <v>407</v>
      </c>
      <c r="E1815">
        <v>452</v>
      </c>
      <c r="F1815" s="13" t="s">
        <v>157</v>
      </c>
      <c r="G1815" s="13" t="s">
        <v>128</v>
      </c>
      <c r="H1815" t="s">
        <v>81</v>
      </c>
      <c r="I1815" t="s">
        <v>3973</v>
      </c>
      <c r="J1815">
        <v>43506</v>
      </c>
      <c r="K1815">
        <v>43869</v>
      </c>
      <c r="L1815">
        <v>1</v>
      </c>
      <c r="M1815">
        <v>40</v>
      </c>
      <c r="N1815">
        <v>5</v>
      </c>
      <c r="O1815">
        <v>80358</v>
      </c>
      <c r="P1815" t="s">
        <v>76</v>
      </c>
      <c r="Q1815" s="13" t="s">
        <v>54</v>
      </c>
      <c r="R1815" s="13" t="s">
        <v>83</v>
      </c>
      <c r="S1815" s="13" t="s">
        <v>159</v>
      </c>
      <c r="T1815" t="b">
        <v>1</v>
      </c>
      <c r="U1815" s="13" t="s">
        <v>7</v>
      </c>
      <c r="V1815" s="13" t="s">
        <v>3932</v>
      </c>
      <c r="W1815" t="s">
        <v>5</v>
      </c>
      <c r="X1815" s="13" t="s">
        <v>10</v>
      </c>
      <c r="Y1815" s="13" t="s">
        <v>146</v>
      </c>
      <c r="Z1815">
        <v>1963</v>
      </c>
      <c r="AA1815" s="13" t="s">
        <v>33</v>
      </c>
      <c r="AB1815" s="13" t="s">
        <v>132</v>
      </c>
      <c r="AC1815" s="13" t="s">
        <v>199</v>
      </c>
      <c r="AD1815" s="13" t="s">
        <v>43</v>
      </c>
      <c r="AE1815">
        <v>62</v>
      </c>
      <c r="AF1815" t="s">
        <v>37</v>
      </c>
      <c r="AG1815" t="s">
        <v>12</v>
      </c>
      <c r="AH1815">
        <v>1</v>
      </c>
      <c r="AI1815" t="s">
        <v>78</v>
      </c>
      <c r="AJ1815" s="13" t="s">
        <v>134</v>
      </c>
      <c r="AK1815" s="13" t="s">
        <v>135</v>
      </c>
      <c r="AL1815" t="b">
        <v>1</v>
      </c>
      <c r="AM1815" t="str">
        <f>EmployeeData[[#This Row],[EMPLOYEEID]]</f>
        <v>E300099</v>
      </c>
    </row>
    <row r="1816" spans="1:39" ht="15" x14ac:dyDescent="0.25">
      <c r="A1816" s="13" t="s">
        <v>3933</v>
      </c>
      <c r="B1816" s="13" t="str">
        <f>EmployeeData[[#This Row],[FULLNAME]]</f>
        <v>Tina Song</v>
      </c>
      <c r="C1816" s="13" t="s">
        <v>156</v>
      </c>
      <c r="D1816" s="13" t="s">
        <v>407</v>
      </c>
      <c r="E1816">
        <v>444</v>
      </c>
      <c r="F1816" s="13" t="s">
        <v>127</v>
      </c>
      <c r="G1816" s="13" t="s">
        <v>158</v>
      </c>
      <c r="H1816" t="s">
        <v>81</v>
      </c>
      <c r="I1816" t="s">
        <v>3973</v>
      </c>
      <c r="J1816">
        <v>43506</v>
      </c>
      <c r="K1816">
        <v>43869</v>
      </c>
      <c r="L1816">
        <v>1</v>
      </c>
      <c r="M1816">
        <v>40</v>
      </c>
      <c r="N1816">
        <v>5</v>
      </c>
      <c r="O1816">
        <v>47111</v>
      </c>
      <c r="P1816" t="s">
        <v>76</v>
      </c>
      <c r="Q1816" s="13" t="s">
        <v>56</v>
      </c>
      <c r="R1816" s="13" t="s">
        <v>83</v>
      </c>
      <c r="S1816" s="13" t="s">
        <v>344</v>
      </c>
      <c r="T1816" t="b">
        <v>1</v>
      </c>
      <c r="U1816" s="13" t="s">
        <v>7</v>
      </c>
      <c r="V1816" s="13" t="s">
        <v>3934</v>
      </c>
      <c r="W1816" t="s">
        <v>5</v>
      </c>
      <c r="X1816" s="13" t="s">
        <v>10</v>
      </c>
      <c r="Y1816" s="13" t="s">
        <v>146</v>
      </c>
      <c r="Z1816">
        <v>1984</v>
      </c>
      <c r="AA1816" s="13" t="s">
        <v>33</v>
      </c>
      <c r="AB1816" s="13" t="s">
        <v>161</v>
      </c>
      <c r="AC1816" s="13" t="s">
        <v>133</v>
      </c>
      <c r="AD1816" s="13" t="s">
        <v>40</v>
      </c>
      <c r="AE1816">
        <v>41</v>
      </c>
      <c r="AF1816" t="s">
        <v>36</v>
      </c>
      <c r="AG1816" t="s">
        <v>11</v>
      </c>
      <c r="AH1816">
        <v>1</v>
      </c>
      <c r="AI1816" t="s">
        <v>78</v>
      </c>
      <c r="AJ1816" s="13" t="s">
        <v>239</v>
      </c>
      <c r="AK1816" s="13" t="s">
        <v>150</v>
      </c>
      <c r="AL1816" t="s">
        <v>136</v>
      </c>
      <c r="AM1816" t="str">
        <f>EmployeeData[[#This Row],[EMPLOYEEID]]</f>
        <v>E300100</v>
      </c>
    </row>
    <row r="1817" spans="1:39" ht="15" x14ac:dyDescent="0.25">
      <c r="A1817" s="13" t="s">
        <v>3935</v>
      </c>
      <c r="B1817" s="13" t="str">
        <f>EmployeeData[[#This Row],[FULLNAME]]</f>
        <v>Ty Ghaemi</v>
      </c>
      <c r="C1817" s="13" t="s">
        <v>203</v>
      </c>
      <c r="D1817" s="13" t="s">
        <v>407</v>
      </c>
      <c r="E1817">
        <v>452</v>
      </c>
      <c r="F1817" s="13" t="s">
        <v>157</v>
      </c>
      <c r="G1817" s="13" t="s">
        <v>204</v>
      </c>
      <c r="H1817" t="s">
        <v>81</v>
      </c>
      <c r="I1817" t="s">
        <v>3973</v>
      </c>
      <c r="J1817">
        <v>44274</v>
      </c>
      <c r="K1817">
        <v>44561</v>
      </c>
      <c r="L1817">
        <v>1</v>
      </c>
      <c r="M1817">
        <v>40</v>
      </c>
      <c r="N1817">
        <v>5</v>
      </c>
      <c r="O1817">
        <v>347773</v>
      </c>
      <c r="P1817" t="s">
        <v>76</v>
      </c>
      <c r="Q1817" s="13" t="s">
        <v>55</v>
      </c>
      <c r="R1817" s="13" t="s">
        <v>83</v>
      </c>
      <c r="S1817" s="13" t="s">
        <v>159</v>
      </c>
      <c r="T1817" t="b">
        <v>1</v>
      </c>
      <c r="U1817" s="13" t="s">
        <v>7</v>
      </c>
      <c r="V1817" s="13" t="s">
        <v>3936</v>
      </c>
      <c r="W1817" t="s">
        <v>35</v>
      </c>
      <c r="X1817" s="13" t="s">
        <v>10</v>
      </c>
      <c r="Y1817" s="13" t="s">
        <v>146</v>
      </c>
      <c r="Z1817">
        <v>1971</v>
      </c>
      <c r="AA1817" s="13" t="s">
        <v>33</v>
      </c>
      <c r="AB1817" s="13" t="s">
        <v>206</v>
      </c>
      <c r="AC1817" s="13" t="s">
        <v>199</v>
      </c>
      <c r="AD1817" s="13" t="s">
        <v>43</v>
      </c>
      <c r="AE1817">
        <v>54</v>
      </c>
      <c r="AF1817" t="s">
        <v>37</v>
      </c>
      <c r="AG1817" t="s">
        <v>65</v>
      </c>
      <c r="AH1817">
        <v>0</v>
      </c>
      <c r="AI1817" t="s">
        <v>78</v>
      </c>
      <c r="AJ1817" s="13" t="s">
        <v>167</v>
      </c>
      <c r="AK1817" s="13" t="s">
        <v>135</v>
      </c>
      <c r="AL1817" t="b">
        <v>1</v>
      </c>
      <c r="AM1817" t="str">
        <f>EmployeeData[[#This Row],[EMPLOYEEID]]</f>
        <v>E300137</v>
      </c>
    </row>
    <row r="1818" spans="1:39" ht="15" x14ac:dyDescent="0.25">
      <c r="A1818" s="13" t="s">
        <v>3937</v>
      </c>
      <c r="B1818" s="13" t="str">
        <f>EmployeeData[[#This Row],[FULLNAME]]</f>
        <v>Ty Fung</v>
      </c>
      <c r="C1818" s="13" t="s">
        <v>203</v>
      </c>
      <c r="D1818" s="13" t="s">
        <v>407</v>
      </c>
      <c r="E1818">
        <v>402</v>
      </c>
      <c r="F1818" s="13" t="s">
        <v>143</v>
      </c>
      <c r="G1818" s="13" t="s">
        <v>204</v>
      </c>
      <c r="H1818" t="s">
        <v>81</v>
      </c>
      <c r="I1818" t="s">
        <v>3973</v>
      </c>
      <c r="J1818">
        <v>44296</v>
      </c>
      <c r="K1818">
        <v>44561</v>
      </c>
      <c r="L1818">
        <v>1</v>
      </c>
      <c r="M1818">
        <v>40</v>
      </c>
      <c r="N1818">
        <v>5</v>
      </c>
      <c r="O1818">
        <v>95957</v>
      </c>
      <c r="P1818" t="s">
        <v>76</v>
      </c>
      <c r="Q1818" s="13" t="s">
        <v>55</v>
      </c>
      <c r="R1818" s="13" t="s">
        <v>83</v>
      </c>
      <c r="S1818" s="13" t="s">
        <v>129</v>
      </c>
      <c r="T1818" t="b">
        <v>1</v>
      </c>
      <c r="U1818" s="13" t="s">
        <v>38</v>
      </c>
      <c r="V1818" s="13" t="s">
        <v>3938</v>
      </c>
      <c r="W1818" t="s">
        <v>35</v>
      </c>
      <c r="X1818" s="13" t="s">
        <v>10</v>
      </c>
      <c r="Y1818" s="13" t="s">
        <v>131</v>
      </c>
      <c r="Z1818">
        <v>1987</v>
      </c>
      <c r="AA1818" s="13" t="s">
        <v>33</v>
      </c>
      <c r="AB1818" s="13" t="s">
        <v>206</v>
      </c>
      <c r="AC1818" s="13" t="s">
        <v>230</v>
      </c>
      <c r="AD1818" s="13" t="s">
        <v>44</v>
      </c>
      <c r="AE1818">
        <v>38</v>
      </c>
      <c r="AF1818" t="s">
        <v>36</v>
      </c>
      <c r="AG1818" t="s">
        <v>12</v>
      </c>
      <c r="AH1818">
        <v>0</v>
      </c>
      <c r="AI1818" t="s">
        <v>78</v>
      </c>
      <c r="AJ1818" s="13" t="s">
        <v>134</v>
      </c>
      <c r="AK1818" s="13" t="s">
        <v>135</v>
      </c>
      <c r="AL1818" t="s">
        <v>136</v>
      </c>
      <c r="AM1818" t="str">
        <f>EmployeeData[[#This Row],[EMPLOYEEID]]</f>
        <v>E300138</v>
      </c>
    </row>
    <row r="1819" spans="1:39" ht="15" x14ac:dyDescent="0.25">
      <c r="A1819" s="13" t="s">
        <v>3939</v>
      </c>
      <c r="B1819" s="13" t="str">
        <f>EmployeeData[[#This Row],[FULLNAME]]</f>
        <v>Udo Fischer</v>
      </c>
      <c r="C1819" s="13" t="s">
        <v>1081</v>
      </c>
      <c r="D1819" s="13" t="s">
        <v>407</v>
      </c>
      <c r="E1819">
        <v>452</v>
      </c>
      <c r="F1819" s="13" t="s">
        <v>157</v>
      </c>
      <c r="G1819" s="13" t="s">
        <v>1387</v>
      </c>
      <c r="H1819" t="s">
        <v>81</v>
      </c>
      <c r="I1819" t="s">
        <v>3973</v>
      </c>
      <c r="J1819">
        <v>44261</v>
      </c>
      <c r="K1819">
        <v>44561</v>
      </c>
      <c r="L1819">
        <v>1</v>
      </c>
      <c r="M1819">
        <v>40</v>
      </c>
      <c r="N1819">
        <v>5</v>
      </c>
      <c r="O1819">
        <v>42154</v>
      </c>
      <c r="P1819" t="s">
        <v>76</v>
      </c>
      <c r="Q1819" s="13" t="s">
        <v>60</v>
      </c>
      <c r="R1819" s="13" t="s">
        <v>83</v>
      </c>
      <c r="S1819" s="13" t="s">
        <v>140</v>
      </c>
      <c r="T1819" t="b">
        <v>1</v>
      </c>
      <c r="U1819" s="13" t="s">
        <v>7</v>
      </c>
      <c r="V1819" s="13" t="s">
        <v>3940</v>
      </c>
      <c r="W1819" t="s">
        <v>35</v>
      </c>
      <c r="X1819" s="13" t="s">
        <v>10</v>
      </c>
      <c r="Y1819" s="13" t="s">
        <v>153</v>
      </c>
      <c r="Z1819">
        <v>1967</v>
      </c>
      <c r="AA1819" s="13" t="s">
        <v>33</v>
      </c>
      <c r="AB1819" s="13" t="s">
        <v>1388</v>
      </c>
      <c r="AC1819" s="13" t="s">
        <v>199</v>
      </c>
      <c r="AD1819" s="13" t="s">
        <v>43</v>
      </c>
      <c r="AE1819">
        <v>58</v>
      </c>
      <c r="AF1819" t="s">
        <v>37</v>
      </c>
      <c r="AG1819" t="s">
        <v>11</v>
      </c>
      <c r="AH1819">
        <v>0</v>
      </c>
      <c r="AI1819" t="s">
        <v>78</v>
      </c>
      <c r="AJ1819" s="13" t="s">
        <v>167</v>
      </c>
      <c r="AK1819" s="13" t="s">
        <v>135</v>
      </c>
      <c r="AL1819" t="s">
        <v>136</v>
      </c>
      <c r="AM1819" t="str">
        <f>EmployeeData[[#This Row],[EMPLOYEEID]]</f>
        <v>E300139</v>
      </c>
    </row>
    <row r="1820" spans="1:39" ht="15" x14ac:dyDescent="0.25">
      <c r="A1820" s="13" t="s">
        <v>3941</v>
      </c>
      <c r="B1820" s="13" t="str">
        <f>EmployeeData[[#This Row],[FULLNAME]]</f>
        <v>Udo Ekkel</v>
      </c>
      <c r="C1820" s="13" t="s">
        <v>125</v>
      </c>
      <c r="D1820" s="13" t="s">
        <v>407</v>
      </c>
      <c r="E1820">
        <v>461</v>
      </c>
      <c r="F1820" s="13" t="s">
        <v>221</v>
      </c>
      <c r="G1820" s="13" t="s">
        <v>128</v>
      </c>
      <c r="H1820" t="s">
        <v>81</v>
      </c>
      <c r="I1820" t="s">
        <v>3973</v>
      </c>
      <c r="J1820">
        <v>44289</v>
      </c>
      <c r="K1820">
        <v>44561</v>
      </c>
      <c r="L1820">
        <v>1</v>
      </c>
      <c r="M1820">
        <v>40</v>
      </c>
      <c r="N1820">
        <v>5</v>
      </c>
      <c r="O1820">
        <v>480769</v>
      </c>
      <c r="P1820" t="s">
        <v>76</v>
      </c>
      <c r="Q1820" s="13" t="s">
        <v>54</v>
      </c>
      <c r="R1820" s="13" t="s">
        <v>83</v>
      </c>
      <c r="S1820" s="13" t="s">
        <v>211</v>
      </c>
      <c r="T1820" t="b">
        <v>1</v>
      </c>
      <c r="U1820" s="13" t="s">
        <v>38</v>
      </c>
      <c r="V1820" s="13" t="s">
        <v>3942</v>
      </c>
      <c r="W1820" t="s">
        <v>35</v>
      </c>
      <c r="X1820" s="13" t="s">
        <v>10</v>
      </c>
      <c r="Y1820" s="13" t="s">
        <v>233</v>
      </c>
      <c r="Z1820">
        <v>1980</v>
      </c>
      <c r="AA1820" s="13" t="s">
        <v>33</v>
      </c>
      <c r="AB1820" s="13" t="s">
        <v>132</v>
      </c>
      <c r="AC1820" s="13" t="s">
        <v>223</v>
      </c>
      <c r="AD1820" s="13" t="s">
        <v>9</v>
      </c>
      <c r="AE1820">
        <v>45</v>
      </c>
      <c r="AF1820" t="s">
        <v>36</v>
      </c>
      <c r="AG1820" t="s">
        <v>48</v>
      </c>
      <c r="AH1820">
        <v>0</v>
      </c>
      <c r="AI1820" t="s">
        <v>78</v>
      </c>
      <c r="AJ1820" s="13" t="s">
        <v>176</v>
      </c>
      <c r="AK1820" s="13" t="s">
        <v>135</v>
      </c>
      <c r="AL1820" t="b">
        <v>1</v>
      </c>
      <c r="AM1820" t="str">
        <f>EmployeeData[[#This Row],[EMPLOYEEID]]</f>
        <v>E300140</v>
      </c>
    </row>
    <row r="1821" spans="1:39" ht="15" x14ac:dyDescent="0.25">
      <c r="A1821" s="13" t="s">
        <v>3943</v>
      </c>
      <c r="B1821" s="13" t="str">
        <f>EmployeeData[[#This Row],[FULLNAME]]</f>
        <v>Peter Fung</v>
      </c>
      <c r="C1821" s="13" t="s">
        <v>203</v>
      </c>
      <c r="D1821" s="13" t="s">
        <v>407</v>
      </c>
      <c r="E1821">
        <v>442</v>
      </c>
      <c r="F1821" s="13" t="s">
        <v>143</v>
      </c>
      <c r="G1821" s="13" t="s">
        <v>204</v>
      </c>
      <c r="H1821" t="s">
        <v>81</v>
      </c>
      <c r="I1821" t="s">
        <v>3973</v>
      </c>
      <c r="J1821">
        <v>43918</v>
      </c>
      <c r="K1821">
        <v>44561</v>
      </c>
      <c r="L1821">
        <v>1</v>
      </c>
      <c r="M1821">
        <v>40</v>
      </c>
      <c r="N1821">
        <v>5</v>
      </c>
      <c r="O1821">
        <v>84448</v>
      </c>
      <c r="P1821" t="s">
        <v>76</v>
      </c>
      <c r="Q1821" s="13" t="s">
        <v>55</v>
      </c>
      <c r="R1821" s="13" t="s">
        <v>83</v>
      </c>
      <c r="S1821" s="13" t="s">
        <v>140</v>
      </c>
      <c r="T1821" t="b">
        <v>1</v>
      </c>
      <c r="U1821" s="13" t="s">
        <v>7</v>
      </c>
      <c r="V1821" s="13" t="s">
        <v>3944</v>
      </c>
      <c r="W1821" t="s">
        <v>5</v>
      </c>
      <c r="X1821" s="13" t="s">
        <v>10</v>
      </c>
      <c r="Y1821" s="13" t="s">
        <v>131</v>
      </c>
      <c r="Z1821">
        <v>1995</v>
      </c>
      <c r="AA1821" s="13" t="s">
        <v>34</v>
      </c>
      <c r="AB1821" s="13" t="s">
        <v>206</v>
      </c>
      <c r="AC1821" s="13" t="s">
        <v>179</v>
      </c>
      <c r="AD1821" s="13" t="s">
        <v>44</v>
      </c>
      <c r="AE1821">
        <v>30</v>
      </c>
      <c r="AF1821" t="s">
        <v>6</v>
      </c>
      <c r="AG1821" t="s">
        <v>12</v>
      </c>
      <c r="AH1821">
        <v>1</v>
      </c>
      <c r="AI1821" t="s">
        <v>78</v>
      </c>
      <c r="AJ1821" s="13" t="s">
        <v>134</v>
      </c>
      <c r="AK1821" s="13" t="s">
        <v>135</v>
      </c>
      <c r="AL1821" t="s">
        <v>136</v>
      </c>
      <c r="AM1821" t="str">
        <f>EmployeeData[[#This Row],[EMPLOYEEID]]</f>
        <v>E299667</v>
      </c>
    </row>
    <row r="1822" spans="1:39" ht="15" x14ac:dyDescent="0.25">
      <c r="A1822" s="13" t="s">
        <v>194</v>
      </c>
      <c r="B1822" s="13" t="str">
        <f>EmployeeData[[#This Row],[FULLNAME]]</f>
        <v>Kearney Michligk</v>
      </c>
      <c r="C1822" s="13" t="s">
        <v>193</v>
      </c>
      <c r="D1822" s="13" t="s">
        <v>126</v>
      </c>
      <c r="E1822">
        <v>233</v>
      </c>
      <c r="F1822" s="13" t="s">
        <v>157</v>
      </c>
      <c r="G1822" s="13" t="s">
        <v>194</v>
      </c>
      <c r="J1822">
        <v>41725</v>
      </c>
      <c r="L1822">
        <v>1</v>
      </c>
      <c r="M1822">
        <v>40</v>
      </c>
      <c r="N1822">
        <v>5</v>
      </c>
      <c r="O1822">
        <v>93509</v>
      </c>
      <c r="P1822" t="s">
        <v>2</v>
      </c>
      <c r="Q1822" s="13" t="s">
        <v>58</v>
      </c>
      <c r="R1822" s="13" t="s">
        <v>82</v>
      </c>
      <c r="S1822" s="13" t="s">
        <v>344</v>
      </c>
      <c r="T1822" t="b">
        <v>1</v>
      </c>
      <c r="U1822" s="13" t="s">
        <v>7</v>
      </c>
      <c r="V1822" s="13" t="s">
        <v>196</v>
      </c>
      <c r="W1822" t="s">
        <v>5</v>
      </c>
      <c r="X1822" s="13" t="s">
        <v>45</v>
      </c>
      <c r="Y1822" s="13" t="s">
        <v>146</v>
      </c>
      <c r="Z1822">
        <v>1967</v>
      </c>
      <c r="AA1822" s="13" t="s">
        <v>33</v>
      </c>
      <c r="AB1822" s="13" t="s">
        <v>196</v>
      </c>
      <c r="AC1822" s="13" t="s">
        <v>499</v>
      </c>
      <c r="AD1822" s="13" t="s">
        <v>43</v>
      </c>
      <c r="AE1822">
        <v>58</v>
      </c>
      <c r="AF1822" t="s">
        <v>37</v>
      </c>
      <c r="AG1822" t="s">
        <v>12</v>
      </c>
      <c r="AH1822">
        <v>11</v>
      </c>
      <c r="AI1822" t="s">
        <v>14</v>
      </c>
      <c r="AJ1822" s="13" t="s">
        <v>134</v>
      </c>
      <c r="AK1822" s="13" t="s">
        <v>150</v>
      </c>
      <c r="AL1822" t="s">
        <v>136</v>
      </c>
      <c r="AM1822" t="str">
        <f>EmployeeData[[#This Row],[EMPLOYEEID]]</f>
        <v>M095280</v>
      </c>
    </row>
    <row r="1823" spans="1:39" ht="15" x14ac:dyDescent="0.25">
      <c r="A1823" s="13" t="s">
        <v>214</v>
      </c>
      <c r="B1823" s="13" t="str">
        <f>EmployeeData[[#This Row],[FULLNAME]]</f>
        <v>Keri Liu</v>
      </c>
      <c r="C1823" s="13" t="s">
        <v>193</v>
      </c>
      <c r="D1823" s="13" t="s">
        <v>126</v>
      </c>
      <c r="E1823">
        <v>322</v>
      </c>
      <c r="F1823" s="13" t="s">
        <v>157</v>
      </c>
      <c r="G1823" s="13" t="s">
        <v>214</v>
      </c>
      <c r="J1823">
        <v>41725</v>
      </c>
      <c r="L1823">
        <v>1</v>
      </c>
      <c r="M1823">
        <v>40</v>
      </c>
      <c r="N1823">
        <v>5</v>
      </c>
      <c r="O1823">
        <v>64974</v>
      </c>
      <c r="P1823" t="s">
        <v>2</v>
      </c>
      <c r="Q1823" s="13" t="s">
        <v>58</v>
      </c>
      <c r="R1823" s="13" t="s">
        <v>82</v>
      </c>
      <c r="S1823" s="13" t="s">
        <v>159</v>
      </c>
      <c r="T1823" t="b">
        <v>1</v>
      </c>
      <c r="U1823" s="13" t="s">
        <v>8</v>
      </c>
      <c r="V1823" s="13" t="s">
        <v>217</v>
      </c>
      <c r="W1823" t="s">
        <v>35</v>
      </c>
      <c r="X1823" s="13" t="s">
        <v>45</v>
      </c>
      <c r="Y1823" s="13" t="s">
        <v>229</v>
      </c>
      <c r="Z1823">
        <v>1981</v>
      </c>
      <c r="AA1823" s="13" t="s">
        <v>15</v>
      </c>
      <c r="AB1823" s="13" t="s">
        <v>217</v>
      </c>
      <c r="AC1823" s="13" t="s">
        <v>264</v>
      </c>
      <c r="AD1823" s="13" t="s">
        <v>43</v>
      </c>
      <c r="AE1823">
        <v>44</v>
      </c>
      <c r="AF1823" t="s">
        <v>36</v>
      </c>
      <c r="AG1823" t="s">
        <v>12</v>
      </c>
      <c r="AH1823">
        <v>11</v>
      </c>
      <c r="AI1823" t="s">
        <v>14</v>
      </c>
      <c r="AJ1823" s="13" t="s">
        <v>239</v>
      </c>
      <c r="AK1823" s="13" t="s">
        <v>150</v>
      </c>
      <c r="AL1823" t="s">
        <v>136</v>
      </c>
      <c r="AM1823" t="str">
        <f>EmployeeData[[#This Row],[EMPLOYEEID]]</f>
        <v>M096889</v>
      </c>
    </row>
    <row r="1824" spans="1:39" ht="15" x14ac:dyDescent="0.25">
      <c r="A1824" s="13" t="s">
        <v>1527</v>
      </c>
      <c r="B1824" s="13" t="str">
        <f>EmployeeData[[#This Row],[FULLNAME]]</f>
        <v>Philip Chabert</v>
      </c>
      <c r="C1824" s="13" t="s">
        <v>1081</v>
      </c>
      <c r="D1824" s="13" t="s">
        <v>126</v>
      </c>
      <c r="E1824">
        <v>272</v>
      </c>
      <c r="F1824" s="13" t="s">
        <v>157</v>
      </c>
      <c r="G1824" s="13" t="s">
        <v>1527</v>
      </c>
      <c r="J1824">
        <v>43917</v>
      </c>
      <c r="L1824">
        <v>1</v>
      </c>
      <c r="M1824">
        <v>40</v>
      </c>
      <c r="N1824">
        <v>5</v>
      </c>
      <c r="O1824">
        <v>81545</v>
      </c>
      <c r="P1824" t="s">
        <v>2</v>
      </c>
      <c r="Q1824" s="13" t="s">
        <v>60</v>
      </c>
      <c r="R1824" s="13" t="s">
        <v>82</v>
      </c>
      <c r="S1824" s="13" t="s">
        <v>129</v>
      </c>
      <c r="T1824" t="b">
        <v>1</v>
      </c>
      <c r="U1824" s="13" t="s">
        <v>38</v>
      </c>
      <c r="V1824" s="13" t="s">
        <v>1529</v>
      </c>
      <c r="W1824" t="s">
        <v>5</v>
      </c>
      <c r="X1824" s="13" t="s">
        <v>45</v>
      </c>
      <c r="Y1824" s="13" t="s">
        <v>131</v>
      </c>
      <c r="Z1824">
        <v>1984</v>
      </c>
      <c r="AA1824" s="13" t="s">
        <v>34</v>
      </c>
      <c r="AB1824" s="13" t="s">
        <v>1529</v>
      </c>
      <c r="AC1824" s="13" t="s">
        <v>3440</v>
      </c>
      <c r="AD1824" s="13" t="s">
        <v>43</v>
      </c>
      <c r="AE1824">
        <v>41</v>
      </c>
      <c r="AF1824" t="s">
        <v>36</v>
      </c>
      <c r="AG1824" t="s">
        <v>12</v>
      </c>
      <c r="AH1824">
        <v>5</v>
      </c>
      <c r="AI1824" t="s">
        <v>30</v>
      </c>
      <c r="AJ1824" s="13" t="s">
        <v>167</v>
      </c>
      <c r="AK1824" s="13" t="s">
        <v>150</v>
      </c>
      <c r="AL1824" t="s">
        <v>136</v>
      </c>
      <c r="AM1824" t="str">
        <f>EmployeeData[[#This Row],[EMPLOYEEID]]</f>
        <v>M236347</v>
      </c>
    </row>
    <row r="1825" spans="1:39" ht="15" x14ac:dyDescent="0.25">
      <c r="A1825" s="13" t="s">
        <v>128</v>
      </c>
      <c r="B1825" s="13" t="str">
        <f>EmployeeData[[#This Row],[FULLNAME]]</f>
        <v>Josh Alpizar</v>
      </c>
      <c r="C1825" s="13" t="s">
        <v>125</v>
      </c>
      <c r="D1825" s="13" t="s">
        <v>1231</v>
      </c>
      <c r="E1825">
        <v>447</v>
      </c>
      <c r="F1825" s="13" t="s">
        <v>905</v>
      </c>
      <c r="G1825" s="13" t="s">
        <v>128</v>
      </c>
      <c r="J1825">
        <v>41710</v>
      </c>
      <c r="L1825">
        <v>1</v>
      </c>
      <c r="M1825">
        <v>40</v>
      </c>
      <c r="N1825">
        <v>5</v>
      </c>
      <c r="O1825">
        <v>548043</v>
      </c>
      <c r="P1825" t="s">
        <v>2</v>
      </c>
      <c r="Q1825" s="13" t="s">
        <v>54</v>
      </c>
      <c r="R1825" s="13" t="s">
        <v>1232</v>
      </c>
      <c r="S1825" s="13" t="s">
        <v>159</v>
      </c>
      <c r="T1825" t="b">
        <v>1</v>
      </c>
      <c r="U1825" s="13" t="s">
        <v>7</v>
      </c>
      <c r="V1825" s="13" t="s">
        <v>132</v>
      </c>
      <c r="W1825" t="s">
        <v>5</v>
      </c>
      <c r="X1825" s="13" t="s">
        <v>45</v>
      </c>
      <c r="Y1825" s="13" t="s">
        <v>146</v>
      </c>
      <c r="Z1825">
        <v>1965</v>
      </c>
      <c r="AA1825" s="13" t="s">
        <v>33</v>
      </c>
      <c r="AB1825" s="13" t="s">
        <v>132</v>
      </c>
      <c r="AC1825" s="13" t="s">
        <v>907</v>
      </c>
      <c r="AD1825" s="13" t="s">
        <v>64</v>
      </c>
      <c r="AE1825">
        <v>60</v>
      </c>
      <c r="AF1825" t="s">
        <v>37</v>
      </c>
      <c r="AG1825" t="s">
        <v>48</v>
      </c>
      <c r="AH1825">
        <v>11</v>
      </c>
      <c r="AI1825" t="s">
        <v>14</v>
      </c>
      <c r="AJ1825" s="13" t="s">
        <v>134</v>
      </c>
      <c r="AK1825" s="13" t="s">
        <v>150</v>
      </c>
      <c r="AL1825" t="s">
        <v>136</v>
      </c>
      <c r="AM1825" t="str">
        <f>EmployeeData[[#This Row],[EMPLOYEEID]]</f>
        <v>M237930</v>
      </c>
    </row>
    <row r="1826" spans="1:39" ht="15" x14ac:dyDescent="0.25">
      <c r="A1826" s="13" t="s">
        <v>144</v>
      </c>
      <c r="B1826" s="13" t="str">
        <f>EmployeeData[[#This Row],[FULLNAME]]</f>
        <v>Corrina Schilling</v>
      </c>
      <c r="C1826" s="13" t="s">
        <v>125</v>
      </c>
      <c r="D1826" s="13" t="s">
        <v>988</v>
      </c>
      <c r="E1826">
        <v>447</v>
      </c>
      <c r="F1826" s="13" t="s">
        <v>127</v>
      </c>
      <c r="G1826" s="13" t="s">
        <v>144</v>
      </c>
      <c r="J1826">
        <v>42365</v>
      </c>
      <c r="L1826">
        <v>1</v>
      </c>
      <c r="M1826">
        <v>40</v>
      </c>
      <c r="N1826">
        <v>5</v>
      </c>
      <c r="O1826">
        <v>11044</v>
      </c>
      <c r="P1826" t="s">
        <v>2</v>
      </c>
      <c r="Q1826" s="13" t="s">
        <v>54</v>
      </c>
      <c r="R1826" s="13" t="s">
        <v>989</v>
      </c>
      <c r="S1826" s="13" t="s">
        <v>159</v>
      </c>
      <c r="T1826" t="b">
        <v>1</v>
      </c>
      <c r="U1826" s="13" t="s">
        <v>7</v>
      </c>
      <c r="V1826" s="13" t="s">
        <v>147</v>
      </c>
      <c r="W1826" t="s">
        <v>35</v>
      </c>
      <c r="X1826" s="13" t="s">
        <v>45</v>
      </c>
      <c r="Y1826" s="13" t="s">
        <v>146</v>
      </c>
      <c r="Z1826">
        <v>1977</v>
      </c>
      <c r="AA1826" s="13" t="s">
        <v>33</v>
      </c>
      <c r="AB1826" s="13" t="s">
        <v>147</v>
      </c>
      <c r="AC1826" s="13" t="s">
        <v>907</v>
      </c>
      <c r="AD1826" s="13" t="s">
        <v>64</v>
      </c>
      <c r="AE1826">
        <v>48</v>
      </c>
      <c r="AF1826" t="s">
        <v>37</v>
      </c>
      <c r="AG1826" t="s">
        <v>11</v>
      </c>
      <c r="AH1826">
        <v>10</v>
      </c>
      <c r="AI1826" t="s">
        <v>14</v>
      </c>
      <c r="AJ1826" s="13" t="s">
        <v>167</v>
      </c>
      <c r="AK1826" s="13" t="s">
        <v>184</v>
      </c>
      <c r="AL1826" t="s">
        <v>136</v>
      </c>
      <c r="AM1826" t="str">
        <f>EmployeeData[[#This Row],[EMPLOYEEID]]</f>
        <v>M266882</v>
      </c>
    </row>
    <row r="1827" spans="1:39" ht="15" x14ac:dyDescent="0.25">
      <c r="A1827" s="13" t="s">
        <v>3945</v>
      </c>
      <c r="B1827" s="13" t="str">
        <f>EmployeeData[[#This Row],[FULLNAME]]</f>
        <v>Marinna Kranig</v>
      </c>
      <c r="C1827" s="13" t="s">
        <v>866</v>
      </c>
      <c r="D1827" s="13" t="s">
        <v>1231</v>
      </c>
      <c r="E1827">
        <v>602</v>
      </c>
      <c r="F1827" s="13" t="s">
        <v>867</v>
      </c>
      <c r="G1827" s="13" t="s">
        <v>865</v>
      </c>
      <c r="J1827">
        <v>42742</v>
      </c>
      <c r="L1827">
        <v>1</v>
      </c>
      <c r="M1827">
        <v>40</v>
      </c>
      <c r="N1827">
        <v>5</v>
      </c>
      <c r="O1827">
        <v>421291</v>
      </c>
      <c r="P1827" t="s">
        <v>2</v>
      </c>
      <c r="Q1827" s="13" t="s">
        <v>61</v>
      </c>
      <c r="R1827" s="13" t="s">
        <v>1232</v>
      </c>
      <c r="S1827" s="13" t="s">
        <v>140</v>
      </c>
      <c r="T1827" t="b">
        <v>1</v>
      </c>
      <c r="U1827" s="13" t="s">
        <v>7</v>
      </c>
      <c r="V1827" s="13" t="s">
        <v>3946</v>
      </c>
      <c r="W1827" t="s">
        <v>35</v>
      </c>
      <c r="X1827" s="13" t="s">
        <v>45</v>
      </c>
      <c r="Y1827" s="13" t="s">
        <v>146</v>
      </c>
      <c r="Z1827">
        <v>1979</v>
      </c>
      <c r="AA1827" s="13" t="s">
        <v>33</v>
      </c>
      <c r="AB1827" s="13" t="s">
        <v>868</v>
      </c>
      <c r="AC1827" s="13" t="s">
        <v>869</v>
      </c>
      <c r="AD1827" s="13" t="s">
        <v>42</v>
      </c>
      <c r="AE1827">
        <v>46</v>
      </c>
      <c r="AF1827" t="s">
        <v>37</v>
      </c>
      <c r="AG1827" t="s">
        <v>48</v>
      </c>
      <c r="AH1827">
        <v>8</v>
      </c>
      <c r="AI1827" t="s">
        <v>13</v>
      </c>
      <c r="AJ1827" s="13" t="s">
        <v>176</v>
      </c>
      <c r="AK1827" s="13" t="s">
        <v>150</v>
      </c>
      <c r="AL1827" t="s">
        <v>136</v>
      </c>
      <c r="AM1827" t="str">
        <f>EmployeeData[[#This Row],[EMPLOYEEID]]</f>
        <v>M296403</v>
      </c>
    </row>
    <row r="1828" spans="1:39" ht="15" x14ac:dyDescent="0.25">
      <c r="A1828" s="13" t="s">
        <v>158</v>
      </c>
      <c r="B1828" s="13" t="str">
        <f>EmployeeData[[#This Row],[FULLNAME]]</f>
        <v>Charyl Lauzon</v>
      </c>
      <c r="C1828" s="13" t="s">
        <v>156</v>
      </c>
      <c r="D1828" s="13" t="s">
        <v>126</v>
      </c>
      <c r="E1828">
        <v>281</v>
      </c>
      <c r="F1828" s="13" t="s">
        <v>127</v>
      </c>
      <c r="G1828" s="13" t="s">
        <v>158</v>
      </c>
      <c r="J1828">
        <v>44266</v>
      </c>
      <c r="L1828">
        <v>1</v>
      </c>
      <c r="M1828">
        <v>40</v>
      </c>
      <c r="N1828">
        <v>5</v>
      </c>
      <c r="O1828">
        <v>93574</v>
      </c>
      <c r="P1828" t="s">
        <v>2</v>
      </c>
      <c r="Q1828" s="13" t="s">
        <v>56</v>
      </c>
      <c r="R1828" s="13" t="s">
        <v>82</v>
      </c>
      <c r="S1828" s="13" t="s">
        <v>159</v>
      </c>
      <c r="T1828" t="b">
        <v>1</v>
      </c>
      <c r="U1828" s="13" t="s">
        <v>7</v>
      </c>
      <c r="V1828" s="13" t="s">
        <v>161</v>
      </c>
      <c r="W1828" t="s">
        <v>35</v>
      </c>
      <c r="X1828" s="13" t="s">
        <v>45</v>
      </c>
      <c r="Y1828" s="13" t="s">
        <v>229</v>
      </c>
      <c r="Z1828">
        <v>1987</v>
      </c>
      <c r="AA1828" s="13" t="s">
        <v>15</v>
      </c>
      <c r="AB1828" s="13" t="s">
        <v>161</v>
      </c>
      <c r="AC1828" s="13" t="s">
        <v>633</v>
      </c>
      <c r="AD1828" s="13" t="s">
        <v>9</v>
      </c>
      <c r="AE1828">
        <v>38</v>
      </c>
      <c r="AF1828" t="s">
        <v>36</v>
      </c>
      <c r="AG1828" t="s">
        <v>12</v>
      </c>
      <c r="AH1828">
        <v>4</v>
      </c>
      <c r="AI1828" t="s">
        <v>30</v>
      </c>
      <c r="AJ1828" s="13" t="s">
        <v>134</v>
      </c>
      <c r="AK1828" s="13" t="s">
        <v>150</v>
      </c>
      <c r="AL1828" t="s">
        <v>136</v>
      </c>
      <c r="AM1828" t="str">
        <f>EmployeeData[[#This Row],[EMPLOYEEID]]</f>
        <v>M300121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7B8E7-D9D7-48E1-9248-7CBD1AE927DE}">
  <dimension ref="A1:J1828"/>
  <sheetViews>
    <sheetView topLeftCell="A2" workbookViewId="0">
      <selection activeCell="J3" sqref="J3"/>
    </sheetView>
  </sheetViews>
  <sheetFormatPr defaultColWidth="13.7109375" defaultRowHeight="21.95" customHeight="1" x14ac:dyDescent="0.25"/>
  <cols>
    <col min="1" max="5" width="13.7109375" style="14"/>
    <col min="6" max="6" width="24.42578125" style="14" bestFit="1" customWidth="1"/>
    <col min="7" max="16384" width="13.7109375" style="14"/>
  </cols>
  <sheetData>
    <row r="1" spans="1:10" ht="21.95" customHeight="1" x14ac:dyDescent="0.25">
      <c r="A1" s="14" t="s">
        <v>3956</v>
      </c>
      <c r="B1" s="14" t="s">
        <v>3955</v>
      </c>
      <c r="C1" s="14" t="s">
        <v>3954</v>
      </c>
      <c r="E1" s="16" t="s">
        <v>23</v>
      </c>
      <c r="F1" s="15" t="s">
        <v>3951</v>
      </c>
      <c r="G1" s="15" t="s">
        <v>25</v>
      </c>
      <c r="H1" s="15" t="s">
        <v>3948</v>
      </c>
      <c r="I1" s="15" t="s">
        <v>3950</v>
      </c>
      <c r="J1" s="16" t="s">
        <v>41</v>
      </c>
    </row>
    <row r="2" spans="1:10" ht="21.95" customHeight="1" x14ac:dyDescent="0.25">
      <c r="A2" s="14" t="s">
        <v>3952</v>
      </c>
      <c r="B2" s="14" t="s">
        <v>35</v>
      </c>
      <c r="C2" s="14" t="e" vm="10">
        <v>#VALUE!</v>
      </c>
      <c r="E2" s="14" t="str" cm="1">
        <f t="array" ref="E2">_xlfn._xlws.SORT(_xlfn.UNIQUE(INDEX(_xlfn._xlws.FILTER(EmployeeData[],(IF('Employee Data'!$B$7&lt;&gt;"",EmployeeData[DEPARTMENT]='Employee Data'!$B$7,EmployeeData[COMPANYCODE]&lt;&gt;""))*(IF('Employee Data'!$B$8&lt;&gt;"",EmployeeData[DIVISION]='Employee Data'!$B$8,EmployeeData[DIVISION]&lt;&gt;""))*(IF('Employee Data'!$B$9&lt;&gt;"",EmployeeData[EMPLOYEEID]='Employee Data'!$B$9,EmployeeData[EMPLOYEEID]&lt;&gt;""))*(IF('Employee Data'!$B$10&lt;&gt;"",EmployeeData[Name]='Employee Data'!$B$10,EmployeeData[Name]&lt;&gt;""))*(IF('Employee Data'!$B$11&lt;&gt;"",EmployeeData[HRMANAGER]='Employee Data'!$B$11,EmployeeData[HRMANAGER]&lt;&gt;""))),,21)))</f>
        <v>ACME Western EU SE</v>
      </c>
      <c r="F2" s="14" t="str" cm="1">
        <f t="array" ref="F2">_xlfn._xlws.SORT(_xlfn.UNIQUE(INDEX(_xlfn._xlws.FILTER(EmployeeData[],(IF('Employee Data'!$B$6&lt;&gt;"",EmployeeData[COMPANYCODE]='Employee Data'!$B$6,EmployeeData[COMPANYCODE]&lt;&gt;""))*(IF('Employee Data'!$B$8&lt;&gt;"",EmployeeData[DIVISION]='Employee Data'!$B$8,EmployeeData[DIVISION]&lt;&gt;""))*(IF('Employee Data'!$B$9&lt;&gt;"",EmployeeData[EMPLOYEEID]='Employee Data'!$B$9,EmployeeData[EMPLOYEEID]&lt;&gt;""))*(IF('Employee Data'!$B$10&lt;&gt;"",EmployeeData[Name]='Employee Data'!$B$10,EmployeeData[Name]&lt;&gt;""))*(IF('Employee Data'!$B$11&lt;&gt;"",EmployeeData[HRMANAGER]='Employee Data'!$B$11,EmployeeData[HRMANAGER]&lt;&gt;""))),,18)))</f>
        <v>Operations</v>
      </c>
      <c r="G2" s="14" t="str" cm="1">
        <f t="array" ref="G2">_xlfn._xlws.SORT(_xlfn.UNIQUE(INDEX(_xlfn._xlws.FILTER(EmployeeData[],(IF('Employee Data'!$B$6&lt;&gt;"",EmployeeData[COMPANYCODE]='Employee Data'!$B$6,EmployeeData[COMPANYCODE]&lt;&gt;""))*(IF('Employee Data'!$B$7&lt;&gt;"",EmployeeData[DEPARTMENT]='Employee Data'!$B$7,EmployeeData[DEPARTMENT]&lt;&gt;""))*(IF('Employee Data'!$B$9&lt;&gt;"",EmployeeData[EMPLOYEEID]='Employee Data'!$B$9,EmployeeData[EMPLOYEEID]&lt;&gt;""))*(IF('Employee Data'!$B$10&lt;&gt;"",EmployeeData[Name]='Employee Data'!$B$10,EmployeeData[Name]&lt;&gt;""))*(IF('Employee Data'!$B$11&lt;&gt;"",EmployeeData[HRMANAGER]='Employee Data'!$B$11,EmployeeData[HRMANAGER]&lt;&gt;""))),,17)))</f>
        <v>Sales</v>
      </c>
      <c r="H2" s="14" t="str" cm="1">
        <f t="array" ref="H2:H1828">_xlfn._xlws.SORT(_xlfn.UNIQUE(INDEX(_xlfn._xlws.FILTER(EmployeeData[],(IF('Employee Data'!$B$6&lt;&gt;"",EmployeeData[COMPANYCODE]='Employee Data'!$B$6,EmployeeData[COMPANYCODE]&lt;&gt;""))*(IF('Employee Data'!$B$8&lt;&gt;"",EmployeeData[DIVISION]='Employee Data'!$B$8,EmployeeData[DIVISION]&lt;&gt;""))*(IF('Employee Data'!$B$7&lt;&gt;"",EmployeeData[DEPARTMENT]='Employee Data'!$B$7,EmployeeData[DEPARTMENT]&lt;&gt;""))*(IF('Employee Data'!$B$10&lt;&gt;"",EmployeeData[Name]='Employee Data'!$B$10,EmployeeData[Name]&lt;&gt;""))*(IF('Employee Data'!$B$11&lt;&gt;"",EmployeeData[HRMANAGER]='Employee Data'!$B$11,EmployeeData[HRMANAGER]&lt;&gt;""))),,1)))</f>
        <v>E000094</v>
      </c>
      <c r="I2" s="14" t="str" cm="1">
        <f t="array" ref="I2">_xlfn._xlws.SORT(_xlfn.UNIQUE(INDEX(_xlfn._xlws.FILTER(EmployeeData[],(IF('Employee Data'!$B$6&lt;&gt;"",EmployeeData[COMPANYCODE]='Employee Data'!$B$6,EmployeeData[COMPANYCODE]&lt;&gt;""))*(IF('Employee Data'!$B$8&lt;&gt;"",EmployeeData[DIVISION]='Employee Data'!$B$8,EmployeeData[DIVISION]&lt;&gt;""))*(IF('Employee Data'!$B$9&lt;&gt;"",EmployeeData[EMPLOYEEID]='Employee Data'!$B$9,EmployeeData[EMPLOYEEID]&lt;&gt;""))*(IF('Employee Data'!$B$7&lt;&gt;"",EmployeeData[DEPARTMENT]='Employee Data'!$B$7,EmployeeData[DEPARTMENT]&lt;&gt;""))*(IF('Employee Data'!$B$11&lt;&gt;"",EmployeeData[HRMANAGER]='Employee Data'!$B$11,EmployeeData[HRMANAGER]&lt;&gt;""))),,2)))</f>
        <v>Adam Tran</v>
      </c>
      <c r="J2" s="14" t="str" cm="1">
        <f t="array" ref="J2">_xlfn._xlws.SORT(_xlfn.UNIQUE(INDEX(_xlfn._xlws.FILTER(EmployeeData[],(IF('Employee Data'!$B$6&lt;&gt;"",EmployeeData[COMPANYCODE]='Employee Data'!$B$6,EmployeeData[COMPANYCODE]&lt;&gt;""))*(IF('Employee Data'!$B$8&lt;&gt;"",EmployeeData[DIVISION]='Employee Data'!$B$8,EmployeeData[DIVISION]&lt;&gt;""))*(IF('Employee Data'!$B$9&lt;&gt;"",EmployeeData[EMPLOYEEID]='Employee Data'!$B$9,EmployeeData[EMPLOYEEID]&lt;&gt;""))*(IF('Employee Data'!$B$7&lt;&gt;"",EmployeeData[DEPARTMENT]='Employee Data'!$B$7,EmployeeData[DEPARTMENT]&lt;&gt;""))*(IF('Employee Data'!$B$10&lt;&gt;"",EmployeeData[Name]='Employee Data'!$B$10,EmployeeData[Name]&lt;&gt;""))),,28)))</f>
        <v>Josh Alpizar</v>
      </c>
    </row>
    <row r="3" spans="1:10" ht="21.95" customHeight="1" x14ac:dyDescent="0.25">
      <c r="A3" s="14" t="s">
        <v>3953</v>
      </c>
      <c r="B3" s="14" t="s">
        <v>5</v>
      </c>
      <c r="C3" s="14" t="e" vm="11">
        <v>#VALUE!</v>
      </c>
      <c r="H3" s="14" t="str">
        <v>E000119</v>
      </c>
    </row>
    <row r="4" spans="1:10" ht="21.95" customHeight="1" x14ac:dyDescent="0.25">
      <c r="H4" s="14" t="str">
        <v>E000245</v>
      </c>
    </row>
    <row r="5" spans="1:10" ht="21.95" customHeight="1" x14ac:dyDescent="0.25">
      <c r="C5" s="17"/>
      <c r="H5" s="14" t="str">
        <v>E000249</v>
      </c>
    </row>
    <row r="6" spans="1:10" ht="21.95" customHeight="1" x14ac:dyDescent="0.25">
      <c r="H6" s="14" t="str">
        <v>E000392</v>
      </c>
    </row>
    <row r="7" spans="1:10" ht="21.95" customHeight="1" x14ac:dyDescent="0.25">
      <c r="H7" s="14" t="str">
        <v>E000707</v>
      </c>
    </row>
    <row r="8" spans="1:10" ht="21.95" customHeight="1" x14ac:dyDescent="0.25">
      <c r="H8" s="14" t="str">
        <v>E000849</v>
      </c>
    </row>
    <row r="9" spans="1:10" ht="21.95" customHeight="1" x14ac:dyDescent="0.25">
      <c r="H9" s="14" t="str">
        <v>E000899</v>
      </c>
    </row>
    <row r="10" spans="1:10" ht="21.95" customHeight="1" x14ac:dyDescent="0.25">
      <c r="H10" s="14" t="str">
        <v>E000928</v>
      </c>
    </row>
    <row r="11" spans="1:10" ht="21.95" customHeight="1" x14ac:dyDescent="0.25">
      <c r="H11" s="14" t="str">
        <v>E001085</v>
      </c>
    </row>
    <row r="12" spans="1:10" ht="21.95" customHeight="1" x14ac:dyDescent="0.25">
      <c r="H12" s="14" t="str">
        <v>E001516</v>
      </c>
    </row>
    <row r="13" spans="1:10" ht="21.95" customHeight="1" x14ac:dyDescent="0.25">
      <c r="H13" s="14" t="str">
        <v>E001724</v>
      </c>
    </row>
    <row r="14" spans="1:10" ht="21.95" customHeight="1" x14ac:dyDescent="0.25">
      <c r="H14" s="14" t="str">
        <v>E001747</v>
      </c>
    </row>
    <row r="15" spans="1:10" ht="21.95" customHeight="1" x14ac:dyDescent="0.25">
      <c r="H15" s="14" t="str">
        <v>E001945</v>
      </c>
    </row>
    <row r="16" spans="1:10" ht="21.95" customHeight="1" x14ac:dyDescent="0.25">
      <c r="H16" s="14" t="str">
        <v>E002033</v>
      </c>
    </row>
    <row r="17" spans="8:8" ht="21.95" customHeight="1" x14ac:dyDescent="0.25">
      <c r="H17" s="14" t="str">
        <v>E002050</v>
      </c>
    </row>
    <row r="18" spans="8:8" ht="21.95" customHeight="1" x14ac:dyDescent="0.25">
      <c r="H18" s="14" t="str">
        <v>E002358</v>
      </c>
    </row>
    <row r="19" spans="8:8" ht="21.95" customHeight="1" x14ac:dyDescent="0.25">
      <c r="H19" s="14" t="str">
        <v>E002659</v>
      </c>
    </row>
    <row r="20" spans="8:8" ht="21.95" customHeight="1" x14ac:dyDescent="0.25">
      <c r="H20" s="14" t="str">
        <v>E003039</v>
      </c>
    </row>
    <row r="21" spans="8:8" ht="21.95" customHeight="1" x14ac:dyDescent="0.25">
      <c r="H21" s="14" t="str">
        <v>E003114</v>
      </c>
    </row>
    <row r="22" spans="8:8" ht="21.95" customHeight="1" x14ac:dyDescent="0.25">
      <c r="H22" s="14" t="str">
        <v>E003139</v>
      </c>
    </row>
    <row r="23" spans="8:8" ht="21.95" customHeight="1" x14ac:dyDescent="0.25">
      <c r="H23" s="14" t="str">
        <v>E003682</v>
      </c>
    </row>
    <row r="24" spans="8:8" ht="21.95" customHeight="1" x14ac:dyDescent="0.25">
      <c r="H24" s="14" t="str">
        <v>E003720</v>
      </c>
    </row>
    <row r="25" spans="8:8" ht="21.95" customHeight="1" x14ac:dyDescent="0.25">
      <c r="H25" s="14" t="str">
        <v>E003956</v>
      </c>
    </row>
    <row r="26" spans="8:8" ht="21.95" customHeight="1" x14ac:dyDescent="0.25">
      <c r="H26" s="14" t="str">
        <v>E004551</v>
      </c>
    </row>
    <row r="27" spans="8:8" ht="21.95" customHeight="1" x14ac:dyDescent="0.25">
      <c r="H27" s="14" t="str">
        <v>E005043</v>
      </c>
    </row>
    <row r="28" spans="8:8" ht="21.95" customHeight="1" x14ac:dyDescent="0.25">
      <c r="H28" s="14" t="str">
        <v>E005292</v>
      </c>
    </row>
    <row r="29" spans="8:8" ht="21.95" customHeight="1" x14ac:dyDescent="0.25">
      <c r="H29" s="14" t="str">
        <v>E005490</v>
      </c>
    </row>
    <row r="30" spans="8:8" ht="21.95" customHeight="1" x14ac:dyDescent="0.25">
      <c r="H30" s="14" t="str">
        <v>E005935</v>
      </c>
    </row>
    <row r="31" spans="8:8" ht="21.95" customHeight="1" x14ac:dyDescent="0.25">
      <c r="H31" s="14" t="str">
        <v>E006070</v>
      </c>
    </row>
    <row r="32" spans="8:8" ht="21.95" customHeight="1" x14ac:dyDescent="0.25">
      <c r="H32" s="14" t="str">
        <v>E006078</v>
      </c>
    </row>
    <row r="33" spans="8:8" ht="21.95" customHeight="1" x14ac:dyDescent="0.25">
      <c r="H33" s="14" t="str">
        <v>E006328</v>
      </c>
    </row>
    <row r="34" spans="8:8" ht="21.95" customHeight="1" x14ac:dyDescent="0.25">
      <c r="H34" s="14" t="str">
        <v>E006494</v>
      </c>
    </row>
    <row r="35" spans="8:8" ht="21.95" customHeight="1" x14ac:dyDescent="0.25">
      <c r="H35" s="14" t="str">
        <v>E007063</v>
      </c>
    </row>
    <row r="36" spans="8:8" ht="21.95" customHeight="1" x14ac:dyDescent="0.25">
      <c r="H36" s="14" t="str">
        <v>E007561</v>
      </c>
    </row>
    <row r="37" spans="8:8" ht="21.95" customHeight="1" x14ac:dyDescent="0.25">
      <c r="H37" s="14" t="str">
        <v>E008043</v>
      </c>
    </row>
    <row r="38" spans="8:8" ht="21.95" customHeight="1" x14ac:dyDescent="0.25">
      <c r="H38" s="14" t="str">
        <v>E008072</v>
      </c>
    </row>
    <row r="39" spans="8:8" ht="21.95" customHeight="1" x14ac:dyDescent="0.25">
      <c r="H39" s="14" t="str">
        <v>E008099</v>
      </c>
    </row>
    <row r="40" spans="8:8" ht="21.95" customHeight="1" x14ac:dyDescent="0.25">
      <c r="H40" s="14" t="str">
        <v>E009099</v>
      </c>
    </row>
    <row r="41" spans="8:8" ht="21.95" customHeight="1" x14ac:dyDescent="0.25">
      <c r="H41" s="14" t="str">
        <v>E009586</v>
      </c>
    </row>
    <row r="42" spans="8:8" ht="21.95" customHeight="1" x14ac:dyDescent="0.25">
      <c r="H42" s="14" t="str">
        <v>E009731</v>
      </c>
    </row>
    <row r="43" spans="8:8" ht="21.95" customHeight="1" x14ac:dyDescent="0.25">
      <c r="H43" s="14" t="str">
        <v>E009732</v>
      </c>
    </row>
    <row r="44" spans="8:8" ht="21.95" customHeight="1" x14ac:dyDescent="0.25">
      <c r="H44" s="14" t="str">
        <v>E009897</v>
      </c>
    </row>
    <row r="45" spans="8:8" ht="21.95" customHeight="1" x14ac:dyDescent="0.25">
      <c r="H45" s="14" t="str">
        <v>E010072</v>
      </c>
    </row>
    <row r="46" spans="8:8" ht="21.95" customHeight="1" x14ac:dyDescent="0.25">
      <c r="H46" s="14" t="str">
        <v>E010127</v>
      </c>
    </row>
    <row r="47" spans="8:8" ht="21.95" customHeight="1" x14ac:dyDescent="0.25">
      <c r="H47" s="14" t="str">
        <v>E010260</v>
      </c>
    </row>
    <row r="48" spans="8:8" ht="21.95" customHeight="1" x14ac:dyDescent="0.25">
      <c r="H48" s="14" t="str">
        <v>E010631</v>
      </c>
    </row>
    <row r="49" spans="8:8" ht="21.95" customHeight="1" x14ac:dyDescent="0.25">
      <c r="H49" s="14" t="str">
        <v>E010869</v>
      </c>
    </row>
    <row r="50" spans="8:8" ht="21.95" customHeight="1" x14ac:dyDescent="0.25">
      <c r="H50" s="14" t="str">
        <v>E011085</v>
      </c>
    </row>
    <row r="51" spans="8:8" ht="21.95" customHeight="1" x14ac:dyDescent="0.25">
      <c r="H51" s="14" t="str">
        <v>E011442</v>
      </c>
    </row>
    <row r="52" spans="8:8" ht="21.95" customHeight="1" x14ac:dyDescent="0.25">
      <c r="H52" s="14" t="str">
        <v>E011537</v>
      </c>
    </row>
    <row r="53" spans="8:8" ht="21.95" customHeight="1" x14ac:dyDescent="0.25">
      <c r="H53" s="14" t="str">
        <v>E011786</v>
      </c>
    </row>
    <row r="54" spans="8:8" ht="21.95" customHeight="1" x14ac:dyDescent="0.25">
      <c r="H54" s="14" t="str">
        <v>E011803</v>
      </c>
    </row>
    <row r="55" spans="8:8" ht="21.95" customHeight="1" x14ac:dyDescent="0.25">
      <c r="H55" s="14" t="str">
        <v>E012040</v>
      </c>
    </row>
    <row r="56" spans="8:8" ht="21.95" customHeight="1" x14ac:dyDescent="0.25">
      <c r="H56" s="14" t="str">
        <v>E012863</v>
      </c>
    </row>
    <row r="57" spans="8:8" ht="21.95" customHeight="1" x14ac:dyDescent="0.25">
      <c r="H57" s="14" t="str">
        <v>E012908</v>
      </c>
    </row>
    <row r="58" spans="8:8" ht="21.95" customHeight="1" x14ac:dyDescent="0.25">
      <c r="H58" s="14" t="str">
        <v>E012910</v>
      </c>
    </row>
    <row r="59" spans="8:8" ht="21.95" customHeight="1" x14ac:dyDescent="0.25">
      <c r="H59" s="14" t="str">
        <v>E012911</v>
      </c>
    </row>
    <row r="60" spans="8:8" ht="21.95" customHeight="1" x14ac:dyDescent="0.25">
      <c r="H60" s="14" t="str">
        <v>E013049</v>
      </c>
    </row>
    <row r="61" spans="8:8" ht="21.95" customHeight="1" x14ac:dyDescent="0.25">
      <c r="H61" s="14" t="str">
        <v>E013080</v>
      </c>
    </row>
    <row r="62" spans="8:8" ht="21.95" customHeight="1" x14ac:dyDescent="0.25">
      <c r="H62" s="14" t="str">
        <v>E013296</v>
      </c>
    </row>
    <row r="63" spans="8:8" ht="21.95" customHeight="1" x14ac:dyDescent="0.25">
      <c r="H63" s="14" t="str">
        <v>E014067</v>
      </c>
    </row>
    <row r="64" spans="8:8" ht="21.95" customHeight="1" x14ac:dyDescent="0.25">
      <c r="H64" s="14" t="str">
        <v>E014311</v>
      </c>
    </row>
    <row r="65" spans="8:8" ht="21.95" customHeight="1" x14ac:dyDescent="0.25">
      <c r="H65" s="14" t="str">
        <v>E014813</v>
      </c>
    </row>
    <row r="66" spans="8:8" ht="21.95" customHeight="1" x14ac:dyDescent="0.25">
      <c r="H66" s="14" t="str">
        <v>E014919</v>
      </c>
    </row>
    <row r="67" spans="8:8" ht="21.95" customHeight="1" x14ac:dyDescent="0.25">
      <c r="H67" s="14" t="str">
        <v>E015365</v>
      </c>
    </row>
    <row r="68" spans="8:8" ht="21.95" customHeight="1" x14ac:dyDescent="0.25">
      <c r="H68" s="14" t="str">
        <v>E015570</v>
      </c>
    </row>
    <row r="69" spans="8:8" ht="21.95" customHeight="1" x14ac:dyDescent="0.25">
      <c r="H69" s="14" t="str">
        <v>E016011</v>
      </c>
    </row>
    <row r="70" spans="8:8" ht="21.95" customHeight="1" x14ac:dyDescent="0.25">
      <c r="H70" s="14" t="str">
        <v>E016145</v>
      </c>
    </row>
    <row r="71" spans="8:8" ht="21.95" customHeight="1" x14ac:dyDescent="0.25">
      <c r="H71" s="14" t="str">
        <v>E016296</v>
      </c>
    </row>
    <row r="72" spans="8:8" ht="21.95" customHeight="1" x14ac:dyDescent="0.25">
      <c r="H72" s="14" t="str">
        <v>E016647</v>
      </c>
    </row>
    <row r="73" spans="8:8" ht="21.95" customHeight="1" x14ac:dyDescent="0.25">
      <c r="H73" s="14" t="str">
        <v>E016751</v>
      </c>
    </row>
    <row r="74" spans="8:8" ht="21.95" customHeight="1" x14ac:dyDescent="0.25">
      <c r="H74" s="14" t="str">
        <v>E016813</v>
      </c>
    </row>
    <row r="75" spans="8:8" ht="21.95" customHeight="1" x14ac:dyDescent="0.25">
      <c r="H75" s="14" t="str">
        <v>E016945</v>
      </c>
    </row>
    <row r="76" spans="8:8" ht="21.95" customHeight="1" x14ac:dyDescent="0.25">
      <c r="H76" s="14" t="str">
        <v>E017149</v>
      </c>
    </row>
    <row r="77" spans="8:8" ht="21.95" customHeight="1" x14ac:dyDescent="0.25">
      <c r="H77" s="14" t="str">
        <v>E017164</v>
      </c>
    </row>
    <row r="78" spans="8:8" ht="21.95" customHeight="1" x14ac:dyDescent="0.25">
      <c r="H78" s="14" t="str">
        <v>E017429</v>
      </c>
    </row>
    <row r="79" spans="8:8" ht="21.95" customHeight="1" x14ac:dyDescent="0.25">
      <c r="H79" s="14" t="str">
        <v>E017597</v>
      </c>
    </row>
    <row r="80" spans="8:8" ht="21.95" customHeight="1" x14ac:dyDescent="0.25">
      <c r="H80" s="14" t="str">
        <v>E017643</v>
      </c>
    </row>
    <row r="81" spans="8:8" ht="21.95" customHeight="1" x14ac:dyDescent="0.25">
      <c r="H81" s="14" t="str">
        <v>E017695</v>
      </c>
    </row>
    <row r="82" spans="8:8" ht="21.95" customHeight="1" x14ac:dyDescent="0.25">
      <c r="H82" s="14" t="str">
        <v>E017904</v>
      </c>
    </row>
    <row r="83" spans="8:8" ht="21.95" customHeight="1" x14ac:dyDescent="0.25">
      <c r="H83" s="14" t="str">
        <v>E018432</v>
      </c>
    </row>
    <row r="84" spans="8:8" ht="21.95" customHeight="1" x14ac:dyDescent="0.25">
      <c r="H84" s="14" t="str">
        <v>E018789</v>
      </c>
    </row>
    <row r="85" spans="8:8" ht="21.95" customHeight="1" x14ac:dyDescent="0.25">
      <c r="H85" s="14" t="str">
        <v>E019006</v>
      </c>
    </row>
    <row r="86" spans="8:8" ht="21.95" customHeight="1" x14ac:dyDescent="0.25">
      <c r="H86" s="14" t="str">
        <v>E019024</v>
      </c>
    </row>
    <row r="87" spans="8:8" ht="21.95" customHeight="1" x14ac:dyDescent="0.25">
      <c r="H87" s="14" t="str">
        <v>E019045</v>
      </c>
    </row>
    <row r="88" spans="8:8" ht="21.95" customHeight="1" x14ac:dyDescent="0.25">
      <c r="H88" s="14" t="str">
        <v>E019248</v>
      </c>
    </row>
    <row r="89" spans="8:8" ht="21.95" customHeight="1" x14ac:dyDescent="0.25">
      <c r="H89" s="14" t="str">
        <v>E019441</v>
      </c>
    </row>
    <row r="90" spans="8:8" ht="21.95" customHeight="1" x14ac:dyDescent="0.25">
      <c r="H90" s="14" t="str">
        <v>E019473</v>
      </c>
    </row>
    <row r="91" spans="8:8" ht="21.95" customHeight="1" x14ac:dyDescent="0.25">
      <c r="H91" s="14" t="str">
        <v>E019552</v>
      </c>
    </row>
    <row r="92" spans="8:8" ht="21.95" customHeight="1" x14ac:dyDescent="0.25">
      <c r="H92" s="14" t="str">
        <v>E019621</v>
      </c>
    </row>
    <row r="93" spans="8:8" ht="21.95" customHeight="1" x14ac:dyDescent="0.25">
      <c r="H93" s="14" t="str">
        <v>E019691</v>
      </c>
    </row>
    <row r="94" spans="8:8" ht="21.95" customHeight="1" x14ac:dyDescent="0.25">
      <c r="H94" s="14" t="str">
        <v>E020098</v>
      </c>
    </row>
    <row r="95" spans="8:8" ht="21.95" customHeight="1" x14ac:dyDescent="0.25">
      <c r="H95" s="14" t="str">
        <v>E020105</v>
      </c>
    </row>
    <row r="96" spans="8:8" ht="21.95" customHeight="1" x14ac:dyDescent="0.25">
      <c r="H96" s="14" t="str">
        <v>E020119</v>
      </c>
    </row>
    <row r="97" spans="8:8" ht="21.95" customHeight="1" x14ac:dyDescent="0.25">
      <c r="H97" s="14" t="str">
        <v>E020599</v>
      </c>
    </row>
    <row r="98" spans="8:8" ht="21.95" customHeight="1" x14ac:dyDescent="0.25">
      <c r="H98" s="14" t="str">
        <v>E020895</v>
      </c>
    </row>
    <row r="99" spans="8:8" ht="21.95" customHeight="1" x14ac:dyDescent="0.25">
      <c r="H99" s="14" t="str">
        <v>E020953</v>
      </c>
    </row>
    <row r="100" spans="8:8" ht="21.95" customHeight="1" x14ac:dyDescent="0.25">
      <c r="H100" s="14" t="str">
        <v>E021020</v>
      </c>
    </row>
    <row r="101" spans="8:8" ht="21.95" customHeight="1" x14ac:dyDescent="0.25">
      <c r="H101" s="14" t="str">
        <v>E021392</v>
      </c>
    </row>
    <row r="102" spans="8:8" ht="21.95" customHeight="1" x14ac:dyDescent="0.25">
      <c r="H102" s="14" t="str">
        <v>E021407</v>
      </c>
    </row>
    <row r="103" spans="8:8" ht="21.95" customHeight="1" x14ac:dyDescent="0.25">
      <c r="H103" s="14" t="str">
        <v>E021799</v>
      </c>
    </row>
    <row r="104" spans="8:8" ht="21.95" customHeight="1" x14ac:dyDescent="0.25">
      <c r="H104" s="14" t="str">
        <v>E021981</v>
      </c>
    </row>
    <row r="105" spans="8:8" ht="21.95" customHeight="1" x14ac:dyDescent="0.25">
      <c r="H105" s="14" t="str">
        <v>E022785</v>
      </c>
    </row>
    <row r="106" spans="8:8" ht="21.95" customHeight="1" x14ac:dyDescent="0.25">
      <c r="H106" s="14" t="str">
        <v>E023000</v>
      </c>
    </row>
    <row r="107" spans="8:8" ht="21.95" customHeight="1" x14ac:dyDescent="0.25">
      <c r="H107" s="14" t="str">
        <v>E023067</v>
      </c>
    </row>
    <row r="108" spans="8:8" ht="21.95" customHeight="1" x14ac:dyDescent="0.25">
      <c r="H108" s="14" t="str">
        <v>E023550</v>
      </c>
    </row>
    <row r="109" spans="8:8" ht="21.95" customHeight="1" x14ac:dyDescent="0.25">
      <c r="H109" s="14" t="str">
        <v>E023704</v>
      </c>
    </row>
    <row r="110" spans="8:8" ht="21.95" customHeight="1" x14ac:dyDescent="0.25">
      <c r="H110" s="14" t="str">
        <v>E023753</v>
      </c>
    </row>
    <row r="111" spans="8:8" ht="21.95" customHeight="1" x14ac:dyDescent="0.25">
      <c r="H111" s="14" t="str">
        <v>E024178</v>
      </c>
    </row>
    <row r="112" spans="8:8" ht="21.95" customHeight="1" x14ac:dyDescent="0.25">
      <c r="H112" s="14" t="str">
        <v>E024367</v>
      </c>
    </row>
    <row r="113" spans="8:8" ht="21.95" customHeight="1" x14ac:dyDescent="0.25">
      <c r="H113" s="14" t="str">
        <v>E024764</v>
      </c>
    </row>
    <row r="114" spans="8:8" ht="21.95" customHeight="1" x14ac:dyDescent="0.25">
      <c r="H114" s="14" t="str">
        <v>E024878</v>
      </c>
    </row>
    <row r="115" spans="8:8" ht="21.95" customHeight="1" x14ac:dyDescent="0.25">
      <c r="H115" s="14" t="str">
        <v>E024956</v>
      </c>
    </row>
    <row r="116" spans="8:8" ht="21.95" customHeight="1" x14ac:dyDescent="0.25">
      <c r="H116" s="14" t="str">
        <v>E024971</v>
      </c>
    </row>
    <row r="117" spans="8:8" ht="21.95" customHeight="1" x14ac:dyDescent="0.25">
      <c r="H117" s="14" t="str">
        <v>E024981</v>
      </c>
    </row>
    <row r="118" spans="8:8" ht="21.95" customHeight="1" x14ac:dyDescent="0.25">
      <c r="H118" s="14" t="str">
        <v>E025067</v>
      </c>
    </row>
    <row r="119" spans="8:8" ht="21.95" customHeight="1" x14ac:dyDescent="0.25">
      <c r="H119" s="14" t="str">
        <v>E025357</v>
      </c>
    </row>
    <row r="120" spans="8:8" ht="21.95" customHeight="1" x14ac:dyDescent="0.25">
      <c r="H120" s="14" t="str">
        <v>E025447</v>
      </c>
    </row>
    <row r="121" spans="8:8" ht="21.95" customHeight="1" x14ac:dyDescent="0.25">
      <c r="H121" s="14" t="str">
        <v>E025684</v>
      </c>
    </row>
    <row r="122" spans="8:8" ht="21.95" customHeight="1" x14ac:dyDescent="0.25">
      <c r="H122" s="14" t="str">
        <v>E025802</v>
      </c>
    </row>
    <row r="123" spans="8:8" ht="21.95" customHeight="1" x14ac:dyDescent="0.25">
      <c r="H123" s="14" t="str">
        <v>E025941</v>
      </c>
    </row>
    <row r="124" spans="8:8" ht="21.95" customHeight="1" x14ac:dyDescent="0.25">
      <c r="H124" s="14" t="str">
        <v>E026142</v>
      </c>
    </row>
    <row r="125" spans="8:8" ht="21.95" customHeight="1" x14ac:dyDescent="0.25">
      <c r="H125" s="14" t="str">
        <v>E026335</v>
      </c>
    </row>
    <row r="126" spans="8:8" ht="21.95" customHeight="1" x14ac:dyDescent="0.25">
      <c r="H126" s="14" t="str">
        <v>E026664</v>
      </c>
    </row>
    <row r="127" spans="8:8" ht="21.95" customHeight="1" x14ac:dyDescent="0.25">
      <c r="H127" s="14" t="str">
        <v>E026901</v>
      </c>
    </row>
    <row r="128" spans="8:8" ht="21.95" customHeight="1" x14ac:dyDescent="0.25">
      <c r="H128" s="14" t="str">
        <v>E027174</v>
      </c>
    </row>
    <row r="129" spans="8:8" ht="21.95" customHeight="1" x14ac:dyDescent="0.25">
      <c r="H129" s="14" t="str">
        <v>E027507</v>
      </c>
    </row>
    <row r="130" spans="8:8" ht="21.95" customHeight="1" x14ac:dyDescent="0.25">
      <c r="H130" s="14" t="str">
        <v>E027681</v>
      </c>
    </row>
    <row r="131" spans="8:8" ht="21.95" customHeight="1" x14ac:dyDescent="0.25">
      <c r="H131" s="14" t="str">
        <v>E028037</v>
      </c>
    </row>
    <row r="132" spans="8:8" ht="21.95" customHeight="1" x14ac:dyDescent="0.25">
      <c r="H132" s="14" t="str">
        <v>E028929</v>
      </c>
    </row>
    <row r="133" spans="8:8" ht="21.95" customHeight="1" x14ac:dyDescent="0.25">
      <c r="H133" s="14" t="str">
        <v>E029229</v>
      </c>
    </row>
    <row r="134" spans="8:8" ht="21.95" customHeight="1" x14ac:dyDescent="0.25">
      <c r="H134" s="14" t="str">
        <v>E029232</v>
      </c>
    </row>
    <row r="135" spans="8:8" ht="21.95" customHeight="1" x14ac:dyDescent="0.25">
      <c r="H135" s="14" t="str">
        <v>E029363</v>
      </c>
    </row>
    <row r="136" spans="8:8" ht="21.95" customHeight="1" x14ac:dyDescent="0.25">
      <c r="H136" s="14" t="str">
        <v>E029434</v>
      </c>
    </row>
    <row r="137" spans="8:8" ht="21.95" customHeight="1" x14ac:dyDescent="0.25">
      <c r="H137" s="14" t="str">
        <v>E029680</v>
      </c>
    </row>
    <row r="138" spans="8:8" ht="21.95" customHeight="1" x14ac:dyDescent="0.25">
      <c r="H138" s="14" t="str">
        <v>E029891</v>
      </c>
    </row>
    <row r="139" spans="8:8" ht="21.95" customHeight="1" x14ac:dyDescent="0.25">
      <c r="H139" s="14" t="str">
        <v>E030252</v>
      </c>
    </row>
    <row r="140" spans="8:8" ht="21.95" customHeight="1" x14ac:dyDescent="0.25">
      <c r="H140" s="14" t="str">
        <v>E030308</v>
      </c>
    </row>
    <row r="141" spans="8:8" ht="21.95" customHeight="1" x14ac:dyDescent="0.25">
      <c r="H141" s="14" t="str">
        <v>E030449</v>
      </c>
    </row>
    <row r="142" spans="8:8" ht="21.95" customHeight="1" x14ac:dyDescent="0.25">
      <c r="H142" s="14" t="str">
        <v>E030847</v>
      </c>
    </row>
    <row r="143" spans="8:8" ht="21.95" customHeight="1" x14ac:dyDescent="0.25">
      <c r="H143" s="14" t="str">
        <v>E031110</v>
      </c>
    </row>
    <row r="144" spans="8:8" ht="21.95" customHeight="1" x14ac:dyDescent="0.25">
      <c r="H144" s="14" t="str">
        <v>E031336</v>
      </c>
    </row>
    <row r="145" spans="8:8" ht="21.95" customHeight="1" x14ac:dyDescent="0.25">
      <c r="H145" s="14" t="str">
        <v>E031412</v>
      </c>
    </row>
    <row r="146" spans="8:8" ht="21.95" customHeight="1" x14ac:dyDescent="0.25">
      <c r="H146" s="14" t="str">
        <v>E031705</v>
      </c>
    </row>
    <row r="147" spans="8:8" ht="21.95" customHeight="1" x14ac:dyDescent="0.25">
      <c r="H147" s="14" t="str">
        <v>E032136</v>
      </c>
    </row>
    <row r="148" spans="8:8" ht="21.95" customHeight="1" x14ac:dyDescent="0.25">
      <c r="H148" s="14" t="str">
        <v>E032226</v>
      </c>
    </row>
    <row r="149" spans="8:8" ht="21.95" customHeight="1" x14ac:dyDescent="0.25">
      <c r="H149" s="14" t="str">
        <v>E032265</v>
      </c>
    </row>
    <row r="150" spans="8:8" ht="21.95" customHeight="1" x14ac:dyDescent="0.25">
      <c r="H150" s="14" t="str">
        <v>E032510</v>
      </c>
    </row>
    <row r="151" spans="8:8" ht="21.95" customHeight="1" x14ac:dyDescent="0.25">
      <c r="H151" s="14" t="str">
        <v>E032687</v>
      </c>
    </row>
    <row r="152" spans="8:8" ht="21.95" customHeight="1" x14ac:dyDescent="0.25">
      <c r="H152" s="14" t="str">
        <v>E033083</v>
      </c>
    </row>
    <row r="153" spans="8:8" ht="21.95" customHeight="1" x14ac:dyDescent="0.25">
      <c r="H153" s="14" t="str">
        <v>E033329</v>
      </c>
    </row>
    <row r="154" spans="8:8" ht="21.95" customHeight="1" x14ac:dyDescent="0.25">
      <c r="H154" s="14" t="str">
        <v>E033391</v>
      </c>
    </row>
    <row r="155" spans="8:8" ht="21.95" customHeight="1" x14ac:dyDescent="0.25">
      <c r="H155" s="14" t="str">
        <v>E033514</v>
      </c>
    </row>
    <row r="156" spans="8:8" ht="21.95" customHeight="1" x14ac:dyDescent="0.25">
      <c r="H156" s="14" t="str">
        <v>E033711</v>
      </c>
    </row>
    <row r="157" spans="8:8" ht="21.95" customHeight="1" x14ac:dyDescent="0.25">
      <c r="H157" s="14" t="str">
        <v>E034090</v>
      </c>
    </row>
    <row r="158" spans="8:8" ht="21.95" customHeight="1" x14ac:dyDescent="0.25">
      <c r="H158" s="14" t="str">
        <v>E034304</v>
      </c>
    </row>
    <row r="159" spans="8:8" ht="21.95" customHeight="1" x14ac:dyDescent="0.25">
      <c r="H159" s="14" t="str">
        <v>E034330</v>
      </c>
    </row>
    <row r="160" spans="8:8" ht="21.95" customHeight="1" x14ac:dyDescent="0.25">
      <c r="H160" s="14" t="str">
        <v>E034346</v>
      </c>
    </row>
    <row r="161" spans="8:8" ht="21.95" customHeight="1" x14ac:dyDescent="0.25">
      <c r="H161" s="14" t="str">
        <v>E034524</v>
      </c>
    </row>
    <row r="162" spans="8:8" ht="21.95" customHeight="1" x14ac:dyDescent="0.25">
      <c r="H162" s="14" t="str">
        <v>E034691</v>
      </c>
    </row>
    <row r="163" spans="8:8" ht="21.95" customHeight="1" x14ac:dyDescent="0.25">
      <c r="H163" s="14" t="str">
        <v>E034854</v>
      </c>
    </row>
    <row r="164" spans="8:8" ht="21.95" customHeight="1" x14ac:dyDescent="0.25">
      <c r="H164" s="14" t="str">
        <v>E034894</v>
      </c>
    </row>
    <row r="165" spans="8:8" ht="21.95" customHeight="1" x14ac:dyDescent="0.25">
      <c r="H165" s="14" t="str">
        <v>E035336</v>
      </c>
    </row>
    <row r="166" spans="8:8" ht="21.95" customHeight="1" x14ac:dyDescent="0.25">
      <c r="H166" s="14" t="str">
        <v>E035402</v>
      </c>
    </row>
    <row r="167" spans="8:8" ht="21.95" customHeight="1" x14ac:dyDescent="0.25">
      <c r="H167" s="14" t="str">
        <v>E035565</v>
      </c>
    </row>
    <row r="168" spans="8:8" ht="21.95" customHeight="1" x14ac:dyDescent="0.25">
      <c r="H168" s="14" t="str">
        <v>E035912</v>
      </c>
    </row>
    <row r="169" spans="8:8" ht="21.95" customHeight="1" x14ac:dyDescent="0.25">
      <c r="H169" s="14" t="str">
        <v>E035925</v>
      </c>
    </row>
    <row r="170" spans="8:8" ht="21.95" customHeight="1" x14ac:dyDescent="0.25">
      <c r="H170" s="14" t="str">
        <v>E036468</v>
      </c>
    </row>
    <row r="171" spans="8:8" ht="21.95" customHeight="1" x14ac:dyDescent="0.25">
      <c r="H171" s="14" t="str">
        <v>E036686</v>
      </c>
    </row>
    <row r="172" spans="8:8" ht="21.95" customHeight="1" x14ac:dyDescent="0.25">
      <c r="H172" s="14" t="str">
        <v>E036805</v>
      </c>
    </row>
    <row r="173" spans="8:8" ht="21.95" customHeight="1" x14ac:dyDescent="0.25">
      <c r="H173" s="14" t="str">
        <v>E037122</v>
      </c>
    </row>
    <row r="174" spans="8:8" ht="21.95" customHeight="1" x14ac:dyDescent="0.25">
      <c r="H174" s="14" t="str">
        <v>E037286</v>
      </c>
    </row>
    <row r="175" spans="8:8" ht="21.95" customHeight="1" x14ac:dyDescent="0.25">
      <c r="H175" s="14" t="str">
        <v>E037827</v>
      </c>
    </row>
    <row r="176" spans="8:8" ht="21.95" customHeight="1" x14ac:dyDescent="0.25">
      <c r="H176" s="14" t="str">
        <v>E037981</v>
      </c>
    </row>
    <row r="177" spans="8:8" ht="21.95" customHeight="1" x14ac:dyDescent="0.25">
      <c r="H177" s="14" t="str">
        <v>E038222</v>
      </c>
    </row>
    <row r="178" spans="8:8" ht="21.95" customHeight="1" x14ac:dyDescent="0.25">
      <c r="H178" s="14" t="str">
        <v>E038261</v>
      </c>
    </row>
    <row r="179" spans="8:8" ht="21.95" customHeight="1" x14ac:dyDescent="0.25">
      <c r="H179" s="14" t="str">
        <v>E038588</v>
      </c>
    </row>
    <row r="180" spans="8:8" ht="21.95" customHeight="1" x14ac:dyDescent="0.25">
      <c r="H180" s="14" t="str">
        <v>E038675</v>
      </c>
    </row>
    <row r="181" spans="8:8" ht="21.95" customHeight="1" x14ac:dyDescent="0.25">
      <c r="H181" s="14" t="str">
        <v>E038906</v>
      </c>
    </row>
    <row r="182" spans="8:8" ht="21.95" customHeight="1" x14ac:dyDescent="0.25">
      <c r="H182" s="14" t="str">
        <v>E039236</v>
      </c>
    </row>
    <row r="183" spans="8:8" ht="21.95" customHeight="1" x14ac:dyDescent="0.25">
      <c r="H183" s="14" t="str">
        <v>E039468</v>
      </c>
    </row>
    <row r="184" spans="8:8" ht="21.95" customHeight="1" x14ac:dyDescent="0.25">
      <c r="H184" s="14" t="str">
        <v>E039862</v>
      </c>
    </row>
    <row r="185" spans="8:8" ht="21.95" customHeight="1" x14ac:dyDescent="0.25">
      <c r="H185" s="14" t="str">
        <v>E039897</v>
      </c>
    </row>
    <row r="186" spans="8:8" ht="21.95" customHeight="1" x14ac:dyDescent="0.25">
      <c r="H186" s="14" t="str">
        <v>E040731</v>
      </c>
    </row>
    <row r="187" spans="8:8" ht="21.95" customHeight="1" x14ac:dyDescent="0.25">
      <c r="H187" s="14" t="str">
        <v>E041119</v>
      </c>
    </row>
    <row r="188" spans="8:8" ht="21.95" customHeight="1" x14ac:dyDescent="0.25">
      <c r="H188" s="14" t="str">
        <v>E041210</v>
      </c>
    </row>
    <row r="189" spans="8:8" ht="21.95" customHeight="1" x14ac:dyDescent="0.25">
      <c r="H189" s="14" t="str">
        <v>E041336</v>
      </c>
    </row>
    <row r="190" spans="8:8" ht="21.95" customHeight="1" x14ac:dyDescent="0.25">
      <c r="H190" s="14" t="str">
        <v>E041378</v>
      </c>
    </row>
    <row r="191" spans="8:8" ht="21.95" customHeight="1" x14ac:dyDescent="0.25">
      <c r="H191" s="14" t="str">
        <v>E041406</v>
      </c>
    </row>
    <row r="192" spans="8:8" ht="21.95" customHeight="1" x14ac:dyDescent="0.25">
      <c r="H192" s="14" t="str">
        <v>E041510</v>
      </c>
    </row>
    <row r="193" spans="8:8" ht="21.95" customHeight="1" x14ac:dyDescent="0.25">
      <c r="H193" s="14" t="str">
        <v>E042076</v>
      </c>
    </row>
    <row r="194" spans="8:8" ht="21.95" customHeight="1" x14ac:dyDescent="0.25">
      <c r="H194" s="14" t="str">
        <v>E042116</v>
      </c>
    </row>
    <row r="195" spans="8:8" ht="21.95" customHeight="1" x14ac:dyDescent="0.25">
      <c r="H195" s="14" t="str">
        <v>E042444</v>
      </c>
    </row>
    <row r="196" spans="8:8" ht="21.95" customHeight="1" x14ac:dyDescent="0.25">
      <c r="H196" s="14" t="str">
        <v>E042449</v>
      </c>
    </row>
    <row r="197" spans="8:8" ht="21.95" customHeight="1" x14ac:dyDescent="0.25">
      <c r="H197" s="14" t="str">
        <v>E042648</v>
      </c>
    </row>
    <row r="198" spans="8:8" ht="21.95" customHeight="1" x14ac:dyDescent="0.25">
      <c r="H198" s="14" t="str">
        <v>E042934</v>
      </c>
    </row>
    <row r="199" spans="8:8" ht="21.95" customHeight="1" x14ac:dyDescent="0.25">
      <c r="H199" s="14" t="str">
        <v>E043111</v>
      </c>
    </row>
    <row r="200" spans="8:8" ht="21.95" customHeight="1" x14ac:dyDescent="0.25">
      <c r="H200" s="14" t="str">
        <v>E043212</v>
      </c>
    </row>
    <row r="201" spans="8:8" ht="21.95" customHeight="1" x14ac:dyDescent="0.25">
      <c r="H201" s="14" t="str">
        <v>E043216</v>
      </c>
    </row>
    <row r="202" spans="8:8" ht="21.95" customHeight="1" x14ac:dyDescent="0.25">
      <c r="H202" s="14" t="str">
        <v>E043497</v>
      </c>
    </row>
    <row r="203" spans="8:8" ht="21.95" customHeight="1" x14ac:dyDescent="0.25">
      <c r="H203" s="14" t="str">
        <v>E043857</v>
      </c>
    </row>
    <row r="204" spans="8:8" ht="21.95" customHeight="1" x14ac:dyDescent="0.25">
      <c r="H204" s="14" t="str">
        <v>E044105</v>
      </c>
    </row>
    <row r="205" spans="8:8" ht="21.95" customHeight="1" x14ac:dyDescent="0.25">
      <c r="H205" s="14" t="str">
        <v>E044175</v>
      </c>
    </row>
    <row r="206" spans="8:8" ht="21.95" customHeight="1" x14ac:dyDescent="0.25">
      <c r="H206" s="14" t="str">
        <v>E044209</v>
      </c>
    </row>
    <row r="207" spans="8:8" ht="21.95" customHeight="1" x14ac:dyDescent="0.25">
      <c r="H207" s="14" t="str">
        <v>E044465</v>
      </c>
    </row>
    <row r="208" spans="8:8" ht="21.95" customHeight="1" x14ac:dyDescent="0.25">
      <c r="H208" s="14" t="str">
        <v>E044486</v>
      </c>
    </row>
    <row r="209" spans="8:8" ht="21.95" customHeight="1" x14ac:dyDescent="0.25">
      <c r="H209" s="14" t="str">
        <v>E044724</v>
      </c>
    </row>
    <row r="210" spans="8:8" ht="21.95" customHeight="1" x14ac:dyDescent="0.25">
      <c r="H210" s="14" t="str">
        <v>E045175</v>
      </c>
    </row>
    <row r="211" spans="8:8" ht="21.95" customHeight="1" x14ac:dyDescent="0.25">
      <c r="H211" s="14" t="str">
        <v>E045291</v>
      </c>
    </row>
    <row r="212" spans="8:8" ht="21.95" customHeight="1" x14ac:dyDescent="0.25">
      <c r="H212" s="14" t="str">
        <v>E045576</v>
      </c>
    </row>
    <row r="213" spans="8:8" ht="21.95" customHeight="1" x14ac:dyDescent="0.25">
      <c r="H213" s="14" t="str">
        <v>E045588</v>
      </c>
    </row>
    <row r="214" spans="8:8" ht="21.95" customHeight="1" x14ac:dyDescent="0.25">
      <c r="H214" s="14" t="str">
        <v>E045869</v>
      </c>
    </row>
    <row r="215" spans="8:8" ht="21.95" customHeight="1" x14ac:dyDescent="0.25">
      <c r="H215" s="14" t="str">
        <v>E046110</v>
      </c>
    </row>
    <row r="216" spans="8:8" ht="21.95" customHeight="1" x14ac:dyDescent="0.25">
      <c r="H216" s="14" t="str">
        <v>E046332</v>
      </c>
    </row>
    <row r="217" spans="8:8" ht="21.95" customHeight="1" x14ac:dyDescent="0.25">
      <c r="H217" s="14" t="str">
        <v>E047034</v>
      </c>
    </row>
    <row r="218" spans="8:8" ht="21.95" customHeight="1" x14ac:dyDescent="0.25">
      <c r="H218" s="14" t="str">
        <v>E047192</v>
      </c>
    </row>
    <row r="219" spans="8:8" ht="21.95" customHeight="1" x14ac:dyDescent="0.25">
      <c r="H219" s="14" t="str">
        <v>E047301</v>
      </c>
    </row>
    <row r="220" spans="8:8" ht="21.95" customHeight="1" x14ac:dyDescent="0.25">
      <c r="H220" s="14" t="str">
        <v>E047628</v>
      </c>
    </row>
    <row r="221" spans="8:8" ht="21.95" customHeight="1" x14ac:dyDescent="0.25">
      <c r="H221" s="14" t="str">
        <v>E048203</v>
      </c>
    </row>
    <row r="222" spans="8:8" ht="21.95" customHeight="1" x14ac:dyDescent="0.25">
      <c r="H222" s="14" t="str">
        <v>E048614</v>
      </c>
    </row>
    <row r="223" spans="8:8" ht="21.95" customHeight="1" x14ac:dyDescent="0.25">
      <c r="H223" s="14" t="str">
        <v>E048778</v>
      </c>
    </row>
    <row r="224" spans="8:8" ht="21.95" customHeight="1" x14ac:dyDescent="0.25">
      <c r="H224" s="14" t="str">
        <v>E049035</v>
      </c>
    </row>
    <row r="225" spans="8:8" ht="21.95" customHeight="1" x14ac:dyDescent="0.25">
      <c r="H225" s="14" t="str">
        <v>E049278</v>
      </c>
    </row>
    <row r="226" spans="8:8" ht="21.95" customHeight="1" x14ac:dyDescent="0.25">
      <c r="H226" s="14" t="str">
        <v>E049529</v>
      </c>
    </row>
    <row r="227" spans="8:8" ht="21.95" customHeight="1" x14ac:dyDescent="0.25">
      <c r="H227" s="14" t="str">
        <v>E049665</v>
      </c>
    </row>
    <row r="228" spans="8:8" ht="21.95" customHeight="1" x14ac:dyDescent="0.25">
      <c r="H228" s="14" t="str">
        <v>E049786</v>
      </c>
    </row>
    <row r="229" spans="8:8" ht="21.95" customHeight="1" x14ac:dyDescent="0.25">
      <c r="H229" s="14" t="str">
        <v>E049840</v>
      </c>
    </row>
    <row r="230" spans="8:8" ht="21.95" customHeight="1" x14ac:dyDescent="0.25">
      <c r="H230" s="14" t="str">
        <v>E049894</v>
      </c>
    </row>
    <row r="231" spans="8:8" ht="21.95" customHeight="1" x14ac:dyDescent="0.25">
      <c r="H231" s="14" t="str">
        <v>E049972</v>
      </c>
    </row>
    <row r="232" spans="8:8" ht="21.95" customHeight="1" x14ac:dyDescent="0.25">
      <c r="H232" s="14" t="str">
        <v>E050084</v>
      </c>
    </row>
    <row r="233" spans="8:8" ht="21.95" customHeight="1" x14ac:dyDescent="0.25">
      <c r="H233" s="14" t="str">
        <v>E050121</v>
      </c>
    </row>
    <row r="234" spans="8:8" ht="21.95" customHeight="1" x14ac:dyDescent="0.25">
      <c r="H234" s="14" t="str">
        <v>E050232</v>
      </c>
    </row>
    <row r="235" spans="8:8" ht="21.95" customHeight="1" x14ac:dyDescent="0.25">
      <c r="H235" s="14" t="str">
        <v>E050505</v>
      </c>
    </row>
    <row r="236" spans="8:8" ht="21.95" customHeight="1" x14ac:dyDescent="0.25">
      <c r="H236" s="14" t="str">
        <v>E050876</v>
      </c>
    </row>
    <row r="237" spans="8:8" ht="21.95" customHeight="1" x14ac:dyDescent="0.25">
      <c r="H237" s="14" t="str">
        <v>E050934</v>
      </c>
    </row>
    <row r="238" spans="8:8" ht="21.95" customHeight="1" x14ac:dyDescent="0.25">
      <c r="H238" s="14" t="str">
        <v>E051425</v>
      </c>
    </row>
    <row r="239" spans="8:8" ht="21.95" customHeight="1" x14ac:dyDescent="0.25">
      <c r="H239" s="14" t="str">
        <v>E051673</v>
      </c>
    </row>
    <row r="240" spans="8:8" ht="21.95" customHeight="1" x14ac:dyDescent="0.25">
      <c r="H240" s="14" t="str">
        <v>E051819</v>
      </c>
    </row>
    <row r="241" spans="8:8" ht="21.95" customHeight="1" x14ac:dyDescent="0.25">
      <c r="H241" s="14" t="str">
        <v>E051849</v>
      </c>
    </row>
    <row r="242" spans="8:8" ht="21.95" customHeight="1" x14ac:dyDescent="0.25">
      <c r="H242" s="14" t="str">
        <v>E052176</v>
      </c>
    </row>
    <row r="243" spans="8:8" ht="21.95" customHeight="1" x14ac:dyDescent="0.25">
      <c r="H243" s="14" t="str">
        <v>E052710</v>
      </c>
    </row>
    <row r="244" spans="8:8" ht="21.95" customHeight="1" x14ac:dyDescent="0.25">
      <c r="H244" s="14" t="str">
        <v>E052792</v>
      </c>
    </row>
    <row r="245" spans="8:8" ht="21.95" customHeight="1" x14ac:dyDescent="0.25">
      <c r="H245" s="14" t="str">
        <v>E052950</v>
      </c>
    </row>
    <row r="246" spans="8:8" ht="21.95" customHeight="1" x14ac:dyDescent="0.25">
      <c r="H246" s="14" t="str">
        <v>E053122</v>
      </c>
    </row>
    <row r="247" spans="8:8" ht="21.95" customHeight="1" x14ac:dyDescent="0.25">
      <c r="H247" s="14" t="str">
        <v>E053339</v>
      </c>
    </row>
    <row r="248" spans="8:8" ht="21.95" customHeight="1" x14ac:dyDescent="0.25">
      <c r="H248" s="14" t="str">
        <v>E053377</v>
      </c>
    </row>
    <row r="249" spans="8:8" ht="21.95" customHeight="1" x14ac:dyDescent="0.25">
      <c r="H249" s="14" t="str">
        <v>E053570</v>
      </c>
    </row>
    <row r="250" spans="8:8" ht="21.95" customHeight="1" x14ac:dyDescent="0.25">
      <c r="H250" s="14" t="str">
        <v>E054330</v>
      </c>
    </row>
    <row r="251" spans="8:8" ht="21.95" customHeight="1" x14ac:dyDescent="0.25">
      <c r="H251" s="14" t="str">
        <v>E054381</v>
      </c>
    </row>
    <row r="252" spans="8:8" ht="21.95" customHeight="1" x14ac:dyDescent="0.25">
      <c r="H252" s="14" t="str">
        <v>E054607</v>
      </c>
    </row>
    <row r="253" spans="8:8" ht="21.95" customHeight="1" x14ac:dyDescent="0.25">
      <c r="H253" s="14" t="str">
        <v>E054815</v>
      </c>
    </row>
    <row r="254" spans="8:8" ht="21.95" customHeight="1" x14ac:dyDescent="0.25">
      <c r="H254" s="14" t="str">
        <v>E055236</v>
      </c>
    </row>
    <row r="255" spans="8:8" ht="21.95" customHeight="1" x14ac:dyDescent="0.25">
      <c r="H255" s="14" t="str">
        <v>E055438</v>
      </c>
    </row>
    <row r="256" spans="8:8" ht="21.95" customHeight="1" x14ac:dyDescent="0.25">
      <c r="H256" s="14" t="str">
        <v>E055687</v>
      </c>
    </row>
    <row r="257" spans="8:8" ht="21.95" customHeight="1" x14ac:dyDescent="0.25">
      <c r="H257" s="14" t="str">
        <v>E055746</v>
      </c>
    </row>
    <row r="258" spans="8:8" ht="21.95" customHeight="1" x14ac:dyDescent="0.25">
      <c r="H258" s="14" t="str">
        <v>E056710</v>
      </c>
    </row>
    <row r="259" spans="8:8" ht="21.95" customHeight="1" x14ac:dyDescent="0.25">
      <c r="H259" s="14" t="str">
        <v>E056816</v>
      </c>
    </row>
    <row r="260" spans="8:8" ht="21.95" customHeight="1" x14ac:dyDescent="0.25">
      <c r="H260" s="14" t="str">
        <v>E056995</v>
      </c>
    </row>
    <row r="261" spans="8:8" ht="21.95" customHeight="1" x14ac:dyDescent="0.25">
      <c r="H261" s="14" t="str">
        <v>E057312</v>
      </c>
    </row>
    <row r="262" spans="8:8" ht="21.95" customHeight="1" x14ac:dyDescent="0.25">
      <c r="H262" s="14" t="str">
        <v>E057557</v>
      </c>
    </row>
    <row r="263" spans="8:8" ht="21.95" customHeight="1" x14ac:dyDescent="0.25">
      <c r="H263" s="14" t="str">
        <v>E057879</v>
      </c>
    </row>
    <row r="264" spans="8:8" ht="21.95" customHeight="1" x14ac:dyDescent="0.25">
      <c r="H264" s="14" t="str">
        <v>E057888</v>
      </c>
    </row>
    <row r="265" spans="8:8" ht="21.95" customHeight="1" x14ac:dyDescent="0.25">
      <c r="H265" s="14" t="str">
        <v>E057923</v>
      </c>
    </row>
    <row r="266" spans="8:8" ht="21.95" customHeight="1" x14ac:dyDescent="0.25">
      <c r="H266" s="14" t="str">
        <v>E058030</v>
      </c>
    </row>
    <row r="267" spans="8:8" ht="21.95" customHeight="1" x14ac:dyDescent="0.25">
      <c r="H267" s="14" t="str">
        <v>E058220</v>
      </c>
    </row>
    <row r="268" spans="8:8" ht="21.95" customHeight="1" x14ac:dyDescent="0.25">
      <c r="H268" s="14" t="str">
        <v>E058269</v>
      </c>
    </row>
    <row r="269" spans="8:8" ht="21.95" customHeight="1" x14ac:dyDescent="0.25">
      <c r="H269" s="14" t="str">
        <v>E058435</v>
      </c>
    </row>
    <row r="270" spans="8:8" ht="21.95" customHeight="1" x14ac:dyDescent="0.25">
      <c r="H270" s="14" t="str">
        <v>E059034</v>
      </c>
    </row>
    <row r="271" spans="8:8" ht="21.95" customHeight="1" x14ac:dyDescent="0.25">
      <c r="H271" s="14" t="str">
        <v>E059116</v>
      </c>
    </row>
    <row r="272" spans="8:8" ht="21.95" customHeight="1" x14ac:dyDescent="0.25">
      <c r="H272" s="14" t="str">
        <v>E059463</v>
      </c>
    </row>
    <row r="273" spans="8:8" ht="21.95" customHeight="1" x14ac:dyDescent="0.25">
      <c r="H273" s="14" t="str">
        <v>E059597</v>
      </c>
    </row>
    <row r="274" spans="8:8" ht="21.95" customHeight="1" x14ac:dyDescent="0.25">
      <c r="H274" s="14" t="str">
        <v>E059905</v>
      </c>
    </row>
    <row r="275" spans="8:8" ht="21.95" customHeight="1" x14ac:dyDescent="0.25">
      <c r="H275" s="14" t="str">
        <v>E060532</v>
      </c>
    </row>
    <row r="276" spans="8:8" ht="21.95" customHeight="1" x14ac:dyDescent="0.25">
      <c r="H276" s="14" t="str">
        <v>E060808</v>
      </c>
    </row>
    <row r="277" spans="8:8" ht="21.95" customHeight="1" x14ac:dyDescent="0.25">
      <c r="H277" s="14" t="str">
        <v>E061008</v>
      </c>
    </row>
    <row r="278" spans="8:8" ht="21.95" customHeight="1" x14ac:dyDescent="0.25">
      <c r="H278" s="14" t="str">
        <v>E061178</v>
      </c>
    </row>
    <row r="279" spans="8:8" ht="21.95" customHeight="1" x14ac:dyDescent="0.25">
      <c r="H279" s="14" t="str">
        <v>E061217</v>
      </c>
    </row>
    <row r="280" spans="8:8" ht="21.95" customHeight="1" x14ac:dyDescent="0.25">
      <c r="H280" s="14" t="str">
        <v>E061514</v>
      </c>
    </row>
    <row r="281" spans="8:8" ht="21.95" customHeight="1" x14ac:dyDescent="0.25">
      <c r="H281" s="14" t="str">
        <v>E061830</v>
      </c>
    </row>
    <row r="282" spans="8:8" ht="21.95" customHeight="1" x14ac:dyDescent="0.25">
      <c r="H282" s="14" t="str">
        <v>E061957</v>
      </c>
    </row>
    <row r="283" spans="8:8" ht="21.95" customHeight="1" x14ac:dyDescent="0.25">
      <c r="H283" s="14" t="str">
        <v>E062112</v>
      </c>
    </row>
    <row r="284" spans="8:8" ht="21.95" customHeight="1" x14ac:dyDescent="0.25">
      <c r="H284" s="14" t="str">
        <v>E062171</v>
      </c>
    </row>
    <row r="285" spans="8:8" ht="21.95" customHeight="1" x14ac:dyDescent="0.25">
      <c r="H285" s="14" t="str">
        <v>E062287</v>
      </c>
    </row>
    <row r="286" spans="8:8" ht="21.95" customHeight="1" x14ac:dyDescent="0.25">
      <c r="H286" s="14" t="str">
        <v>E062392</v>
      </c>
    </row>
    <row r="287" spans="8:8" ht="21.95" customHeight="1" x14ac:dyDescent="0.25">
      <c r="H287" s="14" t="str">
        <v>E062414</v>
      </c>
    </row>
    <row r="288" spans="8:8" ht="21.95" customHeight="1" x14ac:dyDescent="0.25">
      <c r="H288" s="14" t="str">
        <v>E062439</v>
      </c>
    </row>
    <row r="289" spans="8:8" ht="21.95" customHeight="1" x14ac:dyDescent="0.25">
      <c r="H289" s="14" t="str">
        <v>E062470</v>
      </c>
    </row>
    <row r="290" spans="8:8" ht="21.95" customHeight="1" x14ac:dyDescent="0.25">
      <c r="H290" s="14" t="str">
        <v>E062815</v>
      </c>
    </row>
    <row r="291" spans="8:8" ht="21.95" customHeight="1" x14ac:dyDescent="0.25">
      <c r="H291" s="14" t="str">
        <v>E063021</v>
      </c>
    </row>
    <row r="292" spans="8:8" ht="21.95" customHeight="1" x14ac:dyDescent="0.25">
      <c r="H292" s="14" t="str">
        <v>E063203</v>
      </c>
    </row>
    <row r="293" spans="8:8" ht="21.95" customHeight="1" x14ac:dyDescent="0.25">
      <c r="H293" s="14" t="str">
        <v>E063284</v>
      </c>
    </row>
    <row r="294" spans="8:8" ht="21.95" customHeight="1" x14ac:dyDescent="0.25">
      <c r="H294" s="14" t="str">
        <v>E063341</v>
      </c>
    </row>
    <row r="295" spans="8:8" ht="21.95" customHeight="1" x14ac:dyDescent="0.25">
      <c r="H295" s="14" t="str">
        <v>E063477</v>
      </c>
    </row>
    <row r="296" spans="8:8" ht="21.95" customHeight="1" x14ac:dyDescent="0.25">
      <c r="H296" s="14" t="str">
        <v>E063710</v>
      </c>
    </row>
    <row r="297" spans="8:8" ht="21.95" customHeight="1" x14ac:dyDescent="0.25">
      <c r="H297" s="14" t="str">
        <v>E064093</v>
      </c>
    </row>
    <row r="298" spans="8:8" ht="21.95" customHeight="1" x14ac:dyDescent="0.25">
      <c r="H298" s="14" t="str">
        <v>E064326</v>
      </c>
    </row>
    <row r="299" spans="8:8" ht="21.95" customHeight="1" x14ac:dyDescent="0.25">
      <c r="H299" s="14" t="str">
        <v>E064758</v>
      </c>
    </row>
    <row r="300" spans="8:8" ht="21.95" customHeight="1" x14ac:dyDescent="0.25">
      <c r="H300" s="14" t="str">
        <v>E064790</v>
      </c>
    </row>
    <row r="301" spans="8:8" ht="21.95" customHeight="1" x14ac:dyDescent="0.25">
      <c r="H301" s="14" t="str">
        <v>E065013</v>
      </c>
    </row>
    <row r="302" spans="8:8" ht="21.95" customHeight="1" x14ac:dyDescent="0.25">
      <c r="H302" s="14" t="str">
        <v>E065319</v>
      </c>
    </row>
    <row r="303" spans="8:8" ht="21.95" customHeight="1" x14ac:dyDescent="0.25">
      <c r="H303" s="14" t="str">
        <v>E065354</v>
      </c>
    </row>
    <row r="304" spans="8:8" ht="21.95" customHeight="1" x14ac:dyDescent="0.25">
      <c r="H304" s="14" t="str">
        <v>E065639</v>
      </c>
    </row>
    <row r="305" spans="8:8" ht="21.95" customHeight="1" x14ac:dyDescent="0.25">
      <c r="H305" s="14" t="str">
        <v>E066221</v>
      </c>
    </row>
    <row r="306" spans="8:8" ht="21.95" customHeight="1" x14ac:dyDescent="0.25">
      <c r="H306" s="14" t="str">
        <v>E066317</v>
      </c>
    </row>
    <row r="307" spans="8:8" ht="21.95" customHeight="1" x14ac:dyDescent="0.25">
      <c r="H307" s="14" t="str">
        <v>E066493</v>
      </c>
    </row>
    <row r="308" spans="8:8" ht="21.95" customHeight="1" x14ac:dyDescent="0.25">
      <c r="H308" s="14" t="str">
        <v>E066909</v>
      </c>
    </row>
    <row r="309" spans="8:8" ht="21.95" customHeight="1" x14ac:dyDescent="0.25">
      <c r="H309" s="14" t="str">
        <v>E067408</v>
      </c>
    </row>
    <row r="310" spans="8:8" ht="21.95" customHeight="1" x14ac:dyDescent="0.25">
      <c r="H310" s="14" t="str">
        <v>E067571</v>
      </c>
    </row>
    <row r="311" spans="8:8" ht="21.95" customHeight="1" x14ac:dyDescent="0.25">
      <c r="H311" s="14" t="str">
        <v>E067594</v>
      </c>
    </row>
    <row r="312" spans="8:8" ht="21.95" customHeight="1" x14ac:dyDescent="0.25">
      <c r="H312" s="14" t="str">
        <v>E067667</v>
      </c>
    </row>
    <row r="313" spans="8:8" ht="21.95" customHeight="1" x14ac:dyDescent="0.25">
      <c r="H313" s="14" t="str">
        <v>E067775</v>
      </c>
    </row>
    <row r="314" spans="8:8" ht="21.95" customHeight="1" x14ac:dyDescent="0.25">
      <c r="H314" s="14" t="str">
        <v>E068195</v>
      </c>
    </row>
    <row r="315" spans="8:8" ht="21.95" customHeight="1" x14ac:dyDescent="0.25">
      <c r="H315" s="14" t="str">
        <v>E068256</v>
      </c>
    </row>
    <row r="316" spans="8:8" ht="21.95" customHeight="1" x14ac:dyDescent="0.25">
      <c r="H316" s="14" t="str">
        <v>E068446</v>
      </c>
    </row>
    <row r="317" spans="8:8" ht="21.95" customHeight="1" x14ac:dyDescent="0.25">
      <c r="H317" s="14" t="str">
        <v>E069180</v>
      </c>
    </row>
    <row r="318" spans="8:8" ht="21.95" customHeight="1" x14ac:dyDescent="0.25">
      <c r="H318" s="14" t="str">
        <v>E069231</v>
      </c>
    </row>
    <row r="319" spans="8:8" ht="21.95" customHeight="1" x14ac:dyDescent="0.25">
      <c r="H319" s="14" t="str">
        <v>E069610</v>
      </c>
    </row>
    <row r="320" spans="8:8" ht="21.95" customHeight="1" x14ac:dyDescent="0.25">
      <c r="H320" s="14" t="str">
        <v>E069773</v>
      </c>
    </row>
    <row r="321" spans="8:8" ht="21.95" customHeight="1" x14ac:dyDescent="0.25">
      <c r="H321" s="14" t="str">
        <v>E069905</v>
      </c>
    </row>
    <row r="322" spans="8:8" ht="21.95" customHeight="1" x14ac:dyDescent="0.25">
      <c r="H322" s="14" t="str">
        <v>E069908</v>
      </c>
    </row>
    <row r="323" spans="8:8" ht="21.95" customHeight="1" x14ac:dyDescent="0.25">
      <c r="H323" s="14" t="str">
        <v>E069921</v>
      </c>
    </row>
    <row r="324" spans="8:8" ht="21.95" customHeight="1" x14ac:dyDescent="0.25">
      <c r="H324" s="14" t="str">
        <v>E070521</v>
      </c>
    </row>
    <row r="325" spans="8:8" ht="21.95" customHeight="1" x14ac:dyDescent="0.25">
      <c r="H325" s="14" t="str">
        <v>E070570</v>
      </c>
    </row>
    <row r="326" spans="8:8" ht="21.95" customHeight="1" x14ac:dyDescent="0.25">
      <c r="H326" s="14" t="str">
        <v>E070596</v>
      </c>
    </row>
    <row r="327" spans="8:8" ht="21.95" customHeight="1" x14ac:dyDescent="0.25">
      <c r="H327" s="14" t="str">
        <v>E070933</v>
      </c>
    </row>
    <row r="328" spans="8:8" ht="21.95" customHeight="1" x14ac:dyDescent="0.25">
      <c r="H328" s="14" t="str">
        <v>E071255</v>
      </c>
    </row>
    <row r="329" spans="8:8" ht="21.95" customHeight="1" x14ac:dyDescent="0.25">
      <c r="H329" s="14" t="str">
        <v>E071573</v>
      </c>
    </row>
    <row r="330" spans="8:8" ht="21.95" customHeight="1" x14ac:dyDescent="0.25">
      <c r="H330" s="14" t="str">
        <v>E071888</v>
      </c>
    </row>
    <row r="331" spans="8:8" ht="21.95" customHeight="1" x14ac:dyDescent="0.25">
      <c r="H331" s="14" t="str">
        <v>E072221</v>
      </c>
    </row>
    <row r="332" spans="8:8" ht="21.95" customHeight="1" x14ac:dyDescent="0.25">
      <c r="H332" s="14" t="str">
        <v>E072275</v>
      </c>
    </row>
    <row r="333" spans="8:8" ht="21.95" customHeight="1" x14ac:dyDescent="0.25">
      <c r="H333" s="14" t="str">
        <v>E072374</v>
      </c>
    </row>
    <row r="334" spans="8:8" ht="21.95" customHeight="1" x14ac:dyDescent="0.25">
      <c r="H334" s="14" t="str">
        <v>E073784</v>
      </c>
    </row>
    <row r="335" spans="8:8" ht="21.95" customHeight="1" x14ac:dyDescent="0.25">
      <c r="H335" s="14" t="str">
        <v>E073936</v>
      </c>
    </row>
    <row r="336" spans="8:8" ht="21.95" customHeight="1" x14ac:dyDescent="0.25">
      <c r="H336" s="14" t="str">
        <v>E074087</v>
      </c>
    </row>
    <row r="337" spans="8:8" ht="21.95" customHeight="1" x14ac:dyDescent="0.25">
      <c r="H337" s="14" t="str">
        <v>E074121</v>
      </c>
    </row>
    <row r="338" spans="8:8" ht="21.95" customHeight="1" x14ac:dyDescent="0.25">
      <c r="H338" s="14" t="str">
        <v>E074234</v>
      </c>
    </row>
    <row r="339" spans="8:8" ht="21.95" customHeight="1" x14ac:dyDescent="0.25">
      <c r="H339" s="14" t="str">
        <v>E074283</v>
      </c>
    </row>
    <row r="340" spans="8:8" ht="21.95" customHeight="1" x14ac:dyDescent="0.25">
      <c r="H340" s="14" t="str">
        <v>E074375</v>
      </c>
    </row>
    <row r="341" spans="8:8" ht="21.95" customHeight="1" x14ac:dyDescent="0.25">
      <c r="H341" s="14" t="str">
        <v>E074415</v>
      </c>
    </row>
    <row r="342" spans="8:8" ht="21.95" customHeight="1" x14ac:dyDescent="0.25">
      <c r="H342" s="14" t="str">
        <v>E074517</v>
      </c>
    </row>
    <row r="343" spans="8:8" ht="21.95" customHeight="1" x14ac:dyDescent="0.25">
      <c r="H343" s="14" t="str">
        <v>E074901</v>
      </c>
    </row>
    <row r="344" spans="8:8" ht="21.95" customHeight="1" x14ac:dyDescent="0.25">
      <c r="H344" s="14" t="str">
        <v>E074948</v>
      </c>
    </row>
    <row r="345" spans="8:8" ht="21.95" customHeight="1" x14ac:dyDescent="0.25">
      <c r="H345" s="14" t="str">
        <v>E075045</v>
      </c>
    </row>
    <row r="346" spans="8:8" ht="21.95" customHeight="1" x14ac:dyDescent="0.25">
      <c r="H346" s="14" t="str">
        <v>E075312</v>
      </c>
    </row>
    <row r="347" spans="8:8" ht="21.95" customHeight="1" x14ac:dyDescent="0.25">
      <c r="H347" s="14" t="str">
        <v>E075436</v>
      </c>
    </row>
    <row r="348" spans="8:8" ht="21.95" customHeight="1" x14ac:dyDescent="0.25">
      <c r="H348" s="14" t="str">
        <v>E076345</v>
      </c>
    </row>
    <row r="349" spans="8:8" ht="21.95" customHeight="1" x14ac:dyDescent="0.25">
      <c r="H349" s="14" t="str">
        <v>E077136</v>
      </c>
    </row>
    <row r="350" spans="8:8" ht="21.95" customHeight="1" x14ac:dyDescent="0.25">
      <c r="H350" s="14" t="str">
        <v>E077381</v>
      </c>
    </row>
    <row r="351" spans="8:8" ht="21.95" customHeight="1" x14ac:dyDescent="0.25">
      <c r="H351" s="14" t="str">
        <v>E077642</v>
      </c>
    </row>
    <row r="352" spans="8:8" ht="21.95" customHeight="1" x14ac:dyDescent="0.25">
      <c r="H352" s="14" t="str">
        <v>E077693</v>
      </c>
    </row>
    <row r="353" spans="8:8" ht="21.95" customHeight="1" x14ac:dyDescent="0.25">
      <c r="H353" s="14" t="str">
        <v>E077964</v>
      </c>
    </row>
    <row r="354" spans="8:8" ht="21.95" customHeight="1" x14ac:dyDescent="0.25">
      <c r="H354" s="14" t="str">
        <v>E077971</v>
      </c>
    </row>
    <row r="355" spans="8:8" ht="21.95" customHeight="1" x14ac:dyDescent="0.25">
      <c r="H355" s="14" t="str">
        <v>E078389</v>
      </c>
    </row>
    <row r="356" spans="8:8" ht="21.95" customHeight="1" x14ac:dyDescent="0.25">
      <c r="H356" s="14" t="str">
        <v>E078426</v>
      </c>
    </row>
    <row r="357" spans="8:8" ht="21.95" customHeight="1" x14ac:dyDescent="0.25">
      <c r="H357" s="14" t="str">
        <v>E078612</v>
      </c>
    </row>
    <row r="358" spans="8:8" ht="21.95" customHeight="1" x14ac:dyDescent="0.25">
      <c r="H358" s="14" t="str">
        <v>E078681</v>
      </c>
    </row>
    <row r="359" spans="8:8" ht="21.95" customHeight="1" x14ac:dyDescent="0.25">
      <c r="H359" s="14" t="str">
        <v>E078864</v>
      </c>
    </row>
    <row r="360" spans="8:8" ht="21.95" customHeight="1" x14ac:dyDescent="0.25">
      <c r="H360" s="14" t="str">
        <v>E078928</v>
      </c>
    </row>
    <row r="361" spans="8:8" ht="21.95" customHeight="1" x14ac:dyDescent="0.25">
      <c r="H361" s="14" t="str">
        <v>E079068</v>
      </c>
    </row>
    <row r="362" spans="8:8" ht="21.95" customHeight="1" x14ac:dyDescent="0.25">
      <c r="H362" s="14" t="str">
        <v>E079106</v>
      </c>
    </row>
    <row r="363" spans="8:8" ht="21.95" customHeight="1" x14ac:dyDescent="0.25">
      <c r="H363" s="14" t="str">
        <v>E079769</v>
      </c>
    </row>
    <row r="364" spans="8:8" ht="21.95" customHeight="1" x14ac:dyDescent="0.25">
      <c r="H364" s="14" t="str">
        <v>E080578</v>
      </c>
    </row>
    <row r="365" spans="8:8" ht="21.95" customHeight="1" x14ac:dyDescent="0.25">
      <c r="H365" s="14" t="str">
        <v>E080819</v>
      </c>
    </row>
    <row r="366" spans="8:8" ht="21.95" customHeight="1" x14ac:dyDescent="0.25">
      <c r="H366" s="14" t="str">
        <v>E081225</v>
      </c>
    </row>
    <row r="367" spans="8:8" ht="21.95" customHeight="1" x14ac:dyDescent="0.25">
      <c r="H367" s="14" t="str">
        <v>E081389</v>
      </c>
    </row>
    <row r="368" spans="8:8" ht="21.95" customHeight="1" x14ac:dyDescent="0.25">
      <c r="H368" s="14" t="str">
        <v>E081543</v>
      </c>
    </row>
    <row r="369" spans="8:8" ht="21.95" customHeight="1" x14ac:dyDescent="0.25">
      <c r="H369" s="14" t="str">
        <v>E082123</v>
      </c>
    </row>
    <row r="370" spans="8:8" ht="21.95" customHeight="1" x14ac:dyDescent="0.25">
      <c r="H370" s="14" t="str">
        <v>E083484</v>
      </c>
    </row>
    <row r="371" spans="8:8" ht="21.95" customHeight="1" x14ac:dyDescent="0.25">
      <c r="H371" s="14" t="str">
        <v>E084061</v>
      </c>
    </row>
    <row r="372" spans="8:8" ht="21.95" customHeight="1" x14ac:dyDescent="0.25">
      <c r="H372" s="14" t="str">
        <v>E084077</v>
      </c>
    </row>
    <row r="373" spans="8:8" ht="21.95" customHeight="1" x14ac:dyDescent="0.25">
      <c r="H373" s="14" t="str">
        <v>E084143</v>
      </c>
    </row>
    <row r="374" spans="8:8" ht="21.95" customHeight="1" x14ac:dyDescent="0.25">
      <c r="H374" s="14" t="str">
        <v>E084183</v>
      </c>
    </row>
    <row r="375" spans="8:8" ht="21.95" customHeight="1" x14ac:dyDescent="0.25">
      <c r="H375" s="14" t="str">
        <v>E084490</v>
      </c>
    </row>
    <row r="376" spans="8:8" ht="21.95" customHeight="1" x14ac:dyDescent="0.25">
      <c r="H376" s="14" t="str">
        <v>E084661</v>
      </c>
    </row>
    <row r="377" spans="8:8" ht="21.95" customHeight="1" x14ac:dyDescent="0.25">
      <c r="H377" s="14" t="str">
        <v>E085125</v>
      </c>
    </row>
    <row r="378" spans="8:8" ht="21.95" customHeight="1" x14ac:dyDescent="0.25">
      <c r="H378" s="14" t="str">
        <v>E085128</v>
      </c>
    </row>
    <row r="379" spans="8:8" ht="21.95" customHeight="1" x14ac:dyDescent="0.25">
      <c r="H379" s="14" t="str">
        <v>E085186</v>
      </c>
    </row>
    <row r="380" spans="8:8" ht="21.95" customHeight="1" x14ac:dyDescent="0.25">
      <c r="H380" s="14" t="str">
        <v>E085404</v>
      </c>
    </row>
    <row r="381" spans="8:8" ht="21.95" customHeight="1" x14ac:dyDescent="0.25">
      <c r="H381" s="14" t="str">
        <v>E085673</v>
      </c>
    </row>
    <row r="382" spans="8:8" ht="21.95" customHeight="1" x14ac:dyDescent="0.25">
      <c r="H382" s="14" t="str">
        <v>E085741</v>
      </c>
    </row>
    <row r="383" spans="8:8" ht="21.95" customHeight="1" x14ac:dyDescent="0.25">
      <c r="H383" s="14" t="str">
        <v>E086334</v>
      </c>
    </row>
    <row r="384" spans="8:8" ht="21.95" customHeight="1" x14ac:dyDescent="0.25">
      <c r="H384" s="14" t="str">
        <v>E086340</v>
      </c>
    </row>
    <row r="385" spans="8:8" ht="21.95" customHeight="1" x14ac:dyDescent="0.25">
      <c r="H385" s="14" t="str">
        <v>E086586</v>
      </c>
    </row>
    <row r="386" spans="8:8" ht="21.95" customHeight="1" x14ac:dyDescent="0.25">
      <c r="H386" s="14" t="str">
        <v>E086664</v>
      </c>
    </row>
    <row r="387" spans="8:8" ht="21.95" customHeight="1" x14ac:dyDescent="0.25">
      <c r="H387" s="14" t="str">
        <v>E086814</v>
      </c>
    </row>
    <row r="388" spans="8:8" ht="21.95" customHeight="1" x14ac:dyDescent="0.25">
      <c r="H388" s="14" t="str">
        <v>E086842</v>
      </c>
    </row>
    <row r="389" spans="8:8" ht="21.95" customHeight="1" x14ac:dyDescent="0.25">
      <c r="H389" s="14" t="str">
        <v>E086988</v>
      </c>
    </row>
    <row r="390" spans="8:8" ht="21.95" customHeight="1" x14ac:dyDescent="0.25">
      <c r="H390" s="14" t="str">
        <v>E087094</v>
      </c>
    </row>
    <row r="391" spans="8:8" ht="21.95" customHeight="1" x14ac:dyDescent="0.25">
      <c r="H391" s="14" t="str">
        <v>E087196</v>
      </c>
    </row>
    <row r="392" spans="8:8" ht="21.95" customHeight="1" x14ac:dyDescent="0.25">
      <c r="H392" s="14" t="str">
        <v>E087280</v>
      </c>
    </row>
    <row r="393" spans="8:8" ht="21.95" customHeight="1" x14ac:dyDescent="0.25">
      <c r="H393" s="14" t="str">
        <v>E087567</v>
      </c>
    </row>
    <row r="394" spans="8:8" ht="21.95" customHeight="1" x14ac:dyDescent="0.25">
      <c r="H394" s="14" t="str">
        <v>E087682</v>
      </c>
    </row>
    <row r="395" spans="8:8" ht="21.95" customHeight="1" x14ac:dyDescent="0.25">
      <c r="H395" s="14" t="str">
        <v>E088459</v>
      </c>
    </row>
    <row r="396" spans="8:8" ht="21.95" customHeight="1" x14ac:dyDescent="0.25">
      <c r="H396" s="14" t="str">
        <v>E088523</v>
      </c>
    </row>
    <row r="397" spans="8:8" ht="21.95" customHeight="1" x14ac:dyDescent="0.25">
      <c r="H397" s="14" t="str">
        <v>E089235</v>
      </c>
    </row>
    <row r="398" spans="8:8" ht="21.95" customHeight="1" x14ac:dyDescent="0.25">
      <c r="H398" s="14" t="str">
        <v>E089567</v>
      </c>
    </row>
    <row r="399" spans="8:8" ht="21.95" customHeight="1" x14ac:dyDescent="0.25">
      <c r="H399" s="14" t="str">
        <v>E089626</v>
      </c>
    </row>
    <row r="400" spans="8:8" ht="21.95" customHeight="1" x14ac:dyDescent="0.25">
      <c r="H400" s="14" t="str">
        <v>E089958</v>
      </c>
    </row>
    <row r="401" spans="8:8" ht="21.95" customHeight="1" x14ac:dyDescent="0.25">
      <c r="H401" s="14" t="str">
        <v>E090279</v>
      </c>
    </row>
    <row r="402" spans="8:8" ht="21.95" customHeight="1" x14ac:dyDescent="0.25">
      <c r="H402" s="14" t="str">
        <v>E090444</v>
      </c>
    </row>
    <row r="403" spans="8:8" ht="21.95" customHeight="1" x14ac:dyDescent="0.25">
      <c r="H403" s="14" t="str">
        <v>E090647</v>
      </c>
    </row>
    <row r="404" spans="8:8" ht="21.95" customHeight="1" x14ac:dyDescent="0.25">
      <c r="H404" s="14" t="str">
        <v>E090736</v>
      </c>
    </row>
    <row r="405" spans="8:8" ht="21.95" customHeight="1" x14ac:dyDescent="0.25">
      <c r="H405" s="14" t="str">
        <v>E090926</v>
      </c>
    </row>
    <row r="406" spans="8:8" ht="21.95" customHeight="1" x14ac:dyDescent="0.25">
      <c r="H406" s="14" t="str">
        <v>E091007</v>
      </c>
    </row>
    <row r="407" spans="8:8" ht="21.95" customHeight="1" x14ac:dyDescent="0.25">
      <c r="H407" s="14" t="str">
        <v>E091364</v>
      </c>
    </row>
    <row r="408" spans="8:8" ht="21.95" customHeight="1" x14ac:dyDescent="0.25">
      <c r="H408" s="14" t="str">
        <v>E091401</v>
      </c>
    </row>
    <row r="409" spans="8:8" ht="21.95" customHeight="1" x14ac:dyDescent="0.25">
      <c r="H409" s="14" t="str">
        <v>E091644</v>
      </c>
    </row>
    <row r="410" spans="8:8" ht="21.95" customHeight="1" x14ac:dyDescent="0.25">
      <c r="H410" s="14" t="str">
        <v>E091667</v>
      </c>
    </row>
    <row r="411" spans="8:8" ht="21.95" customHeight="1" x14ac:dyDescent="0.25">
      <c r="H411" s="14" t="str">
        <v>E091684</v>
      </c>
    </row>
    <row r="412" spans="8:8" ht="21.95" customHeight="1" x14ac:dyDescent="0.25">
      <c r="H412" s="14" t="str">
        <v>E091765</v>
      </c>
    </row>
    <row r="413" spans="8:8" ht="21.95" customHeight="1" x14ac:dyDescent="0.25">
      <c r="H413" s="14" t="str">
        <v>E091951</v>
      </c>
    </row>
    <row r="414" spans="8:8" ht="21.95" customHeight="1" x14ac:dyDescent="0.25">
      <c r="H414" s="14" t="str">
        <v>E092199</v>
      </c>
    </row>
    <row r="415" spans="8:8" ht="21.95" customHeight="1" x14ac:dyDescent="0.25">
      <c r="H415" s="14" t="str">
        <v>E092267</v>
      </c>
    </row>
    <row r="416" spans="8:8" ht="21.95" customHeight="1" x14ac:dyDescent="0.25">
      <c r="H416" s="14" t="str">
        <v>E092410</v>
      </c>
    </row>
    <row r="417" spans="8:8" ht="21.95" customHeight="1" x14ac:dyDescent="0.25">
      <c r="H417" s="14" t="str">
        <v>E092563</v>
      </c>
    </row>
    <row r="418" spans="8:8" ht="21.95" customHeight="1" x14ac:dyDescent="0.25">
      <c r="H418" s="14" t="str">
        <v>E092666</v>
      </c>
    </row>
    <row r="419" spans="8:8" ht="21.95" customHeight="1" x14ac:dyDescent="0.25">
      <c r="H419" s="14" t="str">
        <v>E092752</v>
      </c>
    </row>
    <row r="420" spans="8:8" ht="21.95" customHeight="1" x14ac:dyDescent="0.25">
      <c r="H420" s="14" t="str">
        <v>E092761</v>
      </c>
    </row>
    <row r="421" spans="8:8" ht="21.95" customHeight="1" x14ac:dyDescent="0.25">
      <c r="H421" s="14" t="str">
        <v>E093301</v>
      </c>
    </row>
    <row r="422" spans="8:8" ht="21.95" customHeight="1" x14ac:dyDescent="0.25">
      <c r="H422" s="14" t="str">
        <v>E093889</v>
      </c>
    </row>
    <row r="423" spans="8:8" ht="21.95" customHeight="1" x14ac:dyDescent="0.25">
      <c r="H423" s="14" t="str">
        <v>E093962</v>
      </c>
    </row>
    <row r="424" spans="8:8" ht="21.95" customHeight="1" x14ac:dyDescent="0.25">
      <c r="H424" s="14" t="str">
        <v>E094125</v>
      </c>
    </row>
    <row r="425" spans="8:8" ht="21.95" customHeight="1" x14ac:dyDescent="0.25">
      <c r="H425" s="14" t="str">
        <v>E094339</v>
      </c>
    </row>
    <row r="426" spans="8:8" ht="21.95" customHeight="1" x14ac:dyDescent="0.25">
      <c r="H426" s="14" t="str">
        <v>E094409</v>
      </c>
    </row>
    <row r="427" spans="8:8" ht="21.95" customHeight="1" x14ac:dyDescent="0.25">
      <c r="H427" s="14" t="str">
        <v>E094666</v>
      </c>
    </row>
    <row r="428" spans="8:8" ht="21.95" customHeight="1" x14ac:dyDescent="0.25">
      <c r="H428" s="14" t="str">
        <v>E094828</v>
      </c>
    </row>
    <row r="429" spans="8:8" ht="21.95" customHeight="1" x14ac:dyDescent="0.25">
      <c r="H429" s="14" t="str">
        <v>E094843</v>
      </c>
    </row>
    <row r="430" spans="8:8" ht="21.95" customHeight="1" x14ac:dyDescent="0.25">
      <c r="H430" s="14" t="str">
        <v>E095003</v>
      </c>
    </row>
    <row r="431" spans="8:8" ht="21.95" customHeight="1" x14ac:dyDescent="0.25">
      <c r="H431" s="14" t="str">
        <v>E095568</v>
      </c>
    </row>
    <row r="432" spans="8:8" ht="21.95" customHeight="1" x14ac:dyDescent="0.25">
      <c r="H432" s="14" t="str">
        <v>E096013</v>
      </c>
    </row>
    <row r="433" spans="8:8" ht="21.95" customHeight="1" x14ac:dyDescent="0.25">
      <c r="H433" s="14" t="str">
        <v>E096719</v>
      </c>
    </row>
    <row r="434" spans="8:8" ht="21.95" customHeight="1" x14ac:dyDescent="0.25">
      <c r="H434" s="14" t="str">
        <v>E096826</v>
      </c>
    </row>
    <row r="435" spans="8:8" ht="21.95" customHeight="1" x14ac:dyDescent="0.25">
      <c r="H435" s="14" t="str">
        <v>E097066</v>
      </c>
    </row>
    <row r="436" spans="8:8" ht="21.95" customHeight="1" x14ac:dyDescent="0.25">
      <c r="H436" s="14" t="str">
        <v>E097292</v>
      </c>
    </row>
    <row r="437" spans="8:8" ht="21.95" customHeight="1" x14ac:dyDescent="0.25">
      <c r="H437" s="14" t="str">
        <v>E097660</v>
      </c>
    </row>
    <row r="438" spans="8:8" ht="21.95" customHeight="1" x14ac:dyDescent="0.25">
      <c r="H438" s="14" t="str">
        <v>E097675</v>
      </c>
    </row>
    <row r="439" spans="8:8" ht="21.95" customHeight="1" x14ac:dyDescent="0.25">
      <c r="H439" s="14" t="str">
        <v>E097970</v>
      </c>
    </row>
    <row r="440" spans="8:8" ht="21.95" customHeight="1" x14ac:dyDescent="0.25">
      <c r="H440" s="14" t="str">
        <v>E098370</v>
      </c>
    </row>
    <row r="441" spans="8:8" ht="21.95" customHeight="1" x14ac:dyDescent="0.25">
      <c r="H441" s="14" t="str">
        <v>E098415</v>
      </c>
    </row>
    <row r="442" spans="8:8" ht="21.95" customHeight="1" x14ac:dyDescent="0.25">
      <c r="H442" s="14" t="str">
        <v>E098433</v>
      </c>
    </row>
    <row r="443" spans="8:8" ht="21.95" customHeight="1" x14ac:dyDescent="0.25">
      <c r="H443" s="14" t="str">
        <v>E098863</v>
      </c>
    </row>
    <row r="444" spans="8:8" ht="21.95" customHeight="1" x14ac:dyDescent="0.25">
      <c r="H444" s="14" t="str">
        <v>E099384</v>
      </c>
    </row>
    <row r="445" spans="8:8" ht="21.95" customHeight="1" x14ac:dyDescent="0.25">
      <c r="H445" s="14" t="str">
        <v>E100133</v>
      </c>
    </row>
    <row r="446" spans="8:8" ht="21.95" customHeight="1" x14ac:dyDescent="0.25">
      <c r="H446" s="14" t="str">
        <v>E100468</v>
      </c>
    </row>
    <row r="447" spans="8:8" ht="21.95" customHeight="1" x14ac:dyDescent="0.25">
      <c r="H447" s="14" t="str">
        <v>E100470</v>
      </c>
    </row>
    <row r="448" spans="8:8" ht="21.95" customHeight="1" x14ac:dyDescent="0.25">
      <c r="H448" s="14" t="str">
        <v>E100693</v>
      </c>
    </row>
    <row r="449" spans="8:8" ht="21.95" customHeight="1" x14ac:dyDescent="0.25">
      <c r="H449" s="14" t="str">
        <v>E101459</v>
      </c>
    </row>
    <row r="450" spans="8:8" ht="21.95" customHeight="1" x14ac:dyDescent="0.25">
      <c r="H450" s="14" t="str">
        <v>E101985</v>
      </c>
    </row>
    <row r="451" spans="8:8" ht="21.95" customHeight="1" x14ac:dyDescent="0.25">
      <c r="H451" s="14" t="str">
        <v>E102443</v>
      </c>
    </row>
    <row r="452" spans="8:8" ht="21.95" customHeight="1" x14ac:dyDescent="0.25">
      <c r="H452" s="14" t="str">
        <v>E102505</v>
      </c>
    </row>
    <row r="453" spans="8:8" ht="21.95" customHeight="1" x14ac:dyDescent="0.25">
      <c r="H453" s="14" t="str">
        <v>E102511</v>
      </c>
    </row>
    <row r="454" spans="8:8" ht="21.95" customHeight="1" x14ac:dyDescent="0.25">
      <c r="H454" s="14" t="str">
        <v>E102787</v>
      </c>
    </row>
    <row r="455" spans="8:8" ht="21.95" customHeight="1" x14ac:dyDescent="0.25">
      <c r="H455" s="14" t="str">
        <v>E103157</v>
      </c>
    </row>
    <row r="456" spans="8:8" ht="21.95" customHeight="1" x14ac:dyDescent="0.25">
      <c r="H456" s="14" t="str">
        <v>E103209</v>
      </c>
    </row>
    <row r="457" spans="8:8" ht="21.95" customHeight="1" x14ac:dyDescent="0.25">
      <c r="H457" s="14" t="str">
        <v>E103866</v>
      </c>
    </row>
    <row r="458" spans="8:8" ht="21.95" customHeight="1" x14ac:dyDescent="0.25">
      <c r="H458" s="14" t="str">
        <v>E103882</v>
      </c>
    </row>
    <row r="459" spans="8:8" ht="21.95" customHeight="1" x14ac:dyDescent="0.25">
      <c r="H459" s="14" t="str">
        <v>E103930</v>
      </c>
    </row>
    <row r="460" spans="8:8" ht="21.95" customHeight="1" x14ac:dyDescent="0.25">
      <c r="H460" s="14" t="str">
        <v>E104104</v>
      </c>
    </row>
    <row r="461" spans="8:8" ht="21.95" customHeight="1" x14ac:dyDescent="0.25">
      <c r="H461" s="14" t="str">
        <v>E104148</v>
      </c>
    </row>
    <row r="462" spans="8:8" ht="21.95" customHeight="1" x14ac:dyDescent="0.25">
      <c r="H462" s="14" t="str">
        <v>E104270</v>
      </c>
    </row>
    <row r="463" spans="8:8" ht="21.95" customHeight="1" x14ac:dyDescent="0.25">
      <c r="H463" s="14" t="str">
        <v>E104333</v>
      </c>
    </row>
    <row r="464" spans="8:8" ht="21.95" customHeight="1" x14ac:dyDescent="0.25">
      <c r="H464" s="14" t="str">
        <v>E104358</v>
      </c>
    </row>
    <row r="465" spans="8:8" ht="21.95" customHeight="1" x14ac:dyDescent="0.25">
      <c r="H465" s="14" t="str">
        <v>E104691</v>
      </c>
    </row>
    <row r="466" spans="8:8" ht="21.95" customHeight="1" x14ac:dyDescent="0.25">
      <c r="H466" s="14" t="str">
        <v>E105163</v>
      </c>
    </row>
    <row r="467" spans="8:8" ht="21.95" customHeight="1" x14ac:dyDescent="0.25">
      <c r="H467" s="14" t="str">
        <v>E105464</v>
      </c>
    </row>
    <row r="468" spans="8:8" ht="21.95" customHeight="1" x14ac:dyDescent="0.25">
      <c r="H468" s="14" t="str">
        <v>E105518</v>
      </c>
    </row>
    <row r="469" spans="8:8" ht="21.95" customHeight="1" x14ac:dyDescent="0.25">
      <c r="H469" s="14" t="str">
        <v>E106119</v>
      </c>
    </row>
    <row r="470" spans="8:8" ht="21.95" customHeight="1" x14ac:dyDescent="0.25">
      <c r="H470" s="14" t="str">
        <v>E106858</v>
      </c>
    </row>
    <row r="471" spans="8:8" ht="21.95" customHeight="1" x14ac:dyDescent="0.25">
      <c r="H471" s="14" t="str">
        <v>E107272</v>
      </c>
    </row>
    <row r="472" spans="8:8" ht="21.95" customHeight="1" x14ac:dyDescent="0.25">
      <c r="H472" s="14" t="str">
        <v>E107440</v>
      </c>
    </row>
    <row r="473" spans="8:8" ht="21.95" customHeight="1" x14ac:dyDescent="0.25">
      <c r="H473" s="14" t="str">
        <v>E107993</v>
      </c>
    </row>
    <row r="474" spans="8:8" ht="21.95" customHeight="1" x14ac:dyDescent="0.25">
      <c r="H474" s="14" t="str">
        <v>E108140</v>
      </c>
    </row>
    <row r="475" spans="8:8" ht="21.95" customHeight="1" x14ac:dyDescent="0.25">
      <c r="H475" s="14" t="str">
        <v>E108157</v>
      </c>
    </row>
    <row r="476" spans="8:8" ht="21.95" customHeight="1" x14ac:dyDescent="0.25">
      <c r="H476" s="14" t="str">
        <v>E108402</v>
      </c>
    </row>
    <row r="477" spans="8:8" ht="21.95" customHeight="1" x14ac:dyDescent="0.25">
      <c r="H477" s="14" t="str">
        <v>E108817</v>
      </c>
    </row>
    <row r="478" spans="8:8" ht="21.95" customHeight="1" x14ac:dyDescent="0.25">
      <c r="H478" s="14" t="str">
        <v>E109328</v>
      </c>
    </row>
    <row r="479" spans="8:8" ht="21.95" customHeight="1" x14ac:dyDescent="0.25">
      <c r="H479" s="14" t="str">
        <v>E109436</v>
      </c>
    </row>
    <row r="480" spans="8:8" ht="21.95" customHeight="1" x14ac:dyDescent="0.25">
      <c r="H480" s="14" t="str">
        <v>E109511</v>
      </c>
    </row>
    <row r="481" spans="8:8" ht="21.95" customHeight="1" x14ac:dyDescent="0.25">
      <c r="H481" s="14" t="str">
        <v>E109538</v>
      </c>
    </row>
    <row r="482" spans="8:8" ht="21.95" customHeight="1" x14ac:dyDescent="0.25">
      <c r="H482" s="14" t="str">
        <v>E109608</v>
      </c>
    </row>
    <row r="483" spans="8:8" ht="21.95" customHeight="1" x14ac:dyDescent="0.25">
      <c r="H483" s="14" t="str">
        <v>E109656</v>
      </c>
    </row>
    <row r="484" spans="8:8" ht="21.95" customHeight="1" x14ac:dyDescent="0.25">
      <c r="H484" s="14" t="str">
        <v>E110343</v>
      </c>
    </row>
    <row r="485" spans="8:8" ht="21.95" customHeight="1" x14ac:dyDescent="0.25">
      <c r="H485" s="14" t="str">
        <v>E110370</v>
      </c>
    </row>
    <row r="486" spans="8:8" ht="21.95" customHeight="1" x14ac:dyDescent="0.25">
      <c r="H486" s="14" t="str">
        <v>E110484</v>
      </c>
    </row>
    <row r="487" spans="8:8" ht="21.95" customHeight="1" x14ac:dyDescent="0.25">
      <c r="H487" s="14" t="str">
        <v>E110507</v>
      </c>
    </row>
    <row r="488" spans="8:8" ht="21.95" customHeight="1" x14ac:dyDescent="0.25">
      <c r="H488" s="14" t="str">
        <v>E110822</v>
      </c>
    </row>
    <row r="489" spans="8:8" ht="21.95" customHeight="1" x14ac:dyDescent="0.25">
      <c r="H489" s="14" t="str">
        <v>E111323</v>
      </c>
    </row>
    <row r="490" spans="8:8" ht="21.95" customHeight="1" x14ac:dyDescent="0.25">
      <c r="H490" s="14" t="str">
        <v>E111519</v>
      </c>
    </row>
    <row r="491" spans="8:8" ht="21.95" customHeight="1" x14ac:dyDescent="0.25">
      <c r="H491" s="14" t="str">
        <v>E111614</v>
      </c>
    </row>
    <row r="492" spans="8:8" ht="21.95" customHeight="1" x14ac:dyDescent="0.25">
      <c r="H492" s="14" t="str">
        <v>E111786</v>
      </c>
    </row>
    <row r="493" spans="8:8" ht="21.95" customHeight="1" x14ac:dyDescent="0.25">
      <c r="H493" s="14" t="str">
        <v>E111790</v>
      </c>
    </row>
    <row r="494" spans="8:8" ht="21.95" customHeight="1" x14ac:dyDescent="0.25">
      <c r="H494" s="14" t="str">
        <v>E111852</v>
      </c>
    </row>
    <row r="495" spans="8:8" ht="21.95" customHeight="1" x14ac:dyDescent="0.25">
      <c r="H495" s="14" t="str">
        <v>E111869</v>
      </c>
    </row>
    <row r="496" spans="8:8" ht="21.95" customHeight="1" x14ac:dyDescent="0.25">
      <c r="H496" s="14" t="str">
        <v>E112411</v>
      </c>
    </row>
    <row r="497" spans="8:8" ht="21.95" customHeight="1" x14ac:dyDescent="0.25">
      <c r="H497" s="14" t="str">
        <v>E112728</v>
      </c>
    </row>
    <row r="498" spans="8:8" ht="21.95" customHeight="1" x14ac:dyDescent="0.25">
      <c r="H498" s="14" t="str">
        <v>E113023</v>
      </c>
    </row>
    <row r="499" spans="8:8" ht="21.95" customHeight="1" x14ac:dyDescent="0.25">
      <c r="H499" s="14" t="str">
        <v>E113149</v>
      </c>
    </row>
    <row r="500" spans="8:8" ht="21.95" customHeight="1" x14ac:dyDescent="0.25">
      <c r="H500" s="14" t="str">
        <v>E113211</v>
      </c>
    </row>
    <row r="501" spans="8:8" ht="21.95" customHeight="1" x14ac:dyDescent="0.25">
      <c r="H501" s="14" t="str">
        <v>E113245</v>
      </c>
    </row>
    <row r="502" spans="8:8" ht="21.95" customHeight="1" x14ac:dyDescent="0.25">
      <c r="H502" s="14" t="str">
        <v>E113470</v>
      </c>
    </row>
    <row r="503" spans="8:8" ht="21.95" customHeight="1" x14ac:dyDescent="0.25">
      <c r="H503" s="14" t="str">
        <v>E113896</v>
      </c>
    </row>
    <row r="504" spans="8:8" ht="21.95" customHeight="1" x14ac:dyDescent="0.25">
      <c r="H504" s="14" t="str">
        <v>E114033</v>
      </c>
    </row>
    <row r="505" spans="8:8" ht="21.95" customHeight="1" x14ac:dyDescent="0.25">
      <c r="H505" s="14" t="str">
        <v>E114037</v>
      </c>
    </row>
    <row r="506" spans="8:8" ht="21.95" customHeight="1" x14ac:dyDescent="0.25">
      <c r="H506" s="14" t="str">
        <v>E114353</v>
      </c>
    </row>
    <row r="507" spans="8:8" ht="21.95" customHeight="1" x14ac:dyDescent="0.25">
      <c r="H507" s="14" t="str">
        <v>E114585</v>
      </c>
    </row>
    <row r="508" spans="8:8" ht="21.95" customHeight="1" x14ac:dyDescent="0.25">
      <c r="H508" s="14" t="str">
        <v>E114735</v>
      </c>
    </row>
    <row r="509" spans="8:8" ht="21.95" customHeight="1" x14ac:dyDescent="0.25">
      <c r="H509" s="14" t="str">
        <v>E114771</v>
      </c>
    </row>
    <row r="510" spans="8:8" ht="21.95" customHeight="1" x14ac:dyDescent="0.25">
      <c r="H510" s="14" t="str">
        <v>E115051</v>
      </c>
    </row>
    <row r="511" spans="8:8" ht="21.95" customHeight="1" x14ac:dyDescent="0.25">
      <c r="H511" s="14" t="str">
        <v>E115460</v>
      </c>
    </row>
    <row r="512" spans="8:8" ht="21.95" customHeight="1" x14ac:dyDescent="0.25">
      <c r="H512" s="14" t="str">
        <v>E115682</v>
      </c>
    </row>
    <row r="513" spans="8:8" ht="21.95" customHeight="1" x14ac:dyDescent="0.25">
      <c r="H513" s="14" t="str">
        <v>E115849</v>
      </c>
    </row>
    <row r="514" spans="8:8" ht="21.95" customHeight="1" x14ac:dyDescent="0.25">
      <c r="H514" s="14" t="str">
        <v>E116009</v>
      </c>
    </row>
    <row r="515" spans="8:8" ht="21.95" customHeight="1" x14ac:dyDescent="0.25">
      <c r="H515" s="14" t="str">
        <v>E116429</v>
      </c>
    </row>
    <row r="516" spans="8:8" ht="21.95" customHeight="1" x14ac:dyDescent="0.25">
      <c r="H516" s="14" t="str">
        <v>E116630</v>
      </c>
    </row>
    <row r="517" spans="8:8" ht="21.95" customHeight="1" x14ac:dyDescent="0.25">
      <c r="H517" s="14" t="str">
        <v>E116633</v>
      </c>
    </row>
    <row r="518" spans="8:8" ht="21.95" customHeight="1" x14ac:dyDescent="0.25">
      <c r="H518" s="14" t="str">
        <v>E116835</v>
      </c>
    </row>
    <row r="519" spans="8:8" ht="21.95" customHeight="1" x14ac:dyDescent="0.25">
      <c r="H519" s="14" t="str">
        <v>E116958</v>
      </c>
    </row>
    <row r="520" spans="8:8" ht="21.95" customHeight="1" x14ac:dyDescent="0.25">
      <c r="H520" s="14" t="str">
        <v>E117401</v>
      </c>
    </row>
    <row r="521" spans="8:8" ht="21.95" customHeight="1" x14ac:dyDescent="0.25">
      <c r="H521" s="14" t="str">
        <v>E117550</v>
      </c>
    </row>
    <row r="522" spans="8:8" ht="21.95" customHeight="1" x14ac:dyDescent="0.25">
      <c r="H522" s="14" t="str">
        <v>E117943</v>
      </c>
    </row>
    <row r="523" spans="8:8" ht="21.95" customHeight="1" x14ac:dyDescent="0.25">
      <c r="H523" s="14" t="str">
        <v>E118196</v>
      </c>
    </row>
    <row r="524" spans="8:8" ht="21.95" customHeight="1" x14ac:dyDescent="0.25">
      <c r="H524" s="14" t="str">
        <v>E118393</v>
      </c>
    </row>
    <row r="525" spans="8:8" ht="21.95" customHeight="1" x14ac:dyDescent="0.25">
      <c r="H525" s="14" t="str">
        <v>E118900</v>
      </c>
    </row>
    <row r="526" spans="8:8" ht="21.95" customHeight="1" x14ac:dyDescent="0.25">
      <c r="H526" s="14" t="str">
        <v>E118926</v>
      </c>
    </row>
    <row r="527" spans="8:8" ht="21.95" customHeight="1" x14ac:dyDescent="0.25">
      <c r="H527" s="14" t="str">
        <v>E118944</v>
      </c>
    </row>
    <row r="528" spans="8:8" ht="21.95" customHeight="1" x14ac:dyDescent="0.25">
      <c r="H528" s="14" t="str">
        <v>E118987</v>
      </c>
    </row>
    <row r="529" spans="8:8" ht="21.95" customHeight="1" x14ac:dyDescent="0.25">
      <c r="H529" s="14" t="str">
        <v>E119030</v>
      </c>
    </row>
    <row r="530" spans="8:8" ht="21.95" customHeight="1" x14ac:dyDescent="0.25">
      <c r="H530" s="14" t="str">
        <v>E119581</v>
      </c>
    </row>
    <row r="531" spans="8:8" ht="21.95" customHeight="1" x14ac:dyDescent="0.25">
      <c r="H531" s="14" t="str">
        <v>E119589</v>
      </c>
    </row>
    <row r="532" spans="8:8" ht="21.95" customHeight="1" x14ac:dyDescent="0.25">
      <c r="H532" s="14" t="str">
        <v>E119646</v>
      </c>
    </row>
    <row r="533" spans="8:8" ht="21.95" customHeight="1" x14ac:dyDescent="0.25">
      <c r="H533" s="14" t="str">
        <v>E119697</v>
      </c>
    </row>
    <row r="534" spans="8:8" ht="21.95" customHeight="1" x14ac:dyDescent="0.25">
      <c r="H534" s="14" t="str">
        <v>E119790</v>
      </c>
    </row>
    <row r="535" spans="8:8" ht="21.95" customHeight="1" x14ac:dyDescent="0.25">
      <c r="H535" s="14" t="str">
        <v>E119954</v>
      </c>
    </row>
    <row r="536" spans="8:8" ht="21.95" customHeight="1" x14ac:dyDescent="0.25">
      <c r="H536" s="14" t="str">
        <v>E120076</v>
      </c>
    </row>
    <row r="537" spans="8:8" ht="21.95" customHeight="1" x14ac:dyDescent="0.25">
      <c r="H537" s="14" t="str">
        <v>E120625</v>
      </c>
    </row>
    <row r="538" spans="8:8" ht="21.95" customHeight="1" x14ac:dyDescent="0.25">
      <c r="H538" s="14" t="str">
        <v>E120682</v>
      </c>
    </row>
    <row r="539" spans="8:8" ht="21.95" customHeight="1" x14ac:dyDescent="0.25">
      <c r="H539" s="14" t="str">
        <v>E120686</v>
      </c>
    </row>
    <row r="540" spans="8:8" ht="21.95" customHeight="1" x14ac:dyDescent="0.25">
      <c r="H540" s="14" t="str">
        <v>E120802</v>
      </c>
    </row>
    <row r="541" spans="8:8" ht="21.95" customHeight="1" x14ac:dyDescent="0.25">
      <c r="H541" s="14" t="str">
        <v>E121194</v>
      </c>
    </row>
    <row r="542" spans="8:8" ht="21.95" customHeight="1" x14ac:dyDescent="0.25">
      <c r="H542" s="14" t="str">
        <v>E121225</v>
      </c>
    </row>
    <row r="543" spans="8:8" ht="21.95" customHeight="1" x14ac:dyDescent="0.25">
      <c r="H543" s="14" t="str">
        <v>E121650</v>
      </c>
    </row>
    <row r="544" spans="8:8" ht="21.95" customHeight="1" x14ac:dyDescent="0.25">
      <c r="H544" s="14" t="str">
        <v>E121776</v>
      </c>
    </row>
    <row r="545" spans="8:8" ht="21.95" customHeight="1" x14ac:dyDescent="0.25">
      <c r="H545" s="14" t="str">
        <v>E121810</v>
      </c>
    </row>
    <row r="546" spans="8:8" ht="21.95" customHeight="1" x14ac:dyDescent="0.25">
      <c r="H546" s="14" t="str">
        <v>E121833</v>
      </c>
    </row>
    <row r="547" spans="8:8" ht="21.95" customHeight="1" x14ac:dyDescent="0.25">
      <c r="H547" s="14" t="str">
        <v>E122177</v>
      </c>
    </row>
    <row r="548" spans="8:8" ht="21.95" customHeight="1" x14ac:dyDescent="0.25">
      <c r="H548" s="14" t="str">
        <v>E122701</v>
      </c>
    </row>
    <row r="549" spans="8:8" ht="21.95" customHeight="1" x14ac:dyDescent="0.25">
      <c r="H549" s="14" t="str">
        <v>E122828</v>
      </c>
    </row>
    <row r="550" spans="8:8" ht="21.95" customHeight="1" x14ac:dyDescent="0.25">
      <c r="H550" s="14" t="str">
        <v>E122861</v>
      </c>
    </row>
    <row r="551" spans="8:8" ht="21.95" customHeight="1" x14ac:dyDescent="0.25">
      <c r="H551" s="14" t="str">
        <v>E122891</v>
      </c>
    </row>
    <row r="552" spans="8:8" ht="21.95" customHeight="1" x14ac:dyDescent="0.25">
      <c r="H552" s="14" t="str">
        <v>E123101</v>
      </c>
    </row>
    <row r="553" spans="8:8" ht="21.95" customHeight="1" x14ac:dyDescent="0.25">
      <c r="H553" s="14" t="str">
        <v>E123132</v>
      </c>
    </row>
    <row r="554" spans="8:8" ht="21.95" customHeight="1" x14ac:dyDescent="0.25">
      <c r="H554" s="14" t="str">
        <v>E123159</v>
      </c>
    </row>
    <row r="555" spans="8:8" ht="21.95" customHeight="1" x14ac:dyDescent="0.25">
      <c r="H555" s="14" t="str">
        <v>E123361</v>
      </c>
    </row>
    <row r="556" spans="8:8" ht="21.95" customHeight="1" x14ac:dyDescent="0.25">
      <c r="H556" s="14" t="str">
        <v>E123464</v>
      </c>
    </row>
    <row r="557" spans="8:8" ht="21.95" customHeight="1" x14ac:dyDescent="0.25">
      <c r="H557" s="14" t="str">
        <v>E123482</v>
      </c>
    </row>
    <row r="558" spans="8:8" ht="21.95" customHeight="1" x14ac:dyDescent="0.25">
      <c r="H558" s="14" t="str">
        <v>E123596</v>
      </c>
    </row>
    <row r="559" spans="8:8" ht="21.95" customHeight="1" x14ac:dyDescent="0.25">
      <c r="H559" s="14" t="str">
        <v>E123614</v>
      </c>
    </row>
    <row r="560" spans="8:8" ht="21.95" customHeight="1" x14ac:dyDescent="0.25">
      <c r="H560" s="14" t="str">
        <v>E123853</v>
      </c>
    </row>
    <row r="561" spans="8:8" ht="21.95" customHeight="1" x14ac:dyDescent="0.25">
      <c r="H561" s="14" t="str">
        <v>E123870</v>
      </c>
    </row>
    <row r="562" spans="8:8" ht="21.95" customHeight="1" x14ac:dyDescent="0.25">
      <c r="H562" s="14" t="str">
        <v>E123900</v>
      </c>
    </row>
    <row r="563" spans="8:8" ht="21.95" customHeight="1" x14ac:dyDescent="0.25">
      <c r="H563" s="14" t="str">
        <v>E124453</v>
      </c>
    </row>
    <row r="564" spans="8:8" ht="21.95" customHeight="1" x14ac:dyDescent="0.25">
      <c r="H564" s="14" t="str">
        <v>E124585</v>
      </c>
    </row>
    <row r="565" spans="8:8" ht="21.95" customHeight="1" x14ac:dyDescent="0.25">
      <c r="H565" s="14" t="str">
        <v>E124650</v>
      </c>
    </row>
    <row r="566" spans="8:8" ht="21.95" customHeight="1" x14ac:dyDescent="0.25">
      <c r="H566" s="14" t="str">
        <v>E124681</v>
      </c>
    </row>
    <row r="567" spans="8:8" ht="21.95" customHeight="1" x14ac:dyDescent="0.25">
      <c r="H567" s="14" t="str">
        <v>E124703</v>
      </c>
    </row>
    <row r="568" spans="8:8" ht="21.95" customHeight="1" x14ac:dyDescent="0.25">
      <c r="H568" s="14" t="str">
        <v>E124730</v>
      </c>
    </row>
    <row r="569" spans="8:8" ht="21.95" customHeight="1" x14ac:dyDescent="0.25">
      <c r="H569" s="14" t="str">
        <v>E124811</v>
      </c>
    </row>
    <row r="570" spans="8:8" ht="21.95" customHeight="1" x14ac:dyDescent="0.25">
      <c r="H570" s="14" t="str">
        <v>E124963</v>
      </c>
    </row>
    <row r="571" spans="8:8" ht="21.95" customHeight="1" x14ac:dyDescent="0.25">
      <c r="H571" s="14" t="str">
        <v>E124971</v>
      </c>
    </row>
    <row r="572" spans="8:8" ht="21.95" customHeight="1" x14ac:dyDescent="0.25">
      <c r="H572" s="14" t="str">
        <v>E125051</v>
      </c>
    </row>
    <row r="573" spans="8:8" ht="21.95" customHeight="1" x14ac:dyDescent="0.25">
      <c r="H573" s="14" t="str">
        <v>E125270</v>
      </c>
    </row>
    <row r="574" spans="8:8" ht="21.95" customHeight="1" x14ac:dyDescent="0.25">
      <c r="H574" s="14" t="str">
        <v>E125526</v>
      </c>
    </row>
    <row r="575" spans="8:8" ht="21.95" customHeight="1" x14ac:dyDescent="0.25">
      <c r="H575" s="14" t="str">
        <v>E125607</v>
      </c>
    </row>
    <row r="576" spans="8:8" ht="21.95" customHeight="1" x14ac:dyDescent="0.25">
      <c r="H576" s="14" t="str">
        <v>E125656</v>
      </c>
    </row>
    <row r="577" spans="8:8" ht="21.95" customHeight="1" x14ac:dyDescent="0.25">
      <c r="H577" s="14" t="str">
        <v>E125799</v>
      </c>
    </row>
    <row r="578" spans="8:8" ht="21.95" customHeight="1" x14ac:dyDescent="0.25">
      <c r="H578" s="14" t="str">
        <v>E125990</v>
      </c>
    </row>
    <row r="579" spans="8:8" ht="21.95" customHeight="1" x14ac:dyDescent="0.25">
      <c r="H579" s="14" t="str">
        <v>E127272</v>
      </c>
    </row>
    <row r="580" spans="8:8" ht="21.95" customHeight="1" x14ac:dyDescent="0.25">
      <c r="H580" s="14" t="str">
        <v>E127525</v>
      </c>
    </row>
    <row r="581" spans="8:8" ht="21.95" customHeight="1" x14ac:dyDescent="0.25">
      <c r="H581" s="14" t="str">
        <v>E127660</v>
      </c>
    </row>
    <row r="582" spans="8:8" ht="21.95" customHeight="1" x14ac:dyDescent="0.25">
      <c r="H582" s="14" t="str">
        <v>E127746</v>
      </c>
    </row>
    <row r="583" spans="8:8" ht="21.95" customHeight="1" x14ac:dyDescent="0.25">
      <c r="H583" s="14" t="str">
        <v>E127957</v>
      </c>
    </row>
    <row r="584" spans="8:8" ht="21.95" customHeight="1" x14ac:dyDescent="0.25">
      <c r="H584" s="14" t="str">
        <v>E128680</v>
      </c>
    </row>
    <row r="585" spans="8:8" ht="21.95" customHeight="1" x14ac:dyDescent="0.25">
      <c r="H585" s="14" t="str">
        <v>E129386</v>
      </c>
    </row>
    <row r="586" spans="8:8" ht="21.95" customHeight="1" x14ac:dyDescent="0.25">
      <c r="H586" s="14" t="str">
        <v>E129474</v>
      </c>
    </row>
    <row r="587" spans="8:8" ht="21.95" customHeight="1" x14ac:dyDescent="0.25">
      <c r="H587" s="14" t="str">
        <v>E129555</v>
      </c>
    </row>
    <row r="588" spans="8:8" ht="21.95" customHeight="1" x14ac:dyDescent="0.25">
      <c r="H588" s="14" t="str">
        <v>E129568</v>
      </c>
    </row>
    <row r="589" spans="8:8" ht="21.95" customHeight="1" x14ac:dyDescent="0.25">
      <c r="H589" s="14" t="str">
        <v>E129612</v>
      </c>
    </row>
    <row r="590" spans="8:8" ht="21.95" customHeight="1" x14ac:dyDescent="0.25">
      <c r="H590" s="14" t="str">
        <v>E129696</v>
      </c>
    </row>
    <row r="591" spans="8:8" ht="21.95" customHeight="1" x14ac:dyDescent="0.25">
      <c r="H591" s="14" t="str">
        <v>E129769</v>
      </c>
    </row>
    <row r="592" spans="8:8" ht="21.95" customHeight="1" x14ac:dyDescent="0.25">
      <c r="H592" s="14" t="str">
        <v>E129946</v>
      </c>
    </row>
    <row r="593" spans="8:8" ht="21.95" customHeight="1" x14ac:dyDescent="0.25">
      <c r="H593" s="14" t="str">
        <v>E130149</v>
      </c>
    </row>
    <row r="594" spans="8:8" ht="21.95" customHeight="1" x14ac:dyDescent="0.25">
      <c r="H594" s="14" t="str">
        <v>E130663</v>
      </c>
    </row>
    <row r="595" spans="8:8" ht="21.95" customHeight="1" x14ac:dyDescent="0.25">
      <c r="H595" s="14" t="str">
        <v>E131047</v>
      </c>
    </row>
    <row r="596" spans="8:8" ht="21.95" customHeight="1" x14ac:dyDescent="0.25">
      <c r="H596" s="14" t="str">
        <v>E131164</v>
      </c>
    </row>
    <row r="597" spans="8:8" ht="21.95" customHeight="1" x14ac:dyDescent="0.25">
      <c r="H597" s="14" t="str">
        <v>E131813</v>
      </c>
    </row>
    <row r="598" spans="8:8" ht="21.95" customHeight="1" x14ac:dyDescent="0.25">
      <c r="H598" s="14" t="str">
        <v>E131916</v>
      </c>
    </row>
    <row r="599" spans="8:8" ht="21.95" customHeight="1" x14ac:dyDescent="0.25">
      <c r="H599" s="14" t="str">
        <v>E131959</v>
      </c>
    </row>
    <row r="600" spans="8:8" ht="21.95" customHeight="1" x14ac:dyDescent="0.25">
      <c r="H600" s="14" t="str">
        <v>E131960</v>
      </c>
    </row>
    <row r="601" spans="8:8" ht="21.95" customHeight="1" x14ac:dyDescent="0.25">
      <c r="H601" s="14" t="str">
        <v>E132133</v>
      </c>
    </row>
    <row r="602" spans="8:8" ht="21.95" customHeight="1" x14ac:dyDescent="0.25">
      <c r="H602" s="14" t="str">
        <v>E132557</v>
      </c>
    </row>
    <row r="603" spans="8:8" ht="21.95" customHeight="1" x14ac:dyDescent="0.25">
      <c r="H603" s="14" t="str">
        <v>E132690</v>
      </c>
    </row>
    <row r="604" spans="8:8" ht="21.95" customHeight="1" x14ac:dyDescent="0.25">
      <c r="H604" s="14" t="str">
        <v>E132807</v>
      </c>
    </row>
    <row r="605" spans="8:8" ht="21.95" customHeight="1" x14ac:dyDescent="0.25">
      <c r="H605" s="14" t="str">
        <v>E132837</v>
      </c>
    </row>
    <row r="606" spans="8:8" ht="21.95" customHeight="1" x14ac:dyDescent="0.25">
      <c r="H606" s="14" t="str">
        <v>E132879</v>
      </c>
    </row>
    <row r="607" spans="8:8" ht="21.95" customHeight="1" x14ac:dyDescent="0.25">
      <c r="H607" s="14" t="str">
        <v>E133067</v>
      </c>
    </row>
    <row r="608" spans="8:8" ht="21.95" customHeight="1" x14ac:dyDescent="0.25">
      <c r="H608" s="14" t="str">
        <v>E133851</v>
      </c>
    </row>
    <row r="609" spans="8:8" ht="21.95" customHeight="1" x14ac:dyDescent="0.25">
      <c r="H609" s="14" t="str">
        <v>E133961</v>
      </c>
    </row>
    <row r="610" spans="8:8" ht="21.95" customHeight="1" x14ac:dyDescent="0.25">
      <c r="H610" s="14" t="str">
        <v>E134320</v>
      </c>
    </row>
    <row r="611" spans="8:8" ht="21.95" customHeight="1" x14ac:dyDescent="0.25">
      <c r="H611" s="14" t="str">
        <v>E134406</v>
      </c>
    </row>
    <row r="612" spans="8:8" ht="21.95" customHeight="1" x14ac:dyDescent="0.25">
      <c r="H612" s="14" t="str">
        <v>E134573</v>
      </c>
    </row>
    <row r="613" spans="8:8" ht="21.95" customHeight="1" x14ac:dyDescent="0.25">
      <c r="H613" s="14" t="str">
        <v>E134994</v>
      </c>
    </row>
    <row r="614" spans="8:8" ht="21.95" customHeight="1" x14ac:dyDescent="0.25">
      <c r="H614" s="14" t="str">
        <v>E134996</v>
      </c>
    </row>
    <row r="615" spans="8:8" ht="21.95" customHeight="1" x14ac:dyDescent="0.25">
      <c r="H615" s="14" t="str">
        <v>E135028</v>
      </c>
    </row>
    <row r="616" spans="8:8" ht="21.95" customHeight="1" x14ac:dyDescent="0.25">
      <c r="H616" s="14" t="str">
        <v>E136107</v>
      </c>
    </row>
    <row r="617" spans="8:8" ht="21.95" customHeight="1" x14ac:dyDescent="0.25">
      <c r="H617" s="14" t="str">
        <v>E136234</v>
      </c>
    </row>
    <row r="618" spans="8:8" ht="21.95" customHeight="1" x14ac:dyDescent="0.25">
      <c r="H618" s="14" t="str">
        <v>E136475</v>
      </c>
    </row>
    <row r="619" spans="8:8" ht="21.95" customHeight="1" x14ac:dyDescent="0.25">
      <c r="H619" s="14" t="str">
        <v>E136636</v>
      </c>
    </row>
    <row r="620" spans="8:8" ht="21.95" customHeight="1" x14ac:dyDescent="0.25">
      <c r="H620" s="14" t="str">
        <v>E136882</v>
      </c>
    </row>
    <row r="621" spans="8:8" ht="21.95" customHeight="1" x14ac:dyDescent="0.25">
      <c r="H621" s="14" t="str">
        <v>E136978</v>
      </c>
    </row>
    <row r="622" spans="8:8" ht="21.95" customHeight="1" x14ac:dyDescent="0.25">
      <c r="H622" s="14" t="str">
        <v>E137071</v>
      </c>
    </row>
    <row r="623" spans="8:8" ht="21.95" customHeight="1" x14ac:dyDescent="0.25">
      <c r="H623" s="14" t="str">
        <v>E137375</v>
      </c>
    </row>
    <row r="624" spans="8:8" ht="21.95" customHeight="1" x14ac:dyDescent="0.25">
      <c r="H624" s="14" t="str">
        <v>E137521</v>
      </c>
    </row>
    <row r="625" spans="8:8" ht="21.95" customHeight="1" x14ac:dyDescent="0.25">
      <c r="H625" s="14" t="str">
        <v>E137555</v>
      </c>
    </row>
    <row r="626" spans="8:8" ht="21.95" customHeight="1" x14ac:dyDescent="0.25">
      <c r="H626" s="14" t="str">
        <v>E138406</v>
      </c>
    </row>
    <row r="627" spans="8:8" ht="21.95" customHeight="1" x14ac:dyDescent="0.25">
      <c r="H627" s="14" t="str">
        <v>E138482</v>
      </c>
    </row>
    <row r="628" spans="8:8" ht="21.95" customHeight="1" x14ac:dyDescent="0.25">
      <c r="H628" s="14" t="str">
        <v>E138487</v>
      </c>
    </row>
    <row r="629" spans="8:8" ht="21.95" customHeight="1" x14ac:dyDescent="0.25">
      <c r="H629" s="14" t="str">
        <v>E138712</v>
      </c>
    </row>
    <row r="630" spans="8:8" ht="21.95" customHeight="1" x14ac:dyDescent="0.25">
      <c r="H630" s="14" t="str">
        <v>E138764</v>
      </c>
    </row>
    <row r="631" spans="8:8" ht="21.95" customHeight="1" x14ac:dyDescent="0.25">
      <c r="H631" s="14" t="str">
        <v>E138788</v>
      </c>
    </row>
    <row r="632" spans="8:8" ht="21.95" customHeight="1" x14ac:dyDescent="0.25">
      <c r="H632" s="14" t="str">
        <v>E139048</v>
      </c>
    </row>
    <row r="633" spans="8:8" ht="21.95" customHeight="1" x14ac:dyDescent="0.25">
      <c r="H633" s="14" t="str">
        <v>E139314</v>
      </c>
    </row>
    <row r="634" spans="8:8" ht="21.95" customHeight="1" x14ac:dyDescent="0.25">
      <c r="H634" s="14" t="str">
        <v>E139484</v>
      </c>
    </row>
    <row r="635" spans="8:8" ht="21.95" customHeight="1" x14ac:dyDescent="0.25">
      <c r="H635" s="14" t="str">
        <v>E139590</v>
      </c>
    </row>
    <row r="636" spans="8:8" ht="21.95" customHeight="1" x14ac:dyDescent="0.25">
      <c r="H636" s="14" t="str">
        <v>E139782</v>
      </c>
    </row>
    <row r="637" spans="8:8" ht="21.95" customHeight="1" x14ac:dyDescent="0.25">
      <c r="H637" s="14" t="str">
        <v>E140134</v>
      </c>
    </row>
    <row r="638" spans="8:8" ht="21.95" customHeight="1" x14ac:dyDescent="0.25">
      <c r="H638" s="14" t="str">
        <v>E140982</v>
      </c>
    </row>
    <row r="639" spans="8:8" ht="21.95" customHeight="1" x14ac:dyDescent="0.25">
      <c r="H639" s="14" t="str">
        <v>E141033</v>
      </c>
    </row>
    <row r="640" spans="8:8" ht="21.95" customHeight="1" x14ac:dyDescent="0.25">
      <c r="H640" s="14" t="str">
        <v>E141101</v>
      </c>
    </row>
    <row r="641" spans="8:8" ht="21.95" customHeight="1" x14ac:dyDescent="0.25">
      <c r="H641" s="14" t="str">
        <v>E141599</v>
      </c>
    </row>
    <row r="642" spans="8:8" ht="21.95" customHeight="1" x14ac:dyDescent="0.25">
      <c r="H642" s="14" t="str">
        <v>E141782</v>
      </c>
    </row>
    <row r="643" spans="8:8" ht="21.95" customHeight="1" x14ac:dyDescent="0.25">
      <c r="H643" s="14" t="str">
        <v>E141936</v>
      </c>
    </row>
    <row r="644" spans="8:8" ht="21.95" customHeight="1" x14ac:dyDescent="0.25">
      <c r="H644" s="14" t="str">
        <v>E141972</v>
      </c>
    </row>
    <row r="645" spans="8:8" ht="21.95" customHeight="1" x14ac:dyDescent="0.25">
      <c r="H645" s="14" t="str">
        <v>E142209</v>
      </c>
    </row>
    <row r="646" spans="8:8" ht="21.95" customHeight="1" x14ac:dyDescent="0.25">
      <c r="H646" s="14" t="str">
        <v>E142212</v>
      </c>
    </row>
    <row r="647" spans="8:8" ht="21.95" customHeight="1" x14ac:dyDescent="0.25">
      <c r="H647" s="14" t="str">
        <v>E142250</v>
      </c>
    </row>
    <row r="648" spans="8:8" ht="21.95" customHeight="1" x14ac:dyDescent="0.25">
      <c r="H648" s="14" t="str">
        <v>E143510</v>
      </c>
    </row>
    <row r="649" spans="8:8" ht="21.95" customHeight="1" x14ac:dyDescent="0.25">
      <c r="H649" s="14" t="str">
        <v>E143668</v>
      </c>
    </row>
    <row r="650" spans="8:8" ht="21.95" customHeight="1" x14ac:dyDescent="0.25">
      <c r="H650" s="14" t="str">
        <v>E143815</v>
      </c>
    </row>
    <row r="651" spans="8:8" ht="21.95" customHeight="1" x14ac:dyDescent="0.25">
      <c r="H651" s="14" t="str">
        <v>E143865</v>
      </c>
    </row>
    <row r="652" spans="8:8" ht="21.95" customHeight="1" x14ac:dyDescent="0.25">
      <c r="H652" s="14" t="str">
        <v>E144316</v>
      </c>
    </row>
    <row r="653" spans="8:8" ht="21.95" customHeight="1" x14ac:dyDescent="0.25">
      <c r="H653" s="14" t="str">
        <v>E144346</v>
      </c>
    </row>
    <row r="654" spans="8:8" ht="21.95" customHeight="1" x14ac:dyDescent="0.25">
      <c r="H654" s="14" t="str">
        <v>E144560</v>
      </c>
    </row>
    <row r="655" spans="8:8" ht="21.95" customHeight="1" x14ac:dyDescent="0.25">
      <c r="H655" s="14" t="str">
        <v>E144716</v>
      </c>
    </row>
    <row r="656" spans="8:8" ht="21.95" customHeight="1" x14ac:dyDescent="0.25">
      <c r="H656" s="14" t="str">
        <v>E144830</v>
      </c>
    </row>
    <row r="657" spans="8:8" ht="21.95" customHeight="1" x14ac:dyDescent="0.25">
      <c r="H657" s="14" t="str">
        <v>E144990</v>
      </c>
    </row>
    <row r="658" spans="8:8" ht="21.95" customHeight="1" x14ac:dyDescent="0.25">
      <c r="H658" s="14" t="str">
        <v>E146006</v>
      </c>
    </row>
    <row r="659" spans="8:8" ht="21.95" customHeight="1" x14ac:dyDescent="0.25">
      <c r="H659" s="14" t="str">
        <v>E146054</v>
      </c>
    </row>
    <row r="660" spans="8:8" ht="21.95" customHeight="1" x14ac:dyDescent="0.25">
      <c r="H660" s="14" t="str">
        <v>E146073</v>
      </c>
    </row>
    <row r="661" spans="8:8" ht="21.95" customHeight="1" x14ac:dyDescent="0.25">
      <c r="H661" s="14" t="str">
        <v>E146103</v>
      </c>
    </row>
    <row r="662" spans="8:8" ht="21.95" customHeight="1" x14ac:dyDescent="0.25">
      <c r="H662" s="14" t="str">
        <v>E146346</v>
      </c>
    </row>
    <row r="663" spans="8:8" ht="21.95" customHeight="1" x14ac:dyDescent="0.25">
      <c r="H663" s="14" t="str">
        <v>E146647</v>
      </c>
    </row>
    <row r="664" spans="8:8" ht="21.95" customHeight="1" x14ac:dyDescent="0.25">
      <c r="H664" s="14" t="str">
        <v>E146812</v>
      </c>
    </row>
    <row r="665" spans="8:8" ht="21.95" customHeight="1" x14ac:dyDescent="0.25">
      <c r="H665" s="14" t="str">
        <v>E147155</v>
      </c>
    </row>
    <row r="666" spans="8:8" ht="21.95" customHeight="1" x14ac:dyDescent="0.25">
      <c r="H666" s="14" t="str">
        <v>E147379</v>
      </c>
    </row>
    <row r="667" spans="8:8" ht="21.95" customHeight="1" x14ac:dyDescent="0.25">
      <c r="H667" s="14" t="str">
        <v>E147398</v>
      </c>
    </row>
    <row r="668" spans="8:8" ht="21.95" customHeight="1" x14ac:dyDescent="0.25">
      <c r="H668" s="14" t="str">
        <v>E147534</v>
      </c>
    </row>
    <row r="669" spans="8:8" ht="21.95" customHeight="1" x14ac:dyDescent="0.25">
      <c r="H669" s="14" t="str">
        <v>E147638</v>
      </c>
    </row>
    <row r="670" spans="8:8" ht="21.95" customHeight="1" x14ac:dyDescent="0.25">
      <c r="H670" s="14" t="str">
        <v>E147645</v>
      </c>
    </row>
    <row r="671" spans="8:8" ht="21.95" customHeight="1" x14ac:dyDescent="0.25">
      <c r="H671" s="14" t="str">
        <v>E148159</v>
      </c>
    </row>
    <row r="672" spans="8:8" ht="21.95" customHeight="1" x14ac:dyDescent="0.25">
      <c r="H672" s="14" t="str">
        <v>E148235</v>
      </c>
    </row>
    <row r="673" spans="8:8" ht="21.95" customHeight="1" x14ac:dyDescent="0.25">
      <c r="H673" s="14" t="str">
        <v>E148728</v>
      </c>
    </row>
    <row r="674" spans="8:8" ht="21.95" customHeight="1" x14ac:dyDescent="0.25">
      <c r="H674" s="14" t="str">
        <v>E148860</v>
      </c>
    </row>
    <row r="675" spans="8:8" ht="21.95" customHeight="1" x14ac:dyDescent="0.25">
      <c r="H675" s="14" t="str">
        <v>E149226</v>
      </c>
    </row>
    <row r="676" spans="8:8" ht="21.95" customHeight="1" x14ac:dyDescent="0.25">
      <c r="H676" s="14" t="str">
        <v>E149251</v>
      </c>
    </row>
    <row r="677" spans="8:8" ht="21.95" customHeight="1" x14ac:dyDescent="0.25">
      <c r="H677" s="14" t="str">
        <v>E149326</v>
      </c>
    </row>
    <row r="678" spans="8:8" ht="21.95" customHeight="1" x14ac:dyDescent="0.25">
      <c r="H678" s="14" t="str">
        <v>E149594</v>
      </c>
    </row>
    <row r="679" spans="8:8" ht="21.95" customHeight="1" x14ac:dyDescent="0.25">
      <c r="H679" s="14" t="str">
        <v>E149825</v>
      </c>
    </row>
    <row r="680" spans="8:8" ht="21.95" customHeight="1" x14ac:dyDescent="0.25">
      <c r="H680" s="14" t="str">
        <v>E149903</v>
      </c>
    </row>
    <row r="681" spans="8:8" ht="21.95" customHeight="1" x14ac:dyDescent="0.25">
      <c r="H681" s="14" t="str">
        <v>E150199</v>
      </c>
    </row>
    <row r="682" spans="8:8" ht="21.95" customHeight="1" x14ac:dyDescent="0.25">
      <c r="H682" s="14" t="str">
        <v>E150324</v>
      </c>
    </row>
    <row r="683" spans="8:8" ht="21.95" customHeight="1" x14ac:dyDescent="0.25">
      <c r="H683" s="14" t="str">
        <v>E150556</v>
      </c>
    </row>
    <row r="684" spans="8:8" ht="21.95" customHeight="1" x14ac:dyDescent="0.25">
      <c r="H684" s="14" t="str">
        <v>E150686</v>
      </c>
    </row>
    <row r="685" spans="8:8" ht="21.95" customHeight="1" x14ac:dyDescent="0.25">
      <c r="H685" s="14" t="str">
        <v>E150707</v>
      </c>
    </row>
    <row r="686" spans="8:8" ht="21.95" customHeight="1" x14ac:dyDescent="0.25">
      <c r="H686" s="14" t="str">
        <v>E150958</v>
      </c>
    </row>
    <row r="687" spans="8:8" ht="21.95" customHeight="1" x14ac:dyDescent="0.25">
      <c r="H687" s="14" t="str">
        <v>E151154</v>
      </c>
    </row>
    <row r="688" spans="8:8" ht="21.95" customHeight="1" x14ac:dyDescent="0.25">
      <c r="H688" s="14" t="str">
        <v>E151636</v>
      </c>
    </row>
    <row r="689" spans="8:8" ht="21.95" customHeight="1" x14ac:dyDescent="0.25">
      <c r="H689" s="14" t="str">
        <v>E151653</v>
      </c>
    </row>
    <row r="690" spans="8:8" ht="21.95" customHeight="1" x14ac:dyDescent="0.25">
      <c r="H690" s="14" t="str">
        <v>E152049</v>
      </c>
    </row>
    <row r="691" spans="8:8" ht="21.95" customHeight="1" x14ac:dyDescent="0.25">
      <c r="H691" s="14" t="str">
        <v>E152594</v>
      </c>
    </row>
    <row r="692" spans="8:8" ht="21.95" customHeight="1" x14ac:dyDescent="0.25">
      <c r="H692" s="14" t="str">
        <v>E152783</v>
      </c>
    </row>
    <row r="693" spans="8:8" ht="21.95" customHeight="1" x14ac:dyDescent="0.25">
      <c r="H693" s="14" t="str">
        <v>E153081</v>
      </c>
    </row>
    <row r="694" spans="8:8" ht="21.95" customHeight="1" x14ac:dyDescent="0.25">
      <c r="H694" s="14" t="str">
        <v>E153279</v>
      </c>
    </row>
    <row r="695" spans="8:8" ht="21.95" customHeight="1" x14ac:dyDescent="0.25">
      <c r="H695" s="14" t="str">
        <v>E153751</v>
      </c>
    </row>
    <row r="696" spans="8:8" ht="21.95" customHeight="1" x14ac:dyDescent="0.25">
      <c r="H696" s="14" t="str">
        <v>E154246</v>
      </c>
    </row>
    <row r="697" spans="8:8" ht="21.95" customHeight="1" x14ac:dyDescent="0.25">
      <c r="H697" s="14" t="str">
        <v>E154352</v>
      </c>
    </row>
    <row r="698" spans="8:8" ht="21.95" customHeight="1" x14ac:dyDescent="0.25">
      <c r="H698" s="14" t="str">
        <v>E154447</v>
      </c>
    </row>
    <row r="699" spans="8:8" ht="21.95" customHeight="1" x14ac:dyDescent="0.25">
      <c r="H699" s="14" t="str">
        <v>E154492</v>
      </c>
    </row>
    <row r="700" spans="8:8" ht="21.95" customHeight="1" x14ac:dyDescent="0.25">
      <c r="H700" s="14" t="str">
        <v>E154573</v>
      </c>
    </row>
    <row r="701" spans="8:8" ht="21.95" customHeight="1" x14ac:dyDescent="0.25">
      <c r="H701" s="14" t="str">
        <v>E154717</v>
      </c>
    </row>
    <row r="702" spans="8:8" ht="21.95" customHeight="1" x14ac:dyDescent="0.25">
      <c r="H702" s="14" t="str">
        <v>E154779</v>
      </c>
    </row>
    <row r="703" spans="8:8" ht="21.95" customHeight="1" x14ac:dyDescent="0.25">
      <c r="H703" s="14" t="str">
        <v>E154935</v>
      </c>
    </row>
    <row r="704" spans="8:8" ht="21.95" customHeight="1" x14ac:dyDescent="0.25">
      <c r="H704" s="14" t="str">
        <v>E155267</v>
      </c>
    </row>
    <row r="705" spans="8:8" ht="21.95" customHeight="1" x14ac:dyDescent="0.25">
      <c r="H705" s="14" t="str">
        <v>E155387</v>
      </c>
    </row>
    <row r="706" spans="8:8" ht="21.95" customHeight="1" x14ac:dyDescent="0.25">
      <c r="H706" s="14" t="str">
        <v>E155559</v>
      </c>
    </row>
    <row r="707" spans="8:8" ht="21.95" customHeight="1" x14ac:dyDescent="0.25">
      <c r="H707" s="14" t="str">
        <v>E156371</v>
      </c>
    </row>
    <row r="708" spans="8:8" ht="21.95" customHeight="1" x14ac:dyDescent="0.25">
      <c r="H708" s="14" t="str">
        <v>E156614</v>
      </c>
    </row>
    <row r="709" spans="8:8" ht="21.95" customHeight="1" x14ac:dyDescent="0.25">
      <c r="H709" s="14" t="str">
        <v>E156849</v>
      </c>
    </row>
    <row r="710" spans="8:8" ht="21.95" customHeight="1" x14ac:dyDescent="0.25">
      <c r="H710" s="14" t="str">
        <v>E156867</v>
      </c>
    </row>
    <row r="711" spans="8:8" ht="21.95" customHeight="1" x14ac:dyDescent="0.25">
      <c r="H711" s="14" t="str">
        <v>E157008</v>
      </c>
    </row>
    <row r="712" spans="8:8" ht="21.95" customHeight="1" x14ac:dyDescent="0.25">
      <c r="H712" s="14" t="str">
        <v>E157200</v>
      </c>
    </row>
    <row r="713" spans="8:8" ht="21.95" customHeight="1" x14ac:dyDescent="0.25">
      <c r="H713" s="14" t="str">
        <v>E157405</v>
      </c>
    </row>
    <row r="714" spans="8:8" ht="21.95" customHeight="1" x14ac:dyDescent="0.25">
      <c r="H714" s="14" t="str">
        <v>E157446</v>
      </c>
    </row>
    <row r="715" spans="8:8" ht="21.95" customHeight="1" x14ac:dyDescent="0.25">
      <c r="H715" s="14" t="str">
        <v>E157553</v>
      </c>
    </row>
    <row r="716" spans="8:8" ht="21.95" customHeight="1" x14ac:dyDescent="0.25">
      <c r="H716" s="14" t="str">
        <v>E157554</v>
      </c>
    </row>
    <row r="717" spans="8:8" ht="21.95" customHeight="1" x14ac:dyDescent="0.25">
      <c r="H717" s="14" t="str">
        <v>E157704</v>
      </c>
    </row>
    <row r="718" spans="8:8" ht="21.95" customHeight="1" x14ac:dyDescent="0.25">
      <c r="H718" s="14" t="str">
        <v>E158134</v>
      </c>
    </row>
    <row r="719" spans="8:8" ht="21.95" customHeight="1" x14ac:dyDescent="0.25">
      <c r="H719" s="14" t="str">
        <v>E158174</v>
      </c>
    </row>
    <row r="720" spans="8:8" ht="21.95" customHeight="1" x14ac:dyDescent="0.25">
      <c r="H720" s="14" t="str">
        <v>E159119</v>
      </c>
    </row>
    <row r="721" spans="8:8" ht="21.95" customHeight="1" x14ac:dyDescent="0.25">
      <c r="H721" s="14" t="str">
        <v>E159331</v>
      </c>
    </row>
    <row r="722" spans="8:8" ht="21.95" customHeight="1" x14ac:dyDescent="0.25">
      <c r="H722" s="14" t="str">
        <v>E159366</v>
      </c>
    </row>
    <row r="723" spans="8:8" ht="21.95" customHeight="1" x14ac:dyDescent="0.25">
      <c r="H723" s="14" t="str">
        <v>E159370</v>
      </c>
    </row>
    <row r="724" spans="8:8" ht="21.95" customHeight="1" x14ac:dyDescent="0.25">
      <c r="H724" s="14" t="str">
        <v>E159561</v>
      </c>
    </row>
    <row r="725" spans="8:8" ht="21.95" customHeight="1" x14ac:dyDescent="0.25">
      <c r="H725" s="14" t="str">
        <v>E159632</v>
      </c>
    </row>
    <row r="726" spans="8:8" ht="21.95" customHeight="1" x14ac:dyDescent="0.25">
      <c r="H726" s="14" t="str">
        <v>E160079</v>
      </c>
    </row>
    <row r="727" spans="8:8" ht="21.95" customHeight="1" x14ac:dyDescent="0.25">
      <c r="H727" s="14" t="str">
        <v>E160181</v>
      </c>
    </row>
    <row r="728" spans="8:8" ht="21.95" customHeight="1" x14ac:dyDescent="0.25">
      <c r="H728" s="14" t="str">
        <v>E160214</v>
      </c>
    </row>
    <row r="729" spans="8:8" ht="21.95" customHeight="1" x14ac:dyDescent="0.25">
      <c r="H729" s="14" t="str">
        <v>E160354</v>
      </c>
    </row>
    <row r="730" spans="8:8" ht="21.95" customHeight="1" x14ac:dyDescent="0.25">
      <c r="H730" s="14" t="str">
        <v>E160371</v>
      </c>
    </row>
    <row r="731" spans="8:8" ht="21.95" customHeight="1" x14ac:dyDescent="0.25">
      <c r="H731" s="14" t="str">
        <v>E161366</v>
      </c>
    </row>
    <row r="732" spans="8:8" ht="21.95" customHeight="1" x14ac:dyDescent="0.25">
      <c r="H732" s="14" t="str">
        <v>E161406</v>
      </c>
    </row>
    <row r="733" spans="8:8" ht="21.95" customHeight="1" x14ac:dyDescent="0.25">
      <c r="H733" s="14" t="str">
        <v>E161478</v>
      </c>
    </row>
    <row r="734" spans="8:8" ht="21.95" customHeight="1" x14ac:dyDescent="0.25">
      <c r="H734" s="14" t="str">
        <v>E161953</v>
      </c>
    </row>
    <row r="735" spans="8:8" ht="21.95" customHeight="1" x14ac:dyDescent="0.25">
      <c r="H735" s="14" t="str">
        <v>E162381</v>
      </c>
    </row>
    <row r="736" spans="8:8" ht="21.95" customHeight="1" x14ac:dyDescent="0.25">
      <c r="H736" s="14" t="str">
        <v>E162497</v>
      </c>
    </row>
    <row r="737" spans="8:8" ht="21.95" customHeight="1" x14ac:dyDescent="0.25">
      <c r="H737" s="14" t="str">
        <v>E162643</v>
      </c>
    </row>
    <row r="738" spans="8:8" ht="21.95" customHeight="1" x14ac:dyDescent="0.25">
      <c r="H738" s="14" t="str">
        <v>E163079</v>
      </c>
    </row>
    <row r="739" spans="8:8" ht="21.95" customHeight="1" x14ac:dyDescent="0.25">
      <c r="H739" s="14" t="str">
        <v>E163395</v>
      </c>
    </row>
    <row r="740" spans="8:8" ht="21.95" customHeight="1" x14ac:dyDescent="0.25">
      <c r="H740" s="14" t="str">
        <v>E163528</v>
      </c>
    </row>
    <row r="741" spans="8:8" ht="21.95" customHeight="1" x14ac:dyDescent="0.25">
      <c r="H741" s="14" t="str">
        <v>E163841</v>
      </c>
    </row>
    <row r="742" spans="8:8" ht="21.95" customHeight="1" x14ac:dyDescent="0.25">
      <c r="H742" s="14" t="str">
        <v>E164312</v>
      </c>
    </row>
    <row r="743" spans="8:8" ht="21.95" customHeight="1" x14ac:dyDescent="0.25">
      <c r="H743" s="14" t="str">
        <v>E164716</v>
      </c>
    </row>
    <row r="744" spans="8:8" ht="21.95" customHeight="1" x14ac:dyDescent="0.25">
      <c r="H744" s="14" t="str">
        <v>E165093</v>
      </c>
    </row>
    <row r="745" spans="8:8" ht="21.95" customHeight="1" x14ac:dyDescent="0.25">
      <c r="H745" s="14" t="str">
        <v>E165113</v>
      </c>
    </row>
    <row r="746" spans="8:8" ht="21.95" customHeight="1" x14ac:dyDescent="0.25">
      <c r="H746" s="14" t="str">
        <v>E165288</v>
      </c>
    </row>
    <row r="747" spans="8:8" ht="21.95" customHeight="1" x14ac:dyDescent="0.25">
      <c r="H747" s="14" t="str">
        <v>E165372</v>
      </c>
    </row>
    <row r="748" spans="8:8" ht="21.95" customHeight="1" x14ac:dyDescent="0.25">
      <c r="H748" s="14" t="str">
        <v>E165394</v>
      </c>
    </row>
    <row r="749" spans="8:8" ht="21.95" customHeight="1" x14ac:dyDescent="0.25">
      <c r="H749" s="14" t="str">
        <v>E165577</v>
      </c>
    </row>
    <row r="750" spans="8:8" ht="21.95" customHeight="1" x14ac:dyDescent="0.25">
      <c r="H750" s="14" t="str">
        <v>E166370</v>
      </c>
    </row>
    <row r="751" spans="8:8" ht="21.95" customHeight="1" x14ac:dyDescent="0.25">
      <c r="H751" s="14" t="str">
        <v>E166587</v>
      </c>
    </row>
    <row r="752" spans="8:8" ht="21.95" customHeight="1" x14ac:dyDescent="0.25">
      <c r="H752" s="14" t="str">
        <v>E166776</v>
      </c>
    </row>
    <row r="753" spans="8:8" ht="21.95" customHeight="1" x14ac:dyDescent="0.25">
      <c r="H753" s="14" t="str">
        <v>E166884</v>
      </c>
    </row>
    <row r="754" spans="8:8" ht="21.95" customHeight="1" x14ac:dyDescent="0.25">
      <c r="H754" s="14" t="str">
        <v>E167007</v>
      </c>
    </row>
    <row r="755" spans="8:8" ht="21.95" customHeight="1" x14ac:dyDescent="0.25">
      <c r="H755" s="14" t="str">
        <v>E167159</v>
      </c>
    </row>
    <row r="756" spans="8:8" ht="21.95" customHeight="1" x14ac:dyDescent="0.25">
      <c r="H756" s="14" t="str">
        <v>E167384</v>
      </c>
    </row>
    <row r="757" spans="8:8" ht="21.95" customHeight="1" x14ac:dyDescent="0.25">
      <c r="H757" s="14" t="str">
        <v>E167458</v>
      </c>
    </row>
    <row r="758" spans="8:8" ht="21.95" customHeight="1" x14ac:dyDescent="0.25">
      <c r="H758" s="14" t="str">
        <v>E167524</v>
      </c>
    </row>
    <row r="759" spans="8:8" ht="21.95" customHeight="1" x14ac:dyDescent="0.25">
      <c r="H759" s="14" t="str">
        <v>E167866</v>
      </c>
    </row>
    <row r="760" spans="8:8" ht="21.95" customHeight="1" x14ac:dyDescent="0.25">
      <c r="H760" s="14" t="str">
        <v>E168186</v>
      </c>
    </row>
    <row r="761" spans="8:8" ht="21.95" customHeight="1" x14ac:dyDescent="0.25">
      <c r="H761" s="14" t="str">
        <v>E168799</v>
      </c>
    </row>
    <row r="762" spans="8:8" ht="21.95" customHeight="1" x14ac:dyDescent="0.25">
      <c r="H762" s="14" t="str">
        <v>E169280</v>
      </c>
    </row>
    <row r="763" spans="8:8" ht="21.95" customHeight="1" x14ac:dyDescent="0.25">
      <c r="H763" s="14" t="str">
        <v>E169287</v>
      </c>
    </row>
    <row r="764" spans="8:8" ht="21.95" customHeight="1" x14ac:dyDescent="0.25">
      <c r="H764" s="14" t="str">
        <v>E169357</v>
      </c>
    </row>
    <row r="765" spans="8:8" ht="21.95" customHeight="1" x14ac:dyDescent="0.25">
      <c r="H765" s="14" t="str">
        <v>E169911</v>
      </c>
    </row>
    <row r="766" spans="8:8" ht="21.95" customHeight="1" x14ac:dyDescent="0.25">
      <c r="H766" s="14" t="str">
        <v>E169982</v>
      </c>
    </row>
    <row r="767" spans="8:8" ht="21.95" customHeight="1" x14ac:dyDescent="0.25">
      <c r="H767" s="14" t="str">
        <v>E170411</v>
      </c>
    </row>
    <row r="768" spans="8:8" ht="21.95" customHeight="1" x14ac:dyDescent="0.25">
      <c r="H768" s="14" t="str">
        <v>E170453</v>
      </c>
    </row>
    <row r="769" spans="8:8" ht="21.95" customHeight="1" x14ac:dyDescent="0.25">
      <c r="H769" s="14" t="str">
        <v>E170582</v>
      </c>
    </row>
    <row r="770" spans="8:8" ht="21.95" customHeight="1" x14ac:dyDescent="0.25">
      <c r="H770" s="14" t="str">
        <v>E170772</v>
      </c>
    </row>
    <row r="771" spans="8:8" ht="21.95" customHeight="1" x14ac:dyDescent="0.25">
      <c r="H771" s="14" t="str">
        <v>E171174</v>
      </c>
    </row>
    <row r="772" spans="8:8" ht="21.95" customHeight="1" x14ac:dyDescent="0.25">
      <c r="H772" s="14" t="str">
        <v>E171346</v>
      </c>
    </row>
    <row r="773" spans="8:8" ht="21.95" customHeight="1" x14ac:dyDescent="0.25">
      <c r="H773" s="14" t="str">
        <v>E171484</v>
      </c>
    </row>
    <row r="774" spans="8:8" ht="21.95" customHeight="1" x14ac:dyDescent="0.25">
      <c r="H774" s="14" t="str">
        <v>E171741</v>
      </c>
    </row>
    <row r="775" spans="8:8" ht="21.95" customHeight="1" x14ac:dyDescent="0.25">
      <c r="H775" s="14" t="str">
        <v>E171799</v>
      </c>
    </row>
    <row r="776" spans="8:8" ht="21.95" customHeight="1" x14ac:dyDescent="0.25">
      <c r="H776" s="14" t="str">
        <v>E171876</v>
      </c>
    </row>
    <row r="777" spans="8:8" ht="21.95" customHeight="1" x14ac:dyDescent="0.25">
      <c r="H777" s="14" t="str">
        <v>E172142</v>
      </c>
    </row>
    <row r="778" spans="8:8" ht="21.95" customHeight="1" x14ac:dyDescent="0.25">
      <c r="H778" s="14" t="str">
        <v>E172264</v>
      </c>
    </row>
    <row r="779" spans="8:8" ht="21.95" customHeight="1" x14ac:dyDescent="0.25">
      <c r="H779" s="14" t="str">
        <v>E172608</v>
      </c>
    </row>
    <row r="780" spans="8:8" ht="21.95" customHeight="1" x14ac:dyDescent="0.25">
      <c r="H780" s="14" t="str">
        <v>E172739</v>
      </c>
    </row>
    <row r="781" spans="8:8" ht="21.95" customHeight="1" x14ac:dyDescent="0.25">
      <c r="H781" s="14" t="str">
        <v>E172992</v>
      </c>
    </row>
    <row r="782" spans="8:8" ht="21.95" customHeight="1" x14ac:dyDescent="0.25">
      <c r="H782" s="14" t="str">
        <v>E173409</v>
      </c>
    </row>
    <row r="783" spans="8:8" ht="21.95" customHeight="1" x14ac:dyDescent="0.25">
      <c r="H783" s="14" t="str">
        <v>E173823</v>
      </c>
    </row>
    <row r="784" spans="8:8" ht="21.95" customHeight="1" x14ac:dyDescent="0.25">
      <c r="H784" s="14" t="str">
        <v>E174118</v>
      </c>
    </row>
    <row r="785" spans="8:8" ht="21.95" customHeight="1" x14ac:dyDescent="0.25">
      <c r="H785" s="14" t="str">
        <v>E174234</v>
      </c>
    </row>
    <row r="786" spans="8:8" ht="21.95" customHeight="1" x14ac:dyDescent="0.25">
      <c r="H786" s="14" t="str">
        <v>E174349</v>
      </c>
    </row>
    <row r="787" spans="8:8" ht="21.95" customHeight="1" x14ac:dyDescent="0.25">
      <c r="H787" s="14" t="str">
        <v>E174738</v>
      </c>
    </row>
    <row r="788" spans="8:8" ht="21.95" customHeight="1" x14ac:dyDescent="0.25">
      <c r="H788" s="14" t="str">
        <v>E175290</v>
      </c>
    </row>
    <row r="789" spans="8:8" ht="21.95" customHeight="1" x14ac:dyDescent="0.25">
      <c r="H789" s="14" t="str">
        <v>E175474</v>
      </c>
    </row>
    <row r="790" spans="8:8" ht="21.95" customHeight="1" x14ac:dyDescent="0.25">
      <c r="H790" s="14" t="str">
        <v>E175727</v>
      </c>
    </row>
    <row r="791" spans="8:8" ht="21.95" customHeight="1" x14ac:dyDescent="0.25">
      <c r="H791" s="14" t="str">
        <v>E175772</v>
      </c>
    </row>
    <row r="792" spans="8:8" ht="21.95" customHeight="1" x14ac:dyDescent="0.25">
      <c r="H792" s="14" t="str">
        <v>E175844</v>
      </c>
    </row>
    <row r="793" spans="8:8" ht="21.95" customHeight="1" x14ac:dyDescent="0.25">
      <c r="H793" s="14" t="str">
        <v>E175859</v>
      </c>
    </row>
    <row r="794" spans="8:8" ht="21.95" customHeight="1" x14ac:dyDescent="0.25">
      <c r="H794" s="14" t="str">
        <v>E176081</v>
      </c>
    </row>
    <row r="795" spans="8:8" ht="21.95" customHeight="1" x14ac:dyDescent="0.25">
      <c r="H795" s="14" t="str">
        <v>E176402</v>
      </c>
    </row>
    <row r="796" spans="8:8" ht="21.95" customHeight="1" x14ac:dyDescent="0.25">
      <c r="H796" s="14" t="str">
        <v>E176434</v>
      </c>
    </row>
    <row r="797" spans="8:8" ht="21.95" customHeight="1" x14ac:dyDescent="0.25">
      <c r="H797" s="14" t="str">
        <v>E176595</v>
      </c>
    </row>
    <row r="798" spans="8:8" ht="21.95" customHeight="1" x14ac:dyDescent="0.25">
      <c r="H798" s="14" t="str">
        <v>E176619</v>
      </c>
    </row>
    <row r="799" spans="8:8" ht="21.95" customHeight="1" x14ac:dyDescent="0.25">
      <c r="H799" s="14" t="str">
        <v>E176656</v>
      </c>
    </row>
    <row r="800" spans="8:8" ht="21.95" customHeight="1" x14ac:dyDescent="0.25">
      <c r="H800" s="14" t="str">
        <v>E176950</v>
      </c>
    </row>
    <row r="801" spans="8:8" ht="21.95" customHeight="1" x14ac:dyDescent="0.25">
      <c r="H801" s="14" t="str">
        <v>E176967</v>
      </c>
    </row>
    <row r="802" spans="8:8" ht="21.95" customHeight="1" x14ac:dyDescent="0.25">
      <c r="H802" s="14" t="str">
        <v>E177087</v>
      </c>
    </row>
    <row r="803" spans="8:8" ht="21.95" customHeight="1" x14ac:dyDescent="0.25">
      <c r="H803" s="14" t="str">
        <v>E177150</v>
      </c>
    </row>
    <row r="804" spans="8:8" ht="21.95" customHeight="1" x14ac:dyDescent="0.25">
      <c r="H804" s="14" t="str">
        <v>E177407</v>
      </c>
    </row>
    <row r="805" spans="8:8" ht="21.95" customHeight="1" x14ac:dyDescent="0.25">
      <c r="H805" s="14" t="str">
        <v>E177417</v>
      </c>
    </row>
    <row r="806" spans="8:8" ht="21.95" customHeight="1" x14ac:dyDescent="0.25">
      <c r="H806" s="14" t="str">
        <v>E177531</v>
      </c>
    </row>
    <row r="807" spans="8:8" ht="21.95" customHeight="1" x14ac:dyDescent="0.25">
      <c r="H807" s="14" t="str">
        <v>E178093</v>
      </c>
    </row>
    <row r="808" spans="8:8" ht="21.95" customHeight="1" x14ac:dyDescent="0.25">
      <c r="H808" s="14" t="str">
        <v>E178419</v>
      </c>
    </row>
    <row r="809" spans="8:8" ht="21.95" customHeight="1" x14ac:dyDescent="0.25">
      <c r="H809" s="14" t="str">
        <v>E178925</v>
      </c>
    </row>
    <row r="810" spans="8:8" ht="21.95" customHeight="1" x14ac:dyDescent="0.25">
      <c r="H810" s="14" t="str">
        <v>E179068</v>
      </c>
    </row>
    <row r="811" spans="8:8" ht="21.95" customHeight="1" x14ac:dyDescent="0.25">
      <c r="H811" s="14" t="str">
        <v>E179247</v>
      </c>
    </row>
    <row r="812" spans="8:8" ht="21.95" customHeight="1" x14ac:dyDescent="0.25">
      <c r="H812" s="14" t="str">
        <v>E179474</v>
      </c>
    </row>
    <row r="813" spans="8:8" ht="21.95" customHeight="1" x14ac:dyDescent="0.25">
      <c r="H813" s="14" t="str">
        <v>E179528</v>
      </c>
    </row>
    <row r="814" spans="8:8" ht="21.95" customHeight="1" x14ac:dyDescent="0.25">
      <c r="H814" s="14" t="str">
        <v>E179716</v>
      </c>
    </row>
    <row r="815" spans="8:8" ht="21.95" customHeight="1" x14ac:dyDescent="0.25">
      <c r="H815" s="14" t="str">
        <v>E179794</v>
      </c>
    </row>
    <row r="816" spans="8:8" ht="21.95" customHeight="1" x14ac:dyDescent="0.25">
      <c r="H816" s="14" t="str">
        <v>E180488</v>
      </c>
    </row>
    <row r="817" spans="8:8" ht="21.95" customHeight="1" x14ac:dyDescent="0.25">
      <c r="H817" s="14" t="str">
        <v>E181089</v>
      </c>
    </row>
    <row r="818" spans="8:8" ht="21.95" customHeight="1" x14ac:dyDescent="0.25">
      <c r="H818" s="14" t="str">
        <v>E181587</v>
      </c>
    </row>
    <row r="819" spans="8:8" ht="21.95" customHeight="1" x14ac:dyDescent="0.25">
      <c r="H819" s="14" t="str">
        <v>E181730</v>
      </c>
    </row>
    <row r="820" spans="8:8" ht="21.95" customHeight="1" x14ac:dyDescent="0.25">
      <c r="H820" s="14" t="str">
        <v>E181750</v>
      </c>
    </row>
    <row r="821" spans="8:8" ht="21.95" customHeight="1" x14ac:dyDescent="0.25">
      <c r="H821" s="14" t="str">
        <v>E181819</v>
      </c>
    </row>
    <row r="822" spans="8:8" ht="21.95" customHeight="1" x14ac:dyDescent="0.25">
      <c r="H822" s="14" t="str">
        <v>E182143</v>
      </c>
    </row>
    <row r="823" spans="8:8" ht="21.95" customHeight="1" x14ac:dyDescent="0.25">
      <c r="H823" s="14" t="str">
        <v>E182152</v>
      </c>
    </row>
    <row r="824" spans="8:8" ht="21.95" customHeight="1" x14ac:dyDescent="0.25">
      <c r="H824" s="14" t="str">
        <v>E182506</v>
      </c>
    </row>
    <row r="825" spans="8:8" ht="21.95" customHeight="1" x14ac:dyDescent="0.25">
      <c r="H825" s="14" t="str">
        <v>E183208</v>
      </c>
    </row>
    <row r="826" spans="8:8" ht="21.95" customHeight="1" x14ac:dyDescent="0.25">
      <c r="H826" s="14" t="str">
        <v>E183409</v>
      </c>
    </row>
    <row r="827" spans="8:8" ht="21.95" customHeight="1" x14ac:dyDescent="0.25">
      <c r="H827" s="14" t="str">
        <v>E183432</v>
      </c>
    </row>
    <row r="828" spans="8:8" ht="21.95" customHeight="1" x14ac:dyDescent="0.25">
      <c r="H828" s="14" t="str">
        <v>E183578</v>
      </c>
    </row>
    <row r="829" spans="8:8" ht="21.95" customHeight="1" x14ac:dyDescent="0.25">
      <c r="H829" s="14" t="str">
        <v>E183769</v>
      </c>
    </row>
    <row r="830" spans="8:8" ht="21.95" customHeight="1" x14ac:dyDescent="0.25">
      <c r="H830" s="14" t="str">
        <v>E183834</v>
      </c>
    </row>
    <row r="831" spans="8:8" ht="21.95" customHeight="1" x14ac:dyDescent="0.25">
      <c r="H831" s="14" t="str">
        <v>E184224</v>
      </c>
    </row>
    <row r="832" spans="8:8" ht="21.95" customHeight="1" x14ac:dyDescent="0.25">
      <c r="H832" s="14" t="str">
        <v>E184393</v>
      </c>
    </row>
    <row r="833" spans="8:8" ht="21.95" customHeight="1" x14ac:dyDescent="0.25">
      <c r="H833" s="14" t="str">
        <v>E185467</v>
      </c>
    </row>
    <row r="834" spans="8:8" ht="21.95" customHeight="1" x14ac:dyDescent="0.25">
      <c r="H834" s="14" t="str">
        <v>E185479</v>
      </c>
    </row>
    <row r="835" spans="8:8" ht="21.95" customHeight="1" x14ac:dyDescent="0.25">
      <c r="H835" s="14" t="str">
        <v>E185592</v>
      </c>
    </row>
    <row r="836" spans="8:8" ht="21.95" customHeight="1" x14ac:dyDescent="0.25">
      <c r="H836" s="14" t="str">
        <v>E185611</v>
      </c>
    </row>
    <row r="837" spans="8:8" ht="21.95" customHeight="1" x14ac:dyDescent="0.25">
      <c r="H837" s="14" t="str">
        <v>E185850</v>
      </c>
    </row>
    <row r="838" spans="8:8" ht="21.95" customHeight="1" x14ac:dyDescent="0.25">
      <c r="H838" s="14" t="str">
        <v>E186062</v>
      </c>
    </row>
    <row r="839" spans="8:8" ht="21.95" customHeight="1" x14ac:dyDescent="0.25">
      <c r="H839" s="14" t="str">
        <v>E186328</v>
      </c>
    </row>
    <row r="840" spans="8:8" ht="21.95" customHeight="1" x14ac:dyDescent="0.25">
      <c r="H840" s="14" t="str">
        <v>E186604</v>
      </c>
    </row>
    <row r="841" spans="8:8" ht="21.95" customHeight="1" x14ac:dyDescent="0.25">
      <c r="H841" s="14" t="str">
        <v>E186723</v>
      </c>
    </row>
    <row r="842" spans="8:8" ht="21.95" customHeight="1" x14ac:dyDescent="0.25">
      <c r="H842" s="14" t="str">
        <v>E186735</v>
      </c>
    </row>
    <row r="843" spans="8:8" ht="21.95" customHeight="1" x14ac:dyDescent="0.25">
      <c r="H843" s="14" t="str">
        <v>E187657</v>
      </c>
    </row>
    <row r="844" spans="8:8" ht="21.95" customHeight="1" x14ac:dyDescent="0.25">
      <c r="H844" s="14" t="str">
        <v>E187850</v>
      </c>
    </row>
    <row r="845" spans="8:8" ht="21.95" customHeight="1" x14ac:dyDescent="0.25">
      <c r="H845" s="14" t="str">
        <v>E187962</v>
      </c>
    </row>
    <row r="846" spans="8:8" ht="21.95" customHeight="1" x14ac:dyDescent="0.25">
      <c r="H846" s="14" t="str">
        <v>E188395</v>
      </c>
    </row>
    <row r="847" spans="8:8" ht="21.95" customHeight="1" x14ac:dyDescent="0.25">
      <c r="H847" s="14" t="str">
        <v>E189114</v>
      </c>
    </row>
    <row r="848" spans="8:8" ht="21.95" customHeight="1" x14ac:dyDescent="0.25">
      <c r="H848" s="14" t="str">
        <v>E189254</v>
      </c>
    </row>
    <row r="849" spans="8:8" ht="21.95" customHeight="1" x14ac:dyDescent="0.25">
      <c r="H849" s="14" t="str">
        <v>E189305</v>
      </c>
    </row>
    <row r="850" spans="8:8" ht="21.95" customHeight="1" x14ac:dyDescent="0.25">
      <c r="H850" s="14" t="str">
        <v>E189392</v>
      </c>
    </row>
    <row r="851" spans="8:8" ht="21.95" customHeight="1" x14ac:dyDescent="0.25">
      <c r="H851" s="14" t="str">
        <v>E189864</v>
      </c>
    </row>
    <row r="852" spans="8:8" ht="21.95" customHeight="1" x14ac:dyDescent="0.25">
      <c r="H852" s="14" t="str">
        <v>E189955</v>
      </c>
    </row>
    <row r="853" spans="8:8" ht="21.95" customHeight="1" x14ac:dyDescent="0.25">
      <c r="H853" s="14" t="str">
        <v>E190397</v>
      </c>
    </row>
    <row r="854" spans="8:8" ht="21.95" customHeight="1" x14ac:dyDescent="0.25">
      <c r="H854" s="14" t="str">
        <v>E190410</v>
      </c>
    </row>
    <row r="855" spans="8:8" ht="21.95" customHeight="1" x14ac:dyDescent="0.25">
      <c r="H855" s="14" t="str">
        <v>E190611</v>
      </c>
    </row>
    <row r="856" spans="8:8" ht="21.95" customHeight="1" x14ac:dyDescent="0.25">
      <c r="H856" s="14" t="str">
        <v>E190690</v>
      </c>
    </row>
    <row r="857" spans="8:8" ht="21.95" customHeight="1" x14ac:dyDescent="0.25">
      <c r="H857" s="14" t="str">
        <v>E190859</v>
      </c>
    </row>
    <row r="858" spans="8:8" ht="21.95" customHeight="1" x14ac:dyDescent="0.25">
      <c r="H858" s="14" t="str">
        <v>E191451</v>
      </c>
    </row>
    <row r="859" spans="8:8" ht="21.95" customHeight="1" x14ac:dyDescent="0.25">
      <c r="H859" s="14" t="str">
        <v>E191550</v>
      </c>
    </row>
    <row r="860" spans="8:8" ht="21.95" customHeight="1" x14ac:dyDescent="0.25">
      <c r="H860" s="14" t="str">
        <v>E192061</v>
      </c>
    </row>
    <row r="861" spans="8:8" ht="21.95" customHeight="1" x14ac:dyDescent="0.25">
      <c r="H861" s="14" t="str">
        <v>E192143</v>
      </c>
    </row>
    <row r="862" spans="8:8" ht="21.95" customHeight="1" x14ac:dyDescent="0.25">
      <c r="H862" s="14" t="str">
        <v>E192365</v>
      </c>
    </row>
    <row r="863" spans="8:8" ht="21.95" customHeight="1" x14ac:dyDescent="0.25">
      <c r="H863" s="14" t="str">
        <v>E192520</v>
      </c>
    </row>
    <row r="864" spans="8:8" ht="21.95" customHeight="1" x14ac:dyDescent="0.25">
      <c r="H864" s="14" t="str">
        <v>E192639</v>
      </c>
    </row>
    <row r="865" spans="8:8" ht="21.95" customHeight="1" x14ac:dyDescent="0.25">
      <c r="H865" s="14" t="str">
        <v>E192810</v>
      </c>
    </row>
    <row r="866" spans="8:8" ht="21.95" customHeight="1" x14ac:dyDescent="0.25">
      <c r="H866" s="14" t="str">
        <v>E192838</v>
      </c>
    </row>
    <row r="867" spans="8:8" ht="21.95" customHeight="1" x14ac:dyDescent="0.25">
      <c r="H867" s="14" t="str">
        <v>E193021</v>
      </c>
    </row>
    <row r="868" spans="8:8" ht="21.95" customHeight="1" x14ac:dyDescent="0.25">
      <c r="H868" s="14" t="str">
        <v>E193598</v>
      </c>
    </row>
    <row r="869" spans="8:8" ht="21.95" customHeight="1" x14ac:dyDescent="0.25">
      <c r="H869" s="14" t="str">
        <v>E194191</v>
      </c>
    </row>
    <row r="870" spans="8:8" ht="21.95" customHeight="1" x14ac:dyDescent="0.25">
      <c r="H870" s="14" t="str">
        <v>E194393</v>
      </c>
    </row>
    <row r="871" spans="8:8" ht="21.95" customHeight="1" x14ac:dyDescent="0.25">
      <c r="H871" s="14" t="str">
        <v>E194661</v>
      </c>
    </row>
    <row r="872" spans="8:8" ht="21.95" customHeight="1" x14ac:dyDescent="0.25">
      <c r="H872" s="14" t="str">
        <v>E195425</v>
      </c>
    </row>
    <row r="873" spans="8:8" ht="21.95" customHeight="1" x14ac:dyDescent="0.25">
      <c r="H873" s="14" t="str">
        <v>E196145</v>
      </c>
    </row>
    <row r="874" spans="8:8" ht="21.95" customHeight="1" x14ac:dyDescent="0.25">
      <c r="H874" s="14" t="str">
        <v>E196160</v>
      </c>
    </row>
    <row r="875" spans="8:8" ht="21.95" customHeight="1" x14ac:dyDescent="0.25">
      <c r="H875" s="14" t="str">
        <v>E196475</v>
      </c>
    </row>
    <row r="876" spans="8:8" ht="21.95" customHeight="1" x14ac:dyDescent="0.25">
      <c r="H876" s="14" t="str">
        <v>E196581</v>
      </c>
    </row>
    <row r="877" spans="8:8" ht="21.95" customHeight="1" x14ac:dyDescent="0.25">
      <c r="H877" s="14" t="str">
        <v>E197667</v>
      </c>
    </row>
    <row r="878" spans="8:8" ht="21.95" customHeight="1" x14ac:dyDescent="0.25">
      <c r="H878" s="14" t="str">
        <v>E198163</v>
      </c>
    </row>
    <row r="879" spans="8:8" ht="21.95" customHeight="1" x14ac:dyDescent="0.25">
      <c r="H879" s="14" t="str">
        <v>E198305</v>
      </c>
    </row>
    <row r="880" spans="8:8" ht="21.95" customHeight="1" x14ac:dyDescent="0.25">
      <c r="H880" s="14" t="str">
        <v>E198532</v>
      </c>
    </row>
    <row r="881" spans="8:8" ht="21.95" customHeight="1" x14ac:dyDescent="0.25">
      <c r="H881" s="14" t="str">
        <v>E198575</v>
      </c>
    </row>
    <row r="882" spans="8:8" ht="21.95" customHeight="1" x14ac:dyDescent="0.25">
      <c r="H882" s="14" t="str">
        <v>E198593</v>
      </c>
    </row>
    <row r="883" spans="8:8" ht="21.95" customHeight="1" x14ac:dyDescent="0.25">
      <c r="H883" s="14" t="str">
        <v>E199069</v>
      </c>
    </row>
    <row r="884" spans="8:8" ht="21.95" customHeight="1" x14ac:dyDescent="0.25">
      <c r="H884" s="14" t="str">
        <v>E199253</v>
      </c>
    </row>
    <row r="885" spans="8:8" ht="21.95" customHeight="1" x14ac:dyDescent="0.25">
      <c r="H885" s="14" t="str">
        <v>E199278</v>
      </c>
    </row>
    <row r="886" spans="8:8" ht="21.95" customHeight="1" x14ac:dyDescent="0.25">
      <c r="H886" s="14" t="str">
        <v>E199280</v>
      </c>
    </row>
    <row r="887" spans="8:8" ht="21.95" customHeight="1" x14ac:dyDescent="0.25">
      <c r="H887" s="14" t="str">
        <v>E199520</v>
      </c>
    </row>
    <row r="888" spans="8:8" ht="21.95" customHeight="1" x14ac:dyDescent="0.25">
      <c r="H888" s="14" t="str">
        <v>E199816</v>
      </c>
    </row>
    <row r="889" spans="8:8" ht="21.95" customHeight="1" x14ac:dyDescent="0.25">
      <c r="H889" s="14" t="str">
        <v>E200205</v>
      </c>
    </row>
    <row r="890" spans="8:8" ht="21.95" customHeight="1" x14ac:dyDescent="0.25">
      <c r="H890" s="14" t="str">
        <v>E200527</v>
      </c>
    </row>
    <row r="891" spans="8:8" ht="21.95" customHeight="1" x14ac:dyDescent="0.25">
      <c r="H891" s="14" t="str">
        <v>E200915</v>
      </c>
    </row>
    <row r="892" spans="8:8" ht="21.95" customHeight="1" x14ac:dyDescent="0.25">
      <c r="H892" s="14" t="str">
        <v>E201678</v>
      </c>
    </row>
    <row r="893" spans="8:8" ht="21.95" customHeight="1" x14ac:dyDescent="0.25">
      <c r="H893" s="14" t="str">
        <v>E201848</v>
      </c>
    </row>
    <row r="894" spans="8:8" ht="21.95" customHeight="1" x14ac:dyDescent="0.25">
      <c r="H894" s="14" t="str">
        <v>E201894</v>
      </c>
    </row>
    <row r="895" spans="8:8" ht="21.95" customHeight="1" x14ac:dyDescent="0.25">
      <c r="H895" s="14" t="str">
        <v>E201940</v>
      </c>
    </row>
    <row r="896" spans="8:8" ht="21.95" customHeight="1" x14ac:dyDescent="0.25">
      <c r="H896" s="14" t="str">
        <v>E202614</v>
      </c>
    </row>
    <row r="897" spans="8:8" ht="21.95" customHeight="1" x14ac:dyDescent="0.25">
      <c r="H897" s="14" t="str">
        <v>E202677</v>
      </c>
    </row>
    <row r="898" spans="8:8" ht="21.95" customHeight="1" x14ac:dyDescent="0.25">
      <c r="H898" s="14" t="str">
        <v>E202693</v>
      </c>
    </row>
    <row r="899" spans="8:8" ht="21.95" customHeight="1" x14ac:dyDescent="0.25">
      <c r="H899" s="14" t="str">
        <v>E203046</v>
      </c>
    </row>
    <row r="900" spans="8:8" ht="21.95" customHeight="1" x14ac:dyDescent="0.25">
      <c r="H900" s="14" t="str">
        <v>E203851</v>
      </c>
    </row>
    <row r="901" spans="8:8" ht="21.95" customHeight="1" x14ac:dyDescent="0.25">
      <c r="H901" s="14" t="str">
        <v>E203971</v>
      </c>
    </row>
    <row r="902" spans="8:8" ht="21.95" customHeight="1" x14ac:dyDescent="0.25">
      <c r="H902" s="14" t="str">
        <v>E204013</v>
      </c>
    </row>
    <row r="903" spans="8:8" ht="21.95" customHeight="1" x14ac:dyDescent="0.25">
      <c r="H903" s="14" t="str">
        <v>E204075</v>
      </c>
    </row>
    <row r="904" spans="8:8" ht="21.95" customHeight="1" x14ac:dyDescent="0.25">
      <c r="H904" s="14" t="str">
        <v>E204708</v>
      </c>
    </row>
    <row r="905" spans="8:8" ht="21.95" customHeight="1" x14ac:dyDescent="0.25">
      <c r="H905" s="14" t="str">
        <v>E204939</v>
      </c>
    </row>
    <row r="906" spans="8:8" ht="21.95" customHeight="1" x14ac:dyDescent="0.25">
      <c r="H906" s="14" t="str">
        <v>E205422</v>
      </c>
    </row>
    <row r="907" spans="8:8" ht="21.95" customHeight="1" x14ac:dyDescent="0.25">
      <c r="H907" s="14" t="str">
        <v>E205581</v>
      </c>
    </row>
    <row r="908" spans="8:8" ht="21.95" customHeight="1" x14ac:dyDescent="0.25">
      <c r="H908" s="14" t="str">
        <v>E206233</v>
      </c>
    </row>
    <row r="909" spans="8:8" ht="21.95" customHeight="1" x14ac:dyDescent="0.25">
      <c r="H909" s="14" t="str">
        <v>E206397</v>
      </c>
    </row>
    <row r="910" spans="8:8" ht="21.95" customHeight="1" x14ac:dyDescent="0.25">
      <c r="H910" s="14" t="str">
        <v>E206853</v>
      </c>
    </row>
    <row r="911" spans="8:8" ht="21.95" customHeight="1" x14ac:dyDescent="0.25">
      <c r="H911" s="14" t="str">
        <v>E206956</v>
      </c>
    </row>
    <row r="912" spans="8:8" ht="21.95" customHeight="1" x14ac:dyDescent="0.25">
      <c r="H912" s="14" t="str">
        <v>E206993</v>
      </c>
    </row>
    <row r="913" spans="8:8" ht="21.95" customHeight="1" x14ac:dyDescent="0.25">
      <c r="H913" s="14" t="str">
        <v>E207258</v>
      </c>
    </row>
    <row r="914" spans="8:8" ht="21.95" customHeight="1" x14ac:dyDescent="0.25">
      <c r="H914" s="14" t="str">
        <v>E207417</v>
      </c>
    </row>
    <row r="915" spans="8:8" ht="21.95" customHeight="1" x14ac:dyDescent="0.25">
      <c r="H915" s="14" t="str">
        <v>E207712</v>
      </c>
    </row>
    <row r="916" spans="8:8" ht="21.95" customHeight="1" x14ac:dyDescent="0.25">
      <c r="H916" s="14" t="str">
        <v>E207798</v>
      </c>
    </row>
    <row r="917" spans="8:8" ht="21.95" customHeight="1" x14ac:dyDescent="0.25">
      <c r="H917" s="14" t="str">
        <v>E208048</v>
      </c>
    </row>
    <row r="918" spans="8:8" ht="21.95" customHeight="1" x14ac:dyDescent="0.25">
      <c r="H918" s="14" t="str">
        <v>E208227</v>
      </c>
    </row>
    <row r="919" spans="8:8" ht="21.95" customHeight="1" x14ac:dyDescent="0.25">
      <c r="H919" s="14" t="str">
        <v>E208256</v>
      </c>
    </row>
    <row r="920" spans="8:8" ht="21.95" customHeight="1" x14ac:dyDescent="0.25">
      <c r="H920" s="14" t="str">
        <v>E208268</v>
      </c>
    </row>
    <row r="921" spans="8:8" ht="21.95" customHeight="1" x14ac:dyDescent="0.25">
      <c r="H921" s="14" t="str">
        <v>E208295</v>
      </c>
    </row>
    <row r="922" spans="8:8" ht="21.95" customHeight="1" x14ac:dyDescent="0.25">
      <c r="H922" s="14" t="str">
        <v>E209014</v>
      </c>
    </row>
    <row r="923" spans="8:8" ht="21.95" customHeight="1" x14ac:dyDescent="0.25">
      <c r="H923" s="14" t="str">
        <v>E209320</v>
      </c>
    </row>
    <row r="924" spans="8:8" ht="21.95" customHeight="1" x14ac:dyDescent="0.25">
      <c r="H924" s="14" t="str">
        <v>E209616</v>
      </c>
    </row>
    <row r="925" spans="8:8" ht="21.95" customHeight="1" x14ac:dyDescent="0.25">
      <c r="H925" s="14" t="str">
        <v>E210022</v>
      </c>
    </row>
    <row r="926" spans="8:8" ht="21.95" customHeight="1" x14ac:dyDescent="0.25">
      <c r="H926" s="14" t="str">
        <v>E210103</v>
      </c>
    </row>
    <row r="927" spans="8:8" ht="21.95" customHeight="1" x14ac:dyDescent="0.25">
      <c r="H927" s="14" t="str">
        <v>E210226</v>
      </c>
    </row>
    <row r="928" spans="8:8" ht="21.95" customHeight="1" x14ac:dyDescent="0.25">
      <c r="H928" s="14" t="str">
        <v>E210346</v>
      </c>
    </row>
    <row r="929" spans="8:8" ht="21.95" customHeight="1" x14ac:dyDescent="0.25">
      <c r="H929" s="14" t="str">
        <v>E210929</v>
      </c>
    </row>
    <row r="930" spans="8:8" ht="21.95" customHeight="1" x14ac:dyDescent="0.25">
      <c r="H930" s="14" t="str">
        <v>E211311</v>
      </c>
    </row>
    <row r="931" spans="8:8" ht="21.95" customHeight="1" x14ac:dyDescent="0.25">
      <c r="H931" s="14" t="str">
        <v>E211797</v>
      </c>
    </row>
    <row r="932" spans="8:8" ht="21.95" customHeight="1" x14ac:dyDescent="0.25">
      <c r="H932" s="14" t="str">
        <v>E212097</v>
      </c>
    </row>
    <row r="933" spans="8:8" ht="21.95" customHeight="1" x14ac:dyDescent="0.25">
      <c r="H933" s="14" t="str">
        <v>E212366</v>
      </c>
    </row>
    <row r="934" spans="8:8" ht="21.95" customHeight="1" x14ac:dyDescent="0.25">
      <c r="H934" s="14" t="str">
        <v>E212821</v>
      </c>
    </row>
    <row r="935" spans="8:8" ht="21.95" customHeight="1" x14ac:dyDescent="0.25">
      <c r="H935" s="14" t="str">
        <v>E212964</v>
      </c>
    </row>
    <row r="936" spans="8:8" ht="21.95" customHeight="1" x14ac:dyDescent="0.25">
      <c r="H936" s="14" t="str">
        <v>E213002</v>
      </c>
    </row>
    <row r="937" spans="8:8" ht="21.95" customHeight="1" x14ac:dyDescent="0.25">
      <c r="H937" s="14" t="str">
        <v>E213244</v>
      </c>
    </row>
    <row r="938" spans="8:8" ht="21.95" customHeight="1" x14ac:dyDescent="0.25">
      <c r="H938" s="14" t="str">
        <v>E213258</v>
      </c>
    </row>
    <row r="939" spans="8:8" ht="21.95" customHeight="1" x14ac:dyDescent="0.25">
      <c r="H939" s="14" t="str">
        <v>E213367</v>
      </c>
    </row>
    <row r="940" spans="8:8" ht="21.95" customHeight="1" x14ac:dyDescent="0.25">
      <c r="H940" s="14" t="str">
        <v>E213384</v>
      </c>
    </row>
    <row r="941" spans="8:8" ht="21.95" customHeight="1" x14ac:dyDescent="0.25">
      <c r="H941" s="14" t="str">
        <v>E214221</v>
      </c>
    </row>
    <row r="942" spans="8:8" ht="21.95" customHeight="1" x14ac:dyDescent="0.25">
      <c r="H942" s="14" t="str">
        <v>E214716</v>
      </c>
    </row>
    <row r="943" spans="8:8" ht="21.95" customHeight="1" x14ac:dyDescent="0.25">
      <c r="H943" s="14" t="str">
        <v>E214722</v>
      </c>
    </row>
    <row r="944" spans="8:8" ht="21.95" customHeight="1" x14ac:dyDescent="0.25">
      <c r="H944" s="14" t="str">
        <v>E215007</v>
      </c>
    </row>
    <row r="945" spans="8:8" ht="21.95" customHeight="1" x14ac:dyDescent="0.25">
      <c r="H945" s="14" t="str">
        <v>E215298</v>
      </c>
    </row>
    <row r="946" spans="8:8" ht="21.95" customHeight="1" x14ac:dyDescent="0.25">
      <c r="H946" s="14" t="str">
        <v>E215299</v>
      </c>
    </row>
    <row r="947" spans="8:8" ht="21.95" customHeight="1" x14ac:dyDescent="0.25">
      <c r="H947" s="14" t="str">
        <v>E215326</v>
      </c>
    </row>
    <row r="948" spans="8:8" ht="21.95" customHeight="1" x14ac:dyDescent="0.25">
      <c r="H948" s="14" t="str">
        <v>E215481</v>
      </c>
    </row>
    <row r="949" spans="8:8" ht="21.95" customHeight="1" x14ac:dyDescent="0.25">
      <c r="H949" s="14" t="str">
        <v>E215816</v>
      </c>
    </row>
    <row r="950" spans="8:8" ht="21.95" customHeight="1" x14ac:dyDescent="0.25">
      <c r="H950" s="14" t="str">
        <v>E216138</v>
      </c>
    </row>
    <row r="951" spans="8:8" ht="21.95" customHeight="1" x14ac:dyDescent="0.25">
      <c r="H951" s="14" t="str">
        <v>E216214</v>
      </c>
    </row>
    <row r="952" spans="8:8" ht="21.95" customHeight="1" x14ac:dyDescent="0.25">
      <c r="H952" s="14" t="str">
        <v>E216433</v>
      </c>
    </row>
    <row r="953" spans="8:8" ht="21.95" customHeight="1" x14ac:dyDescent="0.25">
      <c r="H953" s="14" t="str">
        <v>E216531</v>
      </c>
    </row>
    <row r="954" spans="8:8" ht="21.95" customHeight="1" x14ac:dyDescent="0.25">
      <c r="H954" s="14" t="str">
        <v>E216566</v>
      </c>
    </row>
    <row r="955" spans="8:8" ht="21.95" customHeight="1" x14ac:dyDescent="0.25">
      <c r="H955" s="14" t="str">
        <v>E216877</v>
      </c>
    </row>
    <row r="956" spans="8:8" ht="21.95" customHeight="1" x14ac:dyDescent="0.25">
      <c r="H956" s="14" t="str">
        <v>E217281</v>
      </c>
    </row>
    <row r="957" spans="8:8" ht="21.95" customHeight="1" x14ac:dyDescent="0.25">
      <c r="H957" s="14" t="str">
        <v>E217309</v>
      </c>
    </row>
    <row r="958" spans="8:8" ht="21.95" customHeight="1" x14ac:dyDescent="0.25">
      <c r="H958" s="14" t="str">
        <v>E217314</v>
      </c>
    </row>
    <row r="959" spans="8:8" ht="21.95" customHeight="1" x14ac:dyDescent="0.25">
      <c r="H959" s="14" t="str">
        <v>E217424</v>
      </c>
    </row>
    <row r="960" spans="8:8" ht="21.95" customHeight="1" x14ac:dyDescent="0.25">
      <c r="H960" s="14" t="str">
        <v>E217437</v>
      </c>
    </row>
    <row r="961" spans="8:8" ht="21.95" customHeight="1" x14ac:dyDescent="0.25">
      <c r="H961" s="14" t="str">
        <v>E217543</v>
      </c>
    </row>
    <row r="962" spans="8:8" ht="21.95" customHeight="1" x14ac:dyDescent="0.25">
      <c r="H962" s="14" t="str">
        <v>E218031</v>
      </c>
    </row>
    <row r="963" spans="8:8" ht="21.95" customHeight="1" x14ac:dyDescent="0.25">
      <c r="H963" s="14" t="str">
        <v>E218501</v>
      </c>
    </row>
    <row r="964" spans="8:8" ht="21.95" customHeight="1" x14ac:dyDescent="0.25">
      <c r="H964" s="14" t="str">
        <v>E218589</v>
      </c>
    </row>
    <row r="965" spans="8:8" ht="21.95" customHeight="1" x14ac:dyDescent="0.25">
      <c r="H965" s="14" t="str">
        <v>E218667</v>
      </c>
    </row>
    <row r="966" spans="8:8" ht="21.95" customHeight="1" x14ac:dyDescent="0.25">
      <c r="H966" s="14" t="str">
        <v>E219034</v>
      </c>
    </row>
    <row r="967" spans="8:8" ht="21.95" customHeight="1" x14ac:dyDescent="0.25">
      <c r="H967" s="14" t="str">
        <v>E219165</v>
      </c>
    </row>
    <row r="968" spans="8:8" ht="21.95" customHeight="1" x14ac:dyDescent="0.25">
      <c r="H968" s="14" t="str">
        <v>E219409</v>
      </c>
    </row>
    <row r="969" spans="8:8" ht="21.95" customHeight="1" x14ac:dyDescent="0.25">
      <c r="H969" s="14" t="str">
        <v>E219487</v>
      </c>
    </row>
    <row r="970" spans="8:8" ht="21.95" customHeight="1" x14ac:dyDescent="0.25">
      <c r="H970" s="14" t="str">
        <v>E220363</v>
      </c>
    </row>
    <row r="971" spans="8:8" ht="21.95" customHeight="1" x14ac:dyDescent="0.25">
      <c r="H971" s="14" t="str">
        <v>E220387</v>
      </c>
    </row>
    <row r="972" spans="8:8" ht="21.95" customHeight="1" x14ac:dyDescent="0.25">
      <c r="H972" s="14" t="str">
        <v>E220834</v>
      </c>
    </row>
    <row r="973" spans="8:8" ht="21.95" customHeight="1" x14ac:dyDescent="0.25">
      <c r="H973" s="14" t="str">
        <v>E221065</v>
      </c>
    </row>
    <row r="974" spans="8:8" ht="21.95" customHeight="1" x14ac:dyDescent="0.25">
      <c r="H974" s="14" t="str">
        <v>E221389</v>
      </c>
    </row>
    <row r="975" spans="8:8" ht="21.95" customHeight="1" x14ac:dyDescent="0.25">
      <c r="H975" s="14" t="str">
        <v>E221596</v>
      </c>
    </row>
    <row r="976" spans="8:8" ht="21.95" customHeight="1" x14ac:dyDescent="0.25">
      <c r="H976" s="14" t="str">
        <v>E222257</v>
      </c>
    </row>
    <row r="977" spans="8:8" ht="21.95" customHeight="1" x14ac:dyDescent="0.25">
      <c r="H977" s="14" t="str">
        <v>E222333</v>
      </c>
    </row>
    <row r="978" spans="8:8" ht="21.95" customHeight="1" x14ac:dyDescent="0.25">
      <c r="H978" s="14" t="str">
        <v>E223157</v>
      </c>
    </row>
    <row r="979" spans="8:8" ht="21.95" customHeight="1" x14ac:dyDescent="0.25">
      <c r="H979" s="14" t="str">
        <v>E223179</v>
      </c>
    </row>
    <row r="980" spans="8:8" ht="21.95" customHeight="1" x14ac:dyDescent="0.25">
      <c r="H980" s="14" t="str">
        <v>E223326</v>
      </c>
    </row>
    <row r="981" spans="8:8" ht="21.95" customHeight="1" x14ac:dyDescent="0.25">
      <c r="H981" s="14" t="str">
        <v>E223491</v>
      </c>
    </row>
    <row r="982" spans="8:8" ht="21.95" customHeight="1" x14ac:dyDescent="0.25">
      <c r="H982" s="14" t="str">
        <v>E223494</v>
      </c>
    </row>
    <row r="983" spans="8:8" ht="21.95" customHeight="1" x14ac:dyDescent="0.25">
      <c r="H983" s="14" t="str">
        <v>E223604</v>
      </c>
    </row>
    <row r="984" spans="8:8" ht="21.95" customHeight="1" x14ac:dyDescent="0.25">
      <c r="H984" s="14" t="str">
        <v>E223612</v>
      </c>
    </row>
    <row r="985" spans="8:8" ht="21.95" customHeight="1" x14ac:dyDescent="0.25">
      <c r="H985" s="14" t="str">
        <v>E223844</v>
      </c>
    </row>
    <row r="986" spans="8:8" ht="21.95" customHeight="1" x14ac:dyDescent="0.25">
      <c r="H986" s="14" t="str">
        <v>E224149</v>
      </c>
    </row>
    <row r="987" spans="8:8" ht="21.95" customHeight="1" x14ac:dyDescent="0.25">
      <c r="H987" s="14" t="str">
        <v>E224230</v>
      </c>
    </row>
    <row r="988" spans="8:8" ht="21.95" customHeight="1" x14ac:dyDescent="0.25">
      <c r="H988" s="14" t="str">
        <v>E224244</v>
      </c>
    </row>
    <row r="989" spans="8:8" ht="21.95" customHeight="1" x14ac:dyDescent="0.25">
      <c r="H989" s="14" t="str">
        <v>E224289</v>
      </c>
    </row>
    <row r="990" spans="8:8" ht="21.95" customHeight="1" x14ac:dyDescent="0.25">
      <c r="H990" s="14" t="str">
        <v>E224461</v>
      </c>
    </row>
    <row r="991" spans="8:8" ht="21.95" customHeight="1" x14ac:dyDescent="0.25">
      <c r="H991" s="14" t="str">
        <v>E225055</v>
      </c>
    </row>
    <row r="992" spans="8:8" ht="21.95" customHeight="1" x14ac:dyDescent="0.25">
      <c r="H992" s="14" t="str">
        <v>E225076</v>
      </c>
    </row>
    <row r="993" spans="8:8" ht="21.95" customHeight="1" x14ac:dyDescent="0.25">
      <c r="H993" s="14" t="str">
        <v>E225144</v>
      </c>
    </row>
    <row r="994" spans="8:8" ht="21.95" customHeight="1" x14ac:dyDescent="0.25">
      <c r="H994" s="14" t="str">
        <v>E225257</v>
      </c>
    </row>
    <row r="995" spans="8:8" ht="21.95" customHeight="1" x14ac:dyDescent="0.25">
      <c r="H995" s="14" t="str">
        <v>E225459</v>
      </c>
    </row>
    <row r="996" spans="8:8" ht="21.95" customHeight="1" x14ac:dyDescent="0.25">
      <c r="H996" s="14" t="str">
        <v>E225490</v>
      </c>
    </row>
    <row r="997" spans="8:8" ht="21.95" customHeight="1" x14ac:dyDescent="0.25">
      <c r="H997" s="14" t="str">
        <v>E225540</v>
      </c>
    </row>
    <row r="998" spans="8:8" ht="21.95" customHeight="1" x14ac:dyDescent="0.25">
      <c r="H998" s="14" t="str">
        <v>E225557</v>
      </c>
    </row>
    <row r="999" spans="8:8" ht="21.95" customHeight="1" x14ac:dyDescent="0.25">
      <c r="H999" s="14" t="str">
        <v>E225588</v>
      </c>
    </row>
    <row r="1000" spans="8:8" ht="21.95" customHeight="1" x14ac:dyDescent="0.25">
      <c r="H1000" s="14" t="str">
        <v>E225776</v>
      </c>
    </row>
    <row r="1001" spans="8:8" ht="21.95" customHeight="1" x14ac:dyDescent="0.25">
      <c r="H1001" s="14" t="str">
        <v>E225789</v>
      </c>
    </row>
    <row r="1002" spans="8:8" ht="21.95" customHeight="1" x14ac:dyDescent="0.25">
      <c r="H1002" s="14" t="str">
        <v>E225935</v>
      </c>
    </row>
    <row r="1003" spans="8:8" ht="21.95" customHeight="1" x14ac:dyDescent="0.25">
      <c r="H1003" s="14" t="str">
        <v>E225978</v>
      </c>
    </row>
    <row r="1004" spans="8:8" ht="21.95" customHeight="1" x14ac:dyDescent="0.25">
      <c r="H1004" s="14" t="str">
        <v>E226382</v>
      </c>
    </row>
    <row r="1005" spans="8:8" ht="21.95" customHeight="1" x14ac:dyDescent="0.25">
      <c r="H1005" s="14" t="str">
        <v>E226543</v>
      </c>
    </row>
    <row r="1006" spans="8:8" ht="21.95" customHeight="1" x14ac:dyDescent="0.25">
      <c r="H1006" s="14" t="str">
        <v>E226568</v>
      </c>
    </row>
    <row r="1007" spans="8:8" ht="21.95" customHeight="1" x14ac:dyDescent="0.25">
      <c r="H1007" s="14" t="str">
        <v>E227179</v>
      </c>
    </row>
    <row r="1008" spans="8:8" ht="21.95" customHeight="1" x14ac:dyDescent="0.25">
      <c r="H1008" s="14" t="str">
        <v>E227230</v>
      </c>
    </row>
    <row r="1009" spans="8:8" ht="21.95" customHeight="1" x14ac:dyDescent="0.25">
      <c r="H1009" s="14" t="str">
        <v>E227427</v>
      </c>
    </row>
    <row r="1010" spans="8:8" ht="21.95" customHeight="1" x14ac:dyDescent="0.25">
      <c r="H1010" s="14" t="str">
        <v>E227786</v>
      </c>
    </row>
    <row r="1011" spans="8:8" ht="21.95" customHeight="1" x14ac:dyDescent="0.25">
      <c r="H1011" s="14" t="str">
        <v>E227956</v>
      </c>
    </row>
    <row r="1012" spans="8:8" ht="21.95" customHeight="1" x14ac:dyDescent="0.25">
      <c r="H1012" s="14" t="str">
        <v>E227968</v>
      </c>
    </row>
    <row r="1013" spans="8:8" ht="21.95" customHeight="1" x14ac:dyDescent="0.25">
      <c r="H1013" s="14" t="str">
        <v>E228064</v>
      </c>
    </row>
    <row r="1014" spans="8:8" ht="21.95" customHeight="1" x14ac:dyDescent="0.25">
      <c r="H1014" s="14" t="str">
        <v>E228336</v>
      </c>
    </row>
    <row r="1015" spans="8:8" ht="21.95" customHeight="1" x14ac:dyDescent="0.25">
      <c r="H1015" s="14" t="str">
        <v>E228380</v>
      </c>
    </row>
    <row r="1016" spans="8:8" ht="21.95" customHeight="1" x14ac:dyDescent="0.25">
      <c r="H1016" s="14" t="str">
        <v>E228562</v>
      </c>
    </row>
    <row r="1017" spans="8:8" ht="21.95" customHeight="1" x14ac:dyDescent="0.25">
      <c r="H1017" s="14" t="str">
        <v>E228906</v>
      </c>
    </row>
    <row r="1018" spans="8:8" ht="21.95" customHeight="1" x14ac:dyDescent="0.25">
      <c r="H1018" s="14" t="str">
        <v>E228925</v>
      </c>
    </row>
    <row r="1019" spans="8:8" ht="21.95" customHeight="1" x14ac:dyDescent="0.25">
      <c r="H1019" s="14" t="str">
        <v>E229254</v>
      </c>
    </row>
    <row r="1020" spans="8:8" ht="21.95" customHeight="1" x14ac:dyDescent="0.25">
      <c r="H1020" s="14" t="str">
        <v>E229713</v>
      </c>
    </row>
    <row r="1021" spans="8:8" ht="21.95" customHeight="1" x14ac:dyDescent="0.25">
      <c r="H1021" s="14" t="str">
        <v>E230144</v>
      </c>
    </row>
    <row r="1022" spans="8:8" ht="21.95" customHeight="1" x14ac:dyDescent="0.25">
      <c r="H1022" s="14" t="str">
        <v>E230193</v>
      </c>
    </row>
    <row r="1023" spans="8:8" ht="21.95" customHeight="1" x14ac:dyDescent="0.25">
      <c r="H1023" s="14" t="str">
        <v>E230356</v>
      </c>
    </row>
    <row r="1024" spans="8:8" ht="21.95" customHeight="1" x14ac:dyDescent="0.25">
      <c r="H1024" s="14" t="str">
        <v>E230427</v>
      </c>
    </row>
    <row r="1025" spans="8:8" ht="21.95" customHeight="1" x14ac:dyDescent="0.25">
      <c r="H1025" s="14" t="str">
        <v>E230762</v>
      </c>
    </row>
    <row r="1026" spans="8:8" ht="21.95" customHeight="1" x14ac:dyDescent="0.25">
      <c r="H1026" s="14" t="str">
        <v>E230769</v>
      </c>
    </row>
    <row r="1027" spans="8:8" ht="21.95" customHeight="1" x14ac:dyDescent="0.25">
      <c r="H1027" s="14" t="str">
        <v>E231772</v>
      </c>
    </row>
    <row r="1028" spans="8:8" ht="21.95" customHeight="1" x14ac:dyDescent="0.25">
      <c r="H1028" s="14" t="str">
        <v>E232296</v>
      </c>
    </row>
    <row r="1029" spans="8:8" ht="21.95" customHeight="1" x14ac:dyDescent="0.25">
      <c r="H1029" s="14" t="str">
        <v>E232625</v>
      </c>
    </row>
    <row r="1030" spans="8:8" ht="21.95" customHeight="1" x14ac:dyDescent="0.25">
      <c r="H1030" s="14" t="str">
        <v>E233287</v>
      </c>
    </row>
    <row r="1031" spans="8:8" ht="21.95" customHeight="1" x14ac:dyDescent="0.25">
      <c r="H1031" s="14" t="str">
        <v>E233310</v>
      </c>
    </row>
    <row r="1032" spans="8:8" ht="21.95" customHeight="1" x14ac:dyDescent="0.25">
      <c r="H1032" s="14" t="str">
        <v>E233470</v>
      </c>
    </row>
    <row r="1033" spans="8:8" ht="21.95" customHeight="1" x14ac:dyDescent="0.25">
      <c r="H1033" s="14" t="str">
        <v>E233632</v>
      </c>
    </row>
    <row r="1034" spans="8:8" ht="21.95" customHeight="1" x14ac:dyDescent="0.25">
      <c r="H1034" s="14" t="str">
        <v>E233710</v>
      </c>
    </row>
    <row r="1035" spans="8:8" ht="21.95" customHeight="1" x14ac:dyDescent="0.25">
      <c r="H1035" s="14" t="str">
        <v>E234104</v>
      </c>
    </row>
    <row r="1036" spans="8:8" ht="21.95" customHeight="1" x14ac:dyDescent="0.25">
      <c r="H1036" s="14" t="str">
        <v>E234286</v>
      </c>
    </row>
    <row r="1037" spans="8:8" ht="21.95" customHeight="1" x14ac:dyDescent="0.25">
      <c r="H1037" s="14" t="str">
        <v>E234438</v>
      </c>
    </row>
    <row r="1038" spans="8:8" ht="21.95" customHeight="1" x14ac:dyDescent="0.25">
      <c r="H1038" s="14" t="str">
        <v>E234449</v>
      </c>
    </row>
    <row r="1039" spans="8:8" ht="21.95" customHeight="1" x14ac:dyDescent="0.25">
      <c r="H1039" s="14" t="str">
        <v>E234467</v>
      </c>
    </row>
    <row r="1040" spans="8:8" ht="21.95" customHeight="1" x14ac:dyDescent="0.25">
      <c r="H1040" s="14" t="str">
        <v>E234491</v>
      </c>
    </row>
    <row r="1041" spans="8:8" ht="21.95" customHeight="1" x14ac:dyDescent="0.25">
      <c r="H1041" s="14" t="str">
        <v>E234524</v>
      </c>
    </row>
    <row r="1042" spans="8:8" ht="21.95" customHeight="1" x14ac:dyDescent="0.25">
      <c r="H1042" s="14" t="str">
        <v>E234576</v>
      </c>
    </row>
    <row r="1043" spans="8:8" ht="21.95" customHeight="1" x14ac:dyDescent="0.25">
      <c r="H1043" s="14" t="str">
        <v>E235176</v>
      </c>
    </row>
    <row r="1044" spans="8:8" ht="21.95" customHeight="1" x14ac:dyDescent="0.25">
      <c r="H1044" s="14" t="str">
        <v>E235360</v>
      </c>
    </row>
    <row r="1045" spans="8:8" ht="21.95" customHeight="1" x14ac:dyDescent="0.25">
      <c r="H1045" s="14" t="str">
        <v>E235522</v>
      </c>
    </row>
    <row r="1046" spans="8:8" ht="21.95" customHeight="1" x14ac:dyDescent="0.25">
      <c r="H1046" s="14" t="str">
        <v>E235701</v>
      </c>
    </row>
    <row r="1047" spans="8:8" ht="21.95" customHeight="1" x14ac:dyDescent="0.25">
      <c r="H1047" s="14" t="str">
        <v>E235736</v>
      </c>
    </row>
    <row r="1048" spans="8:8" ht="21.95" customHeight="1" x14ac:dyDescent="0.25">
      <c r="H1048" s="14" t="str">
        <v>E235804</v>
      </c>
    </row>
    <row r="1049" spans="8:8" ht="21.95" customHeight="1" x14ac:dyDescent="0.25">
      <c r="H1049" s="14" t="str">
        <v>E235856</v>
      </c>
    </row>
    <row r="1050" spans="8:8" ht="21.95" customHeight="1" x14ac:dyDescent="0.25">
      <c r="H1050" s="14" t="str">
        <v>E235879</v>
      </c>
    </row>
    <row r="1051" spans="8:8" ht="21.95" customHeight="1" x14ac:dyDescent="0.25">
      <c r="H1051" s="14" t="str">
        <v>E235940</v>
      </c>
    </row>
    <row r="1052" spans="8:8" ht="21.95" customHeight="1" x14ac:dyDescent="0.25">
      <c r="H1052" s="14" t="str">
        <v>E236035</v>
      </c>
    </row>
    <row r="1053" spans="8:8" ht="21.95" customHeight="1" x14ac:dyDescent="0.25">
      <c r="H1053" s="14" t="str">
        <v>E237201</v>
      </c>
    </row>
    <row r="1054" spans="8:8" ht="21.95" customHeight="1" x14ac:dyDescent="0.25">
      <c r="H1054" s="14" t="str">
        <v>E237337</v>
      </c>
    </row>
    <row r="1055" spans="8:8" ht="21.95" customHeight="1" x14ac:dyDescent="0.25">
      <c r="H1055" s="14" t="str">
        <v>E237469</v>
      </c>
    </row>
    <row r="1056" spans="8:8" ht="21.95" customHeight="1" x14ac:dyDescent="0.25">
      <c r="H1056" s="14" t="str">
        <v>E237526</v>
      </c>
    </row>
    <row r="1057" spans="8:8" ht="21.95" customHeight="1" x14ac:dyDescent="0.25">
      <c r="H1057" s="14" t="str">
        <v>E237608</v>
      </c>
    </row>
    <row r="1058" spans="8:8" ht="21.95" customHeight="1" x14ac:dyDescent="0.25">
      <c r="H1058" s="14" t="str">
        <v>E237824</v>
      </c>
    </row>
    <row r="1059" spans="8:8" ht="21.95" customHeight="1" x14ac:dyDescent="0.25">
      <c r="H1059" s="14" t="str">
        <v>E237887</v>
      </c>
    </row>
    <row r="1060" spans="8:8" ht="21.95" customHeight="1" x14ac:dyDescent="0.25">
      <c r="H1060" s="14" t="str">
        <v>E238253</v>
      </c>
    </row>
    <row r="1061" spans="8:8" ht="21.95" customHeight="1" x14ac:dyDescent="0.25">
      <c r="H1061" s="14" t="str">
        <v>E238255</v>
      </c>
    </row>
    <row r="1062" spans="8:8" ht="21.95" customHeight="1" x14ac:dyDescent="0.25">
      <c r="H1062" s="14" t="str">
        <v>E239003</v>
      </c>
    </row>
    <row r="1063" spans="8:8" ht="21.95" customHeight="1" x14ac:dyDescent="0.25">
      <c r="H1063" s="14" t="str">
        <v>E239039</v>
      </c>
    </row>
    <row r="1064" spans="8:8" ht="21.95" customHeight="1" x14ac:dyDescent="0.25">
      <c r="H1064" s="14" t="str">
        <v>E239128</v>
      </c>
    </row>
    <row r="1065" spans="8:8" ht="21.95" customHeight="1" x14ac:dyDescent="0.25">
      <c r="H1065" s="14" t="str">
        <v>E239448</v>
      </c>
    </row>
    <row r="1066" spans="8:8" ht="21.95" customHeight="1" x14ac:dyDescent="0.25">
      <c r="H1066" s="14" t="str">
        <v>E239479</v>
      </c>
    </row>
    <row r="1067" spans="8:8" ht="21.95" customHeight="1" x14ac:dyDescent="0.25">
      <c r="H1067" s="14" t="str">
        <v>E239976</v>
      </c>
    </row>
    <row r="1068" spans="8:8" ht="21.95" customHeight="1" x14ac:dyDescent="0.25">
      <c r="H1068" s="14" t="str">
        <v>E240055</v>
      </c>
    </row>
    <row r="1069" spans="8:8" ht="21.95" customHeight="1" x14ac:dyDescent="0.25">
      <c r="H1069" s="14" t="str">
        <v>E240195</v>
      </c>
    </row>
    <row r="1070" spans="8:8" ht="21.95" customHeight="1" x14ac:dyDescent="0.25">
      <c r="H1070" s="14" t="str">
        <v>E240340</v>
      </c>
    </row>
    <row r="1071" spans="8:8" ht="21.95" customHeight="1" x14ac:dyDescent="0.25">
      <c r="H1071" s="14" t="str">
        <v>E240832</v>
      </c>
    </row>
    <row r="1072" spans="8:8" ht="21.95" customHeight="1" x14ac:dyDescent="0.25">
      <c r="H1072" s="14" t="str">
        <v>E240919</v>
      </c>
    </row>
    <row r="1073" spans="8:8" ht="21.95" customHeight="1" x14ac:dyDescent="0.25">
      <c r="H1073" s="14" t="str">
        <v>E241171</v>
      </c>
    </row>
    <row r="1074" spans="8:8" ht="21.95" customHeight="1" x14ac:dyDescent="0.25">
      <c r="H1074" s="14" t="str">
        <v>E241489</v>
      </c>
    </row>
    <row r="1075" spans="8:8" ht="21.95" customHeight="1" x14ac:dyDescent="0.25">
      <c r="H1075" s="14" t="str">
        <v>E241676</v>
      </c>
    </row>
    <row r="1076" spans="8:8" ht="21.95" customHeight="1" x14ac:dyDescent="0.25">
      <c r="H1076" s="14" t="str">
        <v>E241744</v>
      </c>
    </row>
    <row r="1077" spans="8:8" ht="21.95" customHeight="1" x14ac:dyDescent="0.25">
      <c r="H1077" s="14" t="str">
        <v>E242108</v>
      </c>
    </row>
    <row r="1078" spans="8:8" ht="21.95" customHeight="1" x14ac:dyDescent="0.25">
      <c r="H1078" s="14" t="str">
        <v>E242320</v>
      </c>
    </row>
    <row r="1079" spans="8:8" ht="21.95" customHeight="1" x14ac:dyDescent="0.25">
      <c r="H1079" s="14" t="str">
        <v>E243160</v>
      </c>
    </row>
    <row r="1080" spans="8:8" ht="21.95" customHeight="1" x14ac:dyDescent="0.25">
      <c r="H1080" s="14" t="str">
        <v>E243526</v>
      </c>
    </row>
    <row r="1081" spans="8:8" ht="21.95" customHeight="1" x14ac:dyDescent="0.25">
      <c r="H1081" s="14" t="str">
        <v>E243642</v>
      </c>
    </row>
    <row r="1082" spans="8:8" ht="21.95" customHeight="1" x14ac:dyDescent="0.25">
      <c r="H1082" s="14" t="str">
        <v>E244138</v>
      </c>
    </row>
    <row r="1083" spans="8:8" ht="21.95" customHeight="1" x14ac:dyDescent="0.25">
      <c r="H1083" s="14" t="str">
        <v>E244224</v>
      </c>
    </row>
    <row r="1084" spans="8:8" ht="21.95" customHeight="1" x14ac:dyDescent="0.25">
      <c r="H1084" s="14" t="str">
        <v>E244429</v>
      </c>
    </row>
    <row r="1085" spans="8:8" ht="21.95" customHeight="1" x14ac:dyDescent="0.25">
      <c r="H1085" s="14" t="str">
        <v>E244478</v>
      </c>
    </row>
    <row r="1086" spans="8:8" ht="21.95" customHeight="1" x14ac:dyDescent="0.25">
      <c r="H1086" s="14" t="str">
        <v>E244532</v>
      </c>
    </row>
    <row r="1087" spans="8:8" ht="21.95" customHeight="1" x14ac:dyDescent="0.25">
      <c r="H1087" s="14" t="str">
        <v>E245107</v>
      </c>
    </row>
    <row r="1088" spans="8:8" ht="21.95" customHeight="1" x14ac:dyDescent="0.25">
      <c r="H1088" s="14" t="str">
        <v>E245656</v>
      </c>
    </row>
    <row r="1089" spans="8:8" ht="21.95" customHeight="1" x14ac:dyDescent="0.25">
      <c r="H1089" s="14" t="str">
        <v>E245676</v>
      </c>
    </row>
    <row r="1090" spans="8:8" ht="21.95" customHeight="1" x14ac:dyDescent="0.25">
      <c r="H1090" s="14" t="str">
        <v>E245956</v>
      </c>
    </row>
    <row r="1091" spans="8:8" ht="21.95" customHeight="1" x14ac:dyDescent="0.25">
      <c r="H1091" s="14" t="str">
        <v>E246422</v>
      </c>
    </row>
    <row r="1092" spans="8:8" ht="21.95" customHeight="1" x14ac:dyDescent="0.25">
      <c r="H1092" s="14" t="str">
        <v>E246442</v>
      </c>
    </row>
    <row r="1093" spans="8:8" ht="21.95" customHeight="1" x14ac:dyDescent="0.25">
      <c r="H1093" s="14" t="str">
        <v>E246514</v>
      </c>
    </row>
    <row r="1094" spans="8:8" ht="21.95" customHeight="1" x14ac:dyDescent="0.25">
      <c r="H1094" s="14" t="str">
        <v>E246698</v>
      </c>
    </row>
    <row r="1095" spans="8:8" ht="21.95" customHeight="1" x14ac:dyDescent="0.25">
      <c r="H1095" s="14" t="str">
        <v>E246906</v>
      </c>
    </row>
    <row r="1096" spans="8:8" ht="21.95" customHeight="1" x14ac:dyDescent="0.25">
      <c r="H1096" s="14" t="str">
        <v>E247011</v>
      </c>
    </row>
    <row r="1097" spans="8:8" ht="21.95" customHeight="1" x14ac:dyDescent="0.25">
      <c r="H1097" s="14" t="str">
        <v>E247476</v>
      </c>
    </row>
    <row r="1098" spans="8:8" ht="21.95" customHeight="1" x14ac:dyDescent="0.25">
      <c r="H1098" s="14" t="str">
        <v>E247549</v>
      </c>
    </row>
    <row r="1099" spans="8:8" ht="21.95" customHeight="1" x14ac:dyDescent="0.25">
      <c r="H1099" s="14" t="str">
        <v>E247581</v>
      </c>
    </row>
    <row r="1100" spans="8:8" ht="21.95" customHeight="1" x14ac:dyDescent="0.25">
      <c r="H1100" s="14" t="str">
        <v>E247955</v>
      </c>
    </row>
    <row r="1101" spans="8:8" ht="21.95" customHeight="1" x14ac:dyDescent="0.25">
      <c r="H1101" s="14" t="str">
        <v>E247977</v>
      </c>
    </row>
    <row r="1102" spans="8:8" ht="21.95" customHeight="1" x14ac:dyDescent="0.25">
      <c r="H1102" s="14" t="str">
        <v>E248562</v>
      </c>
    </row>
    <row r="1103" spans="8:8" ht="21.95" customHeight="1" x14ac:dyDescent="0.25">
      <c r="H1103" s="14" t="str">
        <v>E248574</v>
      </c>
    </row>
    <row r="1104" spans="8:8" ht="21.95" customHeight="1" x14ac:dyDescent="0.25">
      <c r="H1104" s="14" t="str">
        <v>E248763</v>
      </c>
    </row>
    <row r="1105" spans="8:8" ht="21.95" customHeight="1" x14ac:dyDescent="0.25">
      <c r="H1105" s="14" t="str">
        <v>E248811</v>
      </c>
    </row>
    <row r="1106" spans="8:8" ht="21.95" customHeight="1" x14ac:dyDescent="0.25">
      <c r="H1106" s="14" t="str">
        <v>E248894</v>
      </c>
    </row>
    <row r="1107" spans="8:8" ht="21.95" customHeight="1" x14ac:dyDescent="0.25">
      <c r="H1107" s="14" t="str">
        <v>E248961</v>
      </c>
    </row>
    <row r="1108" spans="8:8" ht="21.95" customHeight="1" x14ac:dyDescent="0.25">
      <c r="H1108" s="14" t="str">
        <v>E249035</v>
      </c>
    </row>
    <row r="1109" spans="8:8" ht="21.95" customHeight="1" x14ac:dyDescent="0.25">
      <c r="H1109" s="14" t="str">
        <v>E249285</v>
      </c>
    </row>
    <row r="1110" spans="8:8" ht="21.95" customHeight="1" x14ac:dyDescent="0.25">
      <c r="H1110" s="14" t="str">
        <v>E249456</v>
      </c>
    </row>
    <row r="1111" spans="8:8" ht="21.95" customHeight="1" x14ac:dyDescent="0.25">
      <c r="H1111" s="14" t="str">
        <v>E249554</v>
      </c>
    </row>
    <row r="1112" spans="8:8" ht="21.95" customHeight="1" x14ac:dyDescent="0.25">
      <c r="H1112" s="14" t="str">
        <v>E249630</v>
      </c>
    </row>
    <row r="1113" spans="8:8" ht="21.95" customHeight="1" x14ac:dyDescent="0.25">
      <c r="H1113" s="14" t="str">
        <v>E250035</v>
      </c>
    </row>
    <row r="1114" spans="8:8" ht="21.95" customHeight="1" x14ac:dyDescent="0.25">
      <c r="H1114" s="14" t="str">
        <v>E250289</v>
      </c>
    </row>
    <row r="1115" spans="8:8" ht="21.95" customHeight="1" x14ac:dyDescent="0.25">
      <c r="H1115" s="14" t="str">
        <v>E250629</v>
      </c>
    </row>
    <row r="1116" spans="8:8" ht="21.95" customHeight="1" x14ac:dyDescent="0.25">
      <c r="H1116" s="14" t="str">
        <v>E250764</v>
      </c>
    </row>
    <row r="1117" spans="8:8" ht="21.95" customHeight="1" x14ac:dyDescent="0.25">
      <c r="H1117" s="14" t="str">
        <v>E250915</v>
      </c>
    </row>
    <row r="1118" spans="8:8" ht="21.95" customHeight="1" x14ac:dyDescent="0.25">
      <c r="H1118" s="14" t="str">
        <v>E251031</v>
      </c>
    </row>
    <row r="1119" spans="8:8" ht="21.95" customHeight="1" x14ac:dyDescent="0.25">
      <c r="H1119" s="14" t="str">
        <v>E251108</v>
      </c>
    </row>
    <row r="1120" spans="8:8" ht="21.95" customHeight="1" x14ac:dyDescent="0.25">
      <c r="H1120" s="14" t="str">
        <v>E251178</v>
      </c>
    </row>
    <row r="1121" spans="8:8" ht="21.95" customHeight="1" x14ac:dyDescent="0.25">
      <c r="H1121" s="14" t="str">
        <v>E251594</v>
      </c>
    </row>
    <row r="1122" spans="8:8" ht="21.95" customHeight="1" x14ac:dyDescent="0.25">
      <c r="H1122" s="14" t="str">
        <v>E252283</v>
      </c>
    </row>
    <row r="1123" spans="8:8" ht="21.95" customHeight="1" x14ac:dyDescent="0.25">
      <c r="H1123" s="14" t="str">
        <v>E252718</v>
      </c>
    </row>
    <row r="1124" spans="8:8" ht="21.95" customHeight="1" x14ac:dyDescent="0.25">
      <c r="H1124" s="14" t="str">
        <v>E252779</v>
      </c>
    </row>
    <row r="1125" spans="8:8" ht="21.95" customHeight="1" x14ac:dyDescent="0.25">
      <c r="H1125" s="14" t="str">
        <v>E253462</v>
      </c>
    </row>
    <row r="1126" spans="8:8" ht="21.95" customHeight="1" x14ac:dyDescent="0.25">
      <c r="H1126" s="14" t="str">
        <v>E253918</v>
      </c>
    </row>
    <row r="1127" spans="8:8" ht="21.95" customHeight="1" x14ac:dyDescent="0.25">
      <c r="H1127" s="14" t="str">
        <v>E254237</v>
      </c>
    </row>
    <row r="1128" spans="8:8" ht="21.95" customHeight="1" x14ac:dyDescent="0.25">
      <c r="H1128" s="14" t="str">
        <v>E254276</v>
      </c>
    </row>
    <row r="1129" spans="8:8" ht="21.95" customHeight="1" x14ac:dyDescent="0.25">
      <c r="H1129" s="14" t="str">
        <v>E254387</v>
      </c>
    </row>
    <row r="1130" spans="8:8" ht="21.95" customHeight="1" x14ac:dyDescent="0.25">
      <c r="H1130" s="14" t="str">
        <v>E254473</v>
      </c>
    </row>
    <row r="1131" spans="8:8" ht="21.95" customHeight="1" x14ac:dyDescent="0.25">
      <c r="H1131" s="14" t="str">
        <v>E255514</v>
      </c>
    </row>
    <row r="1132" spans="8:8" ht="21.95" customHeight="1" x14ac:dyDescent="0.25">
      <c r="H1132" s="14" t="str">
        <v>E255984</v>
      </c>
    </row>
    <row r="1133" spans="8:8" ht="21.95" customHeight="1" x14ac:dyDescent="0.25">
      <c r="H1133" s="14" t="str">
        <v>E256138</v>
      </c>
    </row>
    <row r="1134" spans="8:8" ht="21.95" customHeight="1" x14ac:dyDescent="0.25">
      <c r="H1134" s="14" t="str">
        <v>E256376</v>
      </c>
    </row>
    <row r="1135" spans="8:8" ht="21.95" customHeight="1" x14ac:dyDescent="0.25">
      <c r="H1135" s="14" t="str">
        <v>E256443</v>
      </c>
    </row>
    <row r="1136" spans="8:8" ht="21.95" customHeight="1" x14ac:dyDescent="0.25">
      <c r="H1136" s="14" t="str">
        <v>E256505</v>
      </c>
    </row>
    <row r="1137" spans="8:8" ht="21.95" customHeight="1" x14ac:dyDescent="0.25">
      <c r="H1137" s="14" t="str">
        <v>E256790</v>
      </c>
    </row>
    <row r="1138" spans="8:8" ht="21.95" customHeight="1" x14ac:dyDescent="0.25">
      <c r="H1138" s="14" t="str">
        <v>E257047</v>
      </c>
    </row>
    <row r="1139" spans="8:8" ht="21.95" customHeight="1" x14ac:dyDescent="0.25">
      <c r="H1139" s="14" t="str">
        <v>E257215</v>
      </c>
    </row>
    <row r="1140" spans="8:8" ht="21.95" customHeight="1" x14ac:dyDescent="0.25">
      <c r="H1140" s="14" t="str">
        <v>E257278</v>
      </c>
    </row>
    <row r="1141" spans="8:8" ht="21.95" customHeight="1" x14ac:dyDescent="0.25">
      <c r="H1141" s="14" t="str">
        <v>E257321</v>
      </c>
    </row>
    <row r="1142" spans="8:8" ht="21.95" customHeight="1" x14ac:dyDescent="0.25">
      <c r="H1142" s="14" t="str">
        <v>E258590</v>
      </c>
    </row>
    <row r="1143" spans="8:8" ht="21.95" customHeight="1" x14ac:dyDescent="0.25">
      <c r="H1143" s="14" t="str">
        <v>E258670</v>
      </c>
    </row>
    <row r="1144" spans="8:8" ht="21.95" customHeight="1" x14ac:dyDescent="0.25">
      <c r="H1144" s="14" t="str">
        <v>E258697</v>
      </c>
    </row>
    <row r="1145" spans="8:8" ht="21.95" customHeight="1" x14ac:dyDescent="0.25">
      <c r="H1145" s="14" t="str">
        <v>E258739</v>
      </c>
    </row>
    <row r="1146" spans="8:8" ht="21.95" customHeight="1" x14ac:dyDescent="0.25">
      <c r="H1146" s="14" t="str">
        <v>E258937</v>
      </c>
    </row>
    <row r="1147" spans="8:8" ht="21.95" customHeight="1" x14ac:dyDescent="0.25">
      <c r="H1147" s="14" t="str">
        <v>E259242</v>
      </c>
    </row>
    <row r="1148" spans="8:8" ht="21.95" customHeight="1" x14ac:dyDescent="0.25">
      <c r="H1148" s="14" t="str">
        <v>E259511</v>
      </c>
    </row>
    <row r="1149" spans="8:8" ht="21.95" customHeight="1" x14ac:dyDescent="0.25">
      <c r="H1149" s="14" t="str">
        <v>E260052</v>
      </c>
    </row>
    <row r="1150" spans="8:8" ht="21.95" customHeight="1" x14ac:dyDescent="0.25">
      <c r="H1150" s="14" t="str">
        <v>E260466</v>
      </c>
    </row>
    <row r="1151" spans="8:8" ht="21.95" customHeight="1" x14ac:dyDescent="0.25">
      <c r="H1151" s="14" t="str">
        <v>E260474</v>
      </c>
    </row>
    <row r="1152" spans="8:8" ht="21.95" customHeight="1" x14ac:dyDescent="0.25">
      <c r="H1152" s="14" t="str">
        <v>E260750</v>
      </c>
    </row>
    <row r="1153" spans="8:8" ht="21.95" customHeight="1" x14ac:dyDescent="0.25">
      <c r="H1153" s="14" t="str">
        <v>E260827</v>
      </c>
    </row>
    <row r="1154" spans="8:8" ht="21.95" customHeight="1" x14ac:dyDescent="0.25">
      <c r="H1154" s="14" t="str">
        <v>E261042</v>
      </c>
    </row>
    <row r="1155" spans="8:8" ht="21.95" customHeight="1" x14ac:dyDescent="0.25">
      <c r="H1155" s="14" t="str">
        <v>E261405</v>
      </c>
    </row>
    <row r="1156" spans="8:8" ht="21.95" customHeight="1" x14ac:dyDescent="0.25">
      <c r="H1156" s="14" t="str">
        <v>E261551</v>
      </c>
    </row>
    <row r="1157" spans="8:8" ht="21.95" customHeight="1" x14ac:dyDescent="0.25">
      <c r="H1157" s="14" t="str">
        <v>E261619</v>
      </c>
    </row>
    <row r="1158" spans="8:8" ht="21.95" customHeight="1" x14ac:dyDescent="0.25">
      <c r="H1158" s="14" t="str">
        <v>E261658</v>
      </c>
    </row>
    <row r="1159" spans="8:8" ht="21.95" customHeight="1" x14ac:dyDescent="0.25">
      <c r="H1159" s="14" t="str">
        <v>E262940</v>
      </c>
    </row>
    <row r="1160" spans="8:8" ht="21.95" customHeight="1" x14ac:dyDescent="0.25">
      <c r="H1160" s="14" t="str">
        <v>E263060</v>
      </c>
    </row>
    <row r="1161" spans="8:8" ht="21.95" customHeight="1" x14ac:dyDescent="0.25">
      <c r="H1161" s="14" t="str">
        <v>E263151</v>
      </c>
    </row>
    <row r="1162" spans="8:8" ht="21.95" customHeight="1" x14ac:dyDescent="0.25">
      <c r="H1162" s="14" t="str">
        <v>E263214</v>
      </c>
    </row>
    <row r="1163" spans="8:8" ht="21.95" customHeight="1" x14ac:dyDescent="0.25">
      <c r="H1163" s="14" t="str">
        <v>E263253</v>
      </c>
    </row>
    <row r="1164" spans="8:8" ht="21.95" customHeight="1" x14ac:dyDescent="0.25">
      <c r="H1164" s="14" t="str">
        <v>E263309</v>
      </c>
    </row>
    <row r="1165" spans="8:8" ht="21.95" customHeight="1" x14ac:dyDescent="0.25">
      <c r="H1165" s="14" t="str">
        <v>E263395</v>
      </c>
    </row>
    <row r="1166" spans="8:8" ht="21.95" customHeight="1" x14ac:dyDescent="0.25">
      <c r="H1166" s="14" t="str">
        <v>E263686</v>
      </c>
    </row>
    <row r="1167" spans="8:8" ht="21.95" customHeight="1" x14ac:dyDescent="0.25">
      <c r="H1167" s="14" t="str">
        <v>E263786</v>
      </c>
    </row>
    <row r="1168" spans="8:8" ht="21.95" customHeight="1" x14ac:dyDescent="0.25">
      <c r="H1168" s="14" t="str">
        <v>E264178</v>
      </c>
    </row>
    <row r="1169" spans="8:8" ht="21.95" customHeight="1" x14ac:dyDescent="0.25">
      <c r="H1169" s="14" t="str">
        <v>E264415</v>
      </c>
    </row>
    <row r="1170" spans="8:8" ht="21.95" customHeight="1" x14ac:dyDescent="0.25">
      <c r="H1170" s="14" t="str">
        <v>E264544</v>
      </c>
    </row>
    <row r="1171" spans="8:8" ht="21.95" customHeight="1" x14ac:dyDescent="0.25">
      <c r="H1171" s="14" t="str">
        <v>E264861</v>
      </c>
    </row>
    <row r="1172" spans="8:8" ht="21.95" customHeight="1" x14ac:dyDescent="0.25">
      <c r="H1172" s="14" t="str">
        <v>E264862</v>
      </c>
    </row>
    <row r="1173" spans="8:8" ht="21.95" customHeight="1" x14ac:dyDescent="0.25">
      <c r="H1173" s="14" t="str">
        <v>E264942</v>
      </c>
    </row>
    <row r="1174" spans="8:8" ht="21.95" customHeight="1" x14ac:dyDescent="0.25">
      <c r="H1174" s="14" t="str">
        <v>E265621</v>
      </c>
    </row>
    <row r="1175" spans="8:8" ht="21.95" customHeight="1" x14ac:dyDescent="0.25">
      <c r="H1175" s="14" t="str">
        <v>E265658</v>
      </c>
    </row>
    <row r="1176" spans="8:8" ht="21.95" customHeight="1" x14ac:dyDescent="0.25">
      <c r="H1176" s="14" t="str">
        <v>E265767</v>
      </c>
    </row>
    <row r="1177" spans="8:8" ht="21.95" customHeight="1" x14ac:dyDescent="0.25">
      <c r="H1177" s="14" t="str">
        <v>E265901</v>
      </c>
    </row>
    <row r="1178" spans="8:8" ht="21.95" customHeight="1" x14ac:dyDescent="0.25">
      <c r="H1178" s="14" t="str">
        <v>E266311</v>
      </c>
    </row>
    <row r="1179" spans="8:8" ht="21.95" customHeight="1" x14ac:dyDescent="0.25">
      <c r="H1179" s="14" t="str">
        <v>E266317</v>
      </c>
    </row>
    <row r="1180" spans="8:8" ht="21.95" customHeight="1" x14ac:dyDescent="0.25">
      <c r="H1180" s="14" t="str">
        <v>E266545</v>
      </c>
    </row>
    <row r="1181" spans="8:8" ht="21.95" customHeight="1" x14ac:dyDescent="0.25">
      <c r="H1181" s="14" t="str">
        <v>E266648</v>
      </c>
    </row>
    <row r="1182" spans="8:8" ht="21.95" customHeight="1" x14ac:dyDescent="0.25">
      <c r="H1182" s="14" t="str">
        <v>E266863</v>
      </c>
    </row>
    <row r="1183" spans="8:8" ht="21.95" customHeight="1" x14ac:dyDescent="0.25">
      <c r="H1183" s="14" t="str">
        <v>E267173</v>
      </c>
    </row>
    <row r="1184" spans="8:8" ht="21.95" customHeight="1" x14ac:dyDescent="0.25">
      <c r="H1184" s="14" t="str">
        <v>E267365</v>
      </c>
    </row>
    <row r="1185" spans="8:8" ht="21.95" customHeight="1" x14ac:dyDescent="0.25">
      <c r="H1185" s="14" t="str">
        <v>E267514</v>
      </c>
    </row>
    <row r="1186" spans="8:8" ht="21.95" customHeight="1" x14ac:dyDescent="0.25">
      <c r="H1186" s="14" t="str">
        <v>E267994</v>
      </c>
    </row>
    <row r="1187" spans="8:8" ht="21.95" customHeight="1" x14ac:dyDescent="0.25">
      <c r="H1187" s="14" t="str">
        <v>E268196</v>
      </c>
    </row>
    <row r="1188" spans="8:8" ht="21.95" customHeight="1" x14ac:dyDescent="0.25">
      <c r="H1188" s="14" t="str">
        <v>E268289</v>
      </c>
    </row>
    <row r="1189" spans="8:8" ht="21.95" customHeight="1" x14ac:dyDescent="0.25">
      <c r="H1189" s="14" t="str">
        <v>E269226</v>
      </c>
    </row>
    <row r="1190" spans="8:8" ht="21.95" customHeight="1" x14ac:dyDescent="0.25">
      <c r="H1190" s="14" t="str">
        <v>E269256</v>
      </c>
    </row>
    <row r="1191" spans="8:8" ht="21.95" customHeight="1" x14ac:dyDescent="0.25">
      <c r="H1191" s="14" t="str">
        <v>E269349</v>
      </c>
    </row>
    <row r="1192" spans="8:8" ht="21.95" customHeight="1" x14ac:dyDescent="0.25">
      <c r="H1192" s="14" t="str">
        <v>E269436</v>
      </c>
    </row>
    <row r="1193" spans="8:8" ht="21.95" customHeight="1" x14ac:dyDescent="0.25">
      <c r="H1193" s="14" t="str">
        <v>E269472</v>
      </c>
    </row>
    <row r="1194" spans="8:8" ht="21.95" customHeight="1" x14ac:dyDescent="0.25">
      <c r="H1194" s="14" t="str">
        <v>E269680</v>
      </c>
    </row>
    <row r="1195" spans="8:8" ht="21.95" customHeight="1" x14ac:dyDescent="0.25">
      <c r="H1195" s="14" t="str">
        <v>E269686</v>
      </c>
    </row>
    <row r="1196" spans="8:8" ht="21.95" customHeight="1" x14ac:dyDescent="0.25">
      <c r="H1196" s="14" t="str">
        <v>E270011</v>
      </c>
    </row>
    <row r="1197" spans="8:8" ht="21.95" customHeight="1" x14ac:dyDescent="0.25">
      <c r="H1197" s="14" t="str">
        <v>E270356</v>
      </c>
    </row>
    <row r="1198" spans="8:8" ht="21.95" customHeight="1" x14ac:dyDescent="0.25">
      <c r="H1198" s="14" t="str">
        <v>E270365</v>
      </c>
    </row>
    <row r="1199" spans="8:8" ht="21.95" customHeight="1" x14ac:dyDescent="0.25">
      <c r="H1199" s="14" t="str">
        <v>E270671</v>
      </c>
    </row>
    <row r="1200" spans="8:8" ht="21.95" customHeight="1" x14ac:dyDescent="0.25">
      <c r="H1200" s="14" t="str">
        <v>E270979</v>
      </c>
    </row>
    <row r="1201" spans="8:8" ht="21.95" customHeight="1" x14ac:dyDescent="0.25">
      <c r="H1201" s="14" t="str">
        <v>E271718</v>
      </c>
    </row>
    <row r="1202" spans="8:8" ht="21.95" customHeight="1" x14ac:dyDescent="0.25">
      <c r="H1202" s="14" t="str">
        <v>E271880</v>
      </c>
    </row>
    <row r="1203" spans="8:8" ht="21.95" customHeight="1" x14ac:dyDescent="0.25">
      <c r="H1203" s="14" t="str">
        <v>E272194</v>
      </c>
    </row>
    <row r="1204" spans="8:8" ht="21.95" customHeight="1" x14ac:dyDescent="0.25">
      <c r="H1204" s="14" t="str">
        <v>E272422</v>
      </c>
    </row>
    <row r="1205" spans="8:8" ht="21.95" customHeight="1" x14ac:dyDescent="0.25">
      <c r="H1205" s="14" t="str">
        <v>E272781</v>
      </c>
    </row>
    <row r="1206" spans="8:8" ht="21.95" customHeight="1" x14ac:dyDescent="0.25">
      <c r="H1206" s="14" t="str">
        <v>E272808</v>
      </c>
    </row>
    <row r="1207" spans="8:8" ht="21.95" customHeight="1" x14ac:dyDescent="0.25">
      <c r="H1207" s="14" t="str">
        <v>E273097</v>
      </c>
    </row>
    <row r="1208" spans="8:8" ht="21.95" customHeight="1" x14ac:dyDescent="0.25">
      <c r="H1208" s="14" t="str">
        <v>E273393</v>
      </c>
    </row>
    <row r="1209" spans="8:8" ht="21.95" customHeight="1" x14ac:dyDescent="0.25">
      <c r="H1209" s="14" t="str">
        <v>E273434</v>
      </c>
    </row>
    <row r="1210" spans="8:8" ht="21.95" customHeight="1" x14ac:dyDescent="0.25">
      <c r="H1210" s="14" t="str">
        <v>E274097</v>
      </c>
    </row>
    <row r="1211" spans="8:8" ht="21.95" customHeight="1" x14ac:dyDescent="0.25">
      <c r="H1211" s="14" t="str">
        <v>E274203</v>
      </c>
    </row>
    <row r="1212" spans="8:8" ht="21.95" customHeight="1" x14ac:dyDescent="0.25">
      <c r="H1212" s="14" t="str">
        <v>E274735</v>
      </c>
    </row>
    <row r="1213" spans="8:8" ht="21.95" customHeight="1" x14ac:dyDescent="0.25">
      <c r="H1213" s="14" t="str">
        <v>E274811</v>
      </c>
    </row>
    <row r="1214" spans="8:8" ht="21.95" customHeight="1" x14ac:dyDescent="0.25">
      <c r="H1214" s="14" t="str">
        <v>E274956</v>
      </c>
    </row>
    <row r="1215" spans="8:8" ht="21.95" customHeight="1" x14ac:dyDescent="0.25">
      <c r="H1215" s="14" t="str">
        <v>E275852</v>
      </c>
    </row>
    <row r="1216" spans="8:8" ht="21.95" customHeight="1" x14ac:dyDescent="0.25">
      <c r="H1216" s="14" t="str">
        <v>E275953</v>
      </c>
    </row>
    <row r="1217" spans="8:8" ht="21.95" customHeight="1" x14ac:dyDescent="0.25">
      <c r="H1217" s="14" t="str">
        <v>E276110</v>
      </c>
    </row>
    <row r="1218" spans="8:8" ht="21.95" customHeight="1" x14ac:dyDescent="0.25">
      <c r="H1218" s="14" t="str">
        <v>E276272</v>
      </c>
    </row>
    <row r="1219" spans="8:8" ht="21.95" customHeight="1" x14ac:dyDescent="0.25">
      <c r="H1219" s="14" t="str">
        <v>E276456</v>
      </c>
    </row>
    <row r="1220" spans="8:8" ht="21.95" customHeight="1" x14ac:dyDescent="0.25">
      <c r="H1220" s="14" t="str">
        <v>E276486</v>
      </c>
    </row>
    <row r="1221" spans="8:8" ht="21.95" customHeight="1" x14ac:dyDescent="0.25">
      <c r="H1221" s="14" t="str">
        <v>E276524</v>
      </c>
    </row>
    <row r="1222" spans="8:8" ht="21.95" customHeight="1" x14ac:dyDescent="0.25">
      <c r="H1222" s="14" t="str">
        <v>E276634</v>
      </c>
    </row>
    <row r="1223" spans="8:8" ht="21.95" customHeight="1" x14ac:dyDescent="0.25">
      <c r="H1223" s="14" t="str">
        <v>E276871</v>
      </c>
    </row>
    <row r="1224" spans="8:8" ht="21.95" customHeight="1" x14ac:dyDescent="0.25">
      <c r="H1224" s="14" t="str">
        <v>E276873</v>
      </c>
    </row>
    <row r="1225" spans="8:8" ht="21.95" customHeight="1" x14ac:dyDescent="0.25">
      <c r="H1225" s="14" t="str">
        <v>E276948</v>
      </c>
    </row>
    <row r="1226" spans="8:8" ht="21.95" customHeight="1" x14ac:dyDescent="0.25">
      <c r="H1226" s="14" t="str">
        <v>E277055</v>
      </c>
    </row>
    <row r="1227" spans="8:8" ht="21.95" customHeight="1" x14ac:dyDescent="0.25">
      <c r="H1227" s="14" t="str">
        <v>E277282</v>
      </c>
    </row>
    <row r="1228" spans="8:8" ht="21.95" customHeight="1" x14ac:dyDescent="0.25">
      <c r="H1228" s="14" t="str">
        <v>E277443</v>
      </c>
    </row>
    <row r="1229" spans="8:8" ht="21.95" customHeight="1" x14ac:dyDescent="0.25">
      <c r="H1229" s="14" t="str">
        <v>E277603</v>
      </c>
    </row>
    <row r="1230" spans="8:8" ht="21.95" customHeight="1" x14ac:dyDescent="0.25">
      <c r="H1230" s="14" t="str">
        <v>E277747</v>
      </c>
    </row>
    <row r="1231" spans="8:8" ht="21.95" customHeight="1" x14ac:dyDescent="0.25">
      <c r="H1231" s="14" t="str">
        <v>E277846</v>
      </c>
    </row>
    <row r="1232" spans="8:8" ht="21.95" customHeight="1" x14ac:dyDescent="0.25">
      <c r="H1232" s="14" t="str">
        <v>E278377</v>
      </c>
    </row>
    <row r="1233" spans="8:8" ht="21.95" customHeight="1" x14ac:dyDescent="0.25">
      <c r="H1233" s="14" t="str">
        <v>E278576</v>
      </c>
    </row>
    <row r="1234" spans="8:8" ht="21.95" customHeight="1" x14ac:dyDescent="0.25">
      <c r="H1234" s="14" t="str">
        <v>E279983</v>
      </c>
    </row>
    <row r="1235" spans="8:8" ht="21.95" customHeight="1" x14ac:dyDescent="0.25">
      <c r="H1235" s="14" t="str">
        <v>E280104</v>
      </c>
    </row>
    <row r="1236" spans="8:8" ht="21.95" customHeight="1" x14ac:dyDescent="0.25">
      <c r="H1236" s="14" t="str">
        <v>E280139</v>
      </c>
    </row>
    <row r="1237" spans="8:8" ht="21.95" customHeight="1" x14ac:dyDescent="0.25">
      <c r="H1237" s="14" t="str">
        <v>E280274</v>
      </c>
    </row>
    <row r="1238" spans="8:8" ht="21.95" customHeight="1" x14ac:dyDescent="0.25">
      <c r="H1238" s="14" t="str">
        <v>E280278</v>
      </c>
    </row>
    <row r="1239" spans="8:8" ht="21.95" customHeight="1" x14ac:dyDescent="0.25">
      <c r="H1239" s="14" t="str">
        <v>E280626</v>
      </c>
    </row>
    <row r="1240" spans="8:8" ht="21.95" customHeight="1" x14ac:dyDescent="0.25">
      <c r="H1240" s="14" t="str">
        <v>E281696</v>
      </c>
    </row>
    <row r="1241" spans="8:8" ht="21.95" customHeight="1" x14ac:dyDescent="0.25">
      <c r="H1241" s="14" t="str">
        <v>E281773</v>
      </c>
    </row>
    <row r="1242" spans="8:8" ht="21.95" customHeight="1" x14ac:dyDescent="0.25">
      <c r="H1242" s="14" t="str">
        <v>E282189</v>
      </c>
    </row>
    <row r="1243" spans="8:8" ht="21.95" customHeight="1" x14ac:dyDescent="0.25">
      <c r="H1243" s="14" t="str">
        <v>E282234</v>
      </c>
    </row>
    <row r="1244" spans="8:8" ht="21.95" customHeight="1" x14ac:dyDescent="0.25">
      <c r="H1244" s="14" t="str">
        <v>E282371</v>
      </c>
    </row>
    <row r="1245" spans="8:8" ht="21.95" customHeight="1" x14ac:dyDescent="0.25">
      <c r="H1245" s="14" t="str">
        <v>E282394</v>
      </c>
    </row>
    <row r="1246" spans="8:8" ht="21.95" customHeight="1" x14ac:dyDescent="0.25">
      <c r="H1246" s="14" t="str">
        <v>E282612</v>
      </c>
    </row>
    <row r="1247" spans="8:8" ht="21.95" customHeight="1" x14ac:dyDescent="0.25">
      <c r="H1247" s="14" t="str">
        <v>E282726</v>
      </c>
    </row>
    <row r="1248" spans="8:8" ht="21.95" customHeight="1" x14ac:dyDescent="0.25">
      <c r="H1248" s="14" t="str">
        <v>E282948</v>
      </c>
    </row>
    <row r="1249" spans="8:8" ht="21.95" customHeight="1" x14ac:dyDescent="0.25">
      <c r="H1249" s="14" t="str">
        <v>E283320</v>
      </c>
    </row>
    <row r="1250" spans="8:8" ht="21.95" customHeight="1" x14ac:dyDescent="0.25">
      <c r="H1250" s="14" t="str">
        <v>E283347</v>
      </c>
    </row>
    <row r="1251" spans="8:8" ht="21.95" customHeight="1" x14ac:dyDescent="0.25">
      <c r="H1251" s="14" t="str">
        <v>E283665</v>
      </c>
    </row>
    <row r="1252" spans="8:8" ht="21.95" customHeight="1" x14ac:dyDescent="0.25">
      <c r="H1252" s="14" t="str">
        <v>E283744</v>
      </c>
    </row>
    <row r="1253" spans="8:8" ht="21.95" customHeight="1" x14ac:dyDescent="0.25">
      <c r="H1253" s="14" t="str">
        <v>E283996</v>
      </c>
    </row>
    <row r="1254" spans="8:8" ht="21.95" customHeight="1" x14ac:dyDescent="0.25">
      <c r="H1254" s="14" t="str">
        <v>E284241</v>
      </c>
    </row>
    <row r="1255" spans="8:8" ht="21.95" customHeight="1" x14ac:dyDescent="0.25">
      <c r="H1255" s="14" t="str">
        <v>E284601</v>
      </c>
    </row>
    <row r="1256" spans="8:8" ht="21.95" customHeight="1" x14ac:dyDescent="0.25">
      <c r="H1256" s="14" t="str">
        <v>E284913</v>
      </c>
    </row>
    <row r="1257" spans="8:8" ht="21.95" customHeight="1" x14ac:dyDescent="0.25">
      <c r="H1257" s="14" t="str">
        <v>E285010</v>
      </c>
    </row>
    <row r="1258" spans="8:8" ht="21.95" customHeight="1" x14ac:dyDescent="0.25">
      <c r="H1258" s="14" t="str">
        <v>E285019</v>
      </c>
    </row>
    <row r="1259" spans="8:8" ht="21.95" customHeight="1" x14ac:dyDescent="0.25">
      <c r="H1259" s="14" t="str">
        <v>E285378</v>
      </c>
    </row>
    <row r="1260" spans="8:8" ht="21.95" customHeight="1" x14ac:dyDescent="0.25">
      <c r="H1260" s="14" t="str">
        <v>E286052</v>
      </c>
    </row>
    <row r="1261" spans="8:8" ht="21.95" customHeight="1" x14ac:dyDescent="0.25">
      <c r="H1261" s="14" t="str">
        <v>E286755</v>
      </c>
    </row>
    <row r="1262" spans="8:8" ht="21.95" customHeight="1" x14ac:dyDescent="0.25">
      <c r="H1262" s="14" t="str">
        <v>E286888</v>
      </c>
    </row>
    <row r="1263" spans="8:8" ht="21.95" customHeight="1" x14ac:dyDescent="0.25">
      <c r="H1263" s="14" t="str">
        <v>E286939</v>
      </c>
    </row>
    <row r="1264" spans="8:8" ht="21.95" customHeight="1" x14ac:dyDescent="0.25">
      <c r="H1264" s="14" t="str">
        <v>E287100</v>
      </c>
    </row>
    <row r="1265" spans="8:8" ht="21.95" customHeight="1" x14ac:dyDescent="0.25">
      <c r="H1265" s="14" t="str">
        <v>E287170</v>
      </c>
    </row>
    <row r="1266" spans="8:8" ht="21.95" customHeight="1" x14ac:dyDescent="0.25">
      <c r="H1266" s="14" t="str">
        <v>E287352</v>
      </c>
    </row>
    <row r="1267" spans="8:8" ht="21.95" customHeight="1" x14ac:dyDescent="0.25">
      <c r="H1267" s="14" t="str">
        <v>E287397</v>
      </c>
    </row>
    <row r="1268" spans="8:8" ht="21.95" customHeight="1" x14ac:dyDescent="0.25">
      <c r="H1268" s="14" t="str">
        <v>E287629</v>
      </c>
    </row>
    <row r="1269" spans="8:8" ht="21.95" customHeight="1" x14ac:dyDescent="0.25">
      <c r="H1269" s="14" t="str">
        <v>E287858</v>
      </c>
    </row>
    <row r="1270" spans="8:8" ht="21.95" customHeight="1" x14ac:dyDescent="0.25">
      <c r="H1270" s="14" t="str">
        <v>E287920</v>
      </c>
    </row>
    <row r="1271" spans="8:8" ht="21.95" customHeight="1" x14ac:dyDescent="0.25">
      <c r="H1271" s="14" t="str">
        <v>E288088</v>
      </c>
    </row>
    <row r="1272" spans="8:8" ht="21.95" customHeight="1" x14ac:dyDescent="0.25">
      <c r="H1272" s="14" t="str">
        <v>E288317</v>
      </c>
    </row>
    <row r="1273" spans="8:8" ht="21.95" customHeight="1" x14ac:dyDescent="0.25">
      <c r="H1273" s="14" t="str">
        <v>E288381</v>
      </c>
    </row>
    <row r="1274" spans="8:8" ht="21.95" customHeight="1" x14ac:dyDescent="0.25">
      <c r="H1274" s="14" t="str">
        <v>E288676</v>
      </c>
    </row>
    <row r="1275" spans="8:8" ht="21.95" customHeight="1" x14ac:dyDescent="0.25">
      <c r="H1275" s="14" t="str">
        <v>E289080</v>
      </c>
    </row>
    <row r="1276" spans="8:8" ht="21.95" customHeight="1" x14ac:dyDescent="0.25">
      <c r="H1276" s="14" t="str">
        <v>E289093</v>
      </c>
    </row>
    <row r="1277" spans="8:8" ht="21.95" customHeight="1" x14ac:dyDescent="0.25">
      <c r="H1277" s="14" t="str">
        <v>E289175</v>
      </c>
    </row>
    <row r="1278" spans="8:8" ht="21.95" customHeight="1" x14ac:dyDescent="0.25">
      <c r="H1278" s="14" t="str">
        <v>E289224</v>
      </c>
    </row>
    <row r="1279" spans="8:8" ht="21.95" customHeight="1" x14ac:dyDescent="0.25">
      <c r="H1279" s="14" t="str">
        <v>E289304</v>
      </c>
    </row>
    <row r="1280" spans="8:8" ht="21.95" customHeight="1" x14ac:dyDescent="0.25">
      <c r="H1280" s="14" t="str">
        <v>E289513</v>
      </c>
    </row>
    <row r="1281" spans="8:8" ht="21.95" customHeight="1" x14ac:dyDescent="0.25">
      <c r="H1281" s="14" t="str">
        <v>E289523</v>
      </c>
    </row>
    <row r="1282" spans="8:8" ht="21.95" customHeight="1" x14ac:dyDescent="0.25">
      <c r="H1282" s="14" t="str">
        <v>E289723</v>
      </c>
    </row>
    <row r="1283" spans="8:8" ht="21.95" customHeight="1" x14ac:dyDescent="0.25">
      <c r="H1283" s="14" t="str">
        <v>E289925</v>
      </c>
    </row>
    <row r="1284" spans="8:8" ht="21.95" customHeight="1" x14ac:dyDescent="0.25">
      <c r="H1284" s="14" t="str">
        <v>E291083</v>
      </c>
    </row>
    <row r="1285" spans="8:8" ht="21.95" customHeight="1" x14ac:dyDescent="0.25">
      <c r="H1285" s="14" t="str">
        <v>E291172</v>
      </c>
    </row>
    <row r="1286" spans="8:8" ht="21.95" customHeight="1" x14ac:dyDescent="0.25">
      <c r="H1286" s="14" t="str">
        <v>E291730</v>
      </c>
    </row>
    <row r="1287" spans="8:8" ht="21.95" customHeight="1" x14ac:dyDescent="0.25">
      <c r="H1287" s="14" t="str">
        <v>E291985</v>
      </c>
    </row>
    <row r="1288" spans="8:8" ht="21.95" customHeight="1" x14ac:dyDescent="0.25">
      <c r="H1288" s="14" t="str">
        <v>E292366</v>
      </c>
    </row>
    <row r="1289" spans="8:8" ht="21.95" customHeight="1" x14ac:dyDescent="0.25">
      <c r="H1289" s="14" t="str">
        <v>E292560</v>
      </c>
    </row>
    <row r="1290" spans="8:8" ht="21.95" customHeight="1" x14ac:dyDescent="0.25">
      <c r="H1290" s="14" t="str">
        <v>E292815</v>
      </c>
    </row>
    <row r="1291" spans="8:8" ht="21.95" customHeight="1" x14ac:dyDescent="0.25">
      <c r="H1291" s="14" t="str">
        <v>E292859</v>
      </c>
    </row>
    <row r="1292" spans="8:8" ht="21.95" customHeight="1" x14ac:dyDescent="0.25">
      <c r="H1292" s="14" t="str">
        <v>E292860</v>
      </c>
    </row>
    <row r="1293" spans="8:8" ht="21.95" customHeight="1" x14ac:dyDescent="0.25">
      <c r="H1293" s="14" t="str">
        <v>E292880</v>
      </c>
    </row>
    <row r="1294" spans="8:8" ht="21.95" customHeight="1" x14ac:dyDescent="0.25">
      <c r="H1294" s="14" t="str">
        <v>E293025</v>
      </c>
    </row>
    <row r="1295" spans="8:8" ht="21.95" customHeight="1" x14ac:dyDescent="0.25">
      <c r="H1295" s="14" t="str">
        <v>E293489</v>
      </c>
    </row>
    <row r="1296" spans="8:8" ht="21.95" customHeight="1" x14ac:dyDescent="0.25">
      <c r="H1296" s="14" t="str">
        <v>E293618</v>
      </c>
    </row>
    <row r="1297" spans="8:8" ht="21.95" customHeight="1" x14ac:dyDescent="0.25">
      <c r="H1297" s="14" t="str">
        <v>E293858</v>
      </c>
    </row>
    <row r="1298" spans="8:8" ht="21.95" customHeight="1" x14ac:dyDescent="0.25">
      <c r="H1298" s="14" t="str">
        <v>E294149</v>
      </c>
    </row>
    <row r="1299" spans="8:8" ht="21.95" customHeight="1" x14ac:dyDescent="0.25">
      <c r="H1299" s="14" t="str">
        <v>E294377</v>
      </c>
    </row>
    <row r="1300" spans="8:8" ht="21.95" customHeight="1" x14ac:dyDescent="0.25">
      <c r="H1300" s="14" t="str">
        <v>E294999</v>
      </c>
    </row>
    <row r="1301" spans="8:8" ht="21.95" customHeight="1" x14ac:dyDescent="0.25">
      <c r="H1301" s="14" t="str">
        <v>E295047</v>
      </c>
    </row>
    <row r="1302" spans="8:8" ht="21.95" customHeight="1" x14ac:dyDescent="0.25">
      <c r="H1302" s="14" t="str">
        <v>E295212</v>
      </c>
    </row>
    <row r="1303" spans="8:8" ht="21.95" customHeight="1" x14ac:dyDescent="0.25">
      <c r="H1303" s="14" t="str">
        <v>E295915</v>
      </c>
    </row>
    <row r="1304" spans="8:8" ht="21.95" customHeight="1" x14ac:dyDescent="0.25">
      <c r="H1304" s="14" t="str">
        <v>E296041</v>
      </c>
    </row>
    <row r="1305" spans="8:8" ht="21.95" customHeight="1" x14ac:dyDescent="0.25">
      <c r="H1305" s="14" t="str">
        <v>E296088</v>
      </c>
    </row>
    <row r="1306" spans="8:8" ht="21.95" customHeight="1" x14ac:dyDescent="0.25">
      <c r="H1306" s="14" t="str">
        <v>E296306</v>
      </c>
    </row>
    <row r="1307" spans="8:8" ht="21.95" customHeight="1" x14ac:dyDescent="0.25">
      <c r="H1307" s="14" t="str">
        <v>E296679</v>
      </c>
    </row>
    <row r="1308" spans="8:8" ht="21.95" customHeight="1" x14ac:dyDescent="0.25">
      <c r="H1308" s="14" t="str">
        <v>E296701</v>
      </c>
    </row>
    <row r="1309" spans="8:8" ht="21.95" customHeight="1" x14ac:dyDescent="0.25">
      <c r="H1309" s="14" t="str">
        <v>E296891</v>
      </c>
    </row>
    <row r="1310" spans="8:8" ht="21.95" customHeight="1" x14ac:dyDescent="0.25">
      <c r="H1310" s="14" t="str">
        <v>E296921</v>
      </c>
    </row>
    <row r="1311" spans="8:8" ht="21.95" customHeight="1" x14ac:dyDescent="0.25">
      <c r="H1311" s="14" t="str">
        <v>E297059</v>
      </c>
    </row>
    <row r="1312" spans="8:8" ht="21.95" customHeight="1" x14ac:dyDescent="0.25">
      <c r="H1312" s="14" t="str">
        <v>E297373</v>
      </c>
    </row>
    <row r="1313" spans="8:8" ht="21.95" customHeight="1" x14ac:dyDescent="0.25">
      <c r="H1313" s="14" t="str">
        <v>E297406</v>
      </c>
    </row>
    <row r="1314" spans="8:8" ht="21.95" customHeight="1" x14ac:dyDescent="0.25">
      <c r="H1314" s="14" t="str">
        <v>E297522</v>
      </c>
    </row>
    <row r="1315" spans="8:8" ht="21.95" customHeight="1" x14ac:dyDescent="0.25">
      <c r="H1315" s="14" t="str">
        <v>E297819</v>
      </c>
    </row>
    <row r="1316" spans="8:8" ht="21.95" customHeight="1" x14ac:dyDescent="0.25">
      <c r="H1316" s="14" t="str">
        <v>E298205</v>
      </c>
    </row>
    <row r="1317" spans="8:8" ht="21.95" customHeight="1" x14ac:dyDescent="0.25">
      <c r="H1317" s="14" t="str">
        <v>E298402</v>
      </c>
    </row>
    <row r="1318" spans="8:8" ht="21.95" customHeight="1" x14ac:dyDescent="0.25">
      <c r="H1318" s="14" t="str">
        <v>E298613</v>
      </c>
    </row>
    <row r="1319" spans="8:8" ht="21.95" customHeight="1" x14ac:dyDescent="0.25">
      <c r="H1319" s="14" t="str">
        <v>E298774</v>
      </c>
    </row>
    <row r="1320" spans="8:8" ht="21.95" customHeight="1" x14ac:dyDescent="0.25">
      <c r="H1320" s="14" t="str">
        <v>E299182</v>
      </c>
    </row>
    <row r="1321" spans="8:8" ht="21.95" customHeight="1" x14ac:dyDescent="0.25">
      <c r="H1321" s="14" t="str">
        <v>E299238</v>
      </c>
    </row>
    <row r="1322" spans="8:8" ht="21.95" customHeight="1" x14ac:dyDescent="0.25">
      <c r="H1322" s="14" t="str">
        <v>E299276</v>
      </c>
    </row>
    <row r="1323" spans="8:8" ht="21.95" customHeight="1" x14ac:dyDescent="0.25">
      <c r="H1323" s="14" t="str">
        <v>E299305</v>
      </c>
    </row>
    <row r="1324" spans="8:8" ht="21.95" customHeight="1" x14ac:dyDescent="0.25">
      <c r="H1324" s="14" t="str">
        <v>E299557</v>
      </c>
    </row>
    <row r="1325" spans="8:8" ht="21.95" customHeight="1" x14ac:dyDescent="0.25">
      <c r="H1325" s="14" t="str">
        <v>E299667</v>
      </c>
    </row>
    <row r="1326" spans="8:8" ht="21.95" customHeight="1" x14ac:dyDescent="0.25">
      <c r="H1326" s="14" t="str">
        <v>E299668</v>
      </c>
    </row>
    <row r="1327" spans="8:8" ht="21.95" customHeight="1" x14ac:dyDescent="0.25">
      <c r="H1327" s="14" t="str">
        <v>E299669</v>
      </c>
    </row>
    <row r="1328" spans="8:8" ht="21.95" customHeight="1" x14ac:dyDescent="0.25">
      <c r="H1328" s="14" t="str">
        <v>E299670</v>
      </c>
    </row>
    <row r="1329" spans="8:8" ht="21.95" customHeight="1" x14ac:dyDescent="0.25">
      <c r="H1329" s="14" t="str">
        <v>E299671</v>
      </c>
    </row>
    <row r="1330" spans="8:8" ht="21.95" customHeight="1" x14ac:dyDescent="0.25">
      <c r="H1330" s="14" t="str">
        <v>E299672</v>
      </c>
    </row>
    <row r="1331" spans="8:8" ht="21.95" customHeight="1" x14ac:dyDescent="0.25">
      <c r="H1331" s="14" t="str">
        <v>E299673</v>
      </c>
    </row>
    <row r="1332" spans="8:8" ht="21.95" customHeight="1" x14ac:dyDescent="0.25">
      <c r="H1332" s="14" t="str">
        <v>E299674</v>
      </c>
    </row>
    <row r="1333" spans="8:8" ht="21.95" customHeight="1" x14ac:dyDescent="0.25">
      <c r="H1333" s="14" t="str">
        <v>E299675</v>
      </c>
    </row>
    <row r="1334" spans="8:8" ht="21.95" customHeight="1" x14ac:dyDescent="0.25">
      <c r="H1334" s="14" t="str">
        <v>E299676</v>
      </c>
    </row>
    <row r="1335" spans="8:8" ht="21.95" customHeight="1" x14ac:dyDescent="0.25">
      <c r="H1335" s="14" t="str">
        <v>E299677</v>
      </c>
    </row>
    <row r="1336" spans="8:8" ht="21.95" customHeight="1" x14ac:dyDescent="0.25">
      <c r="H1336" s="14" t="str">
        <v>E299678</v>
      </c>
    </row>
    <row r="1337" spans="8:8" ht="21.95" customHeight="1" x14ac:dyDescent="0.25">
      <c r="H1337" s="14" t="str">
        <v>E299679</v>
      </c>
    </row>
    <row r="1338" spans="8:8" ht="21.95" customHeight="1" x14ac:dyDescent="0.25">
      <c r="H1338" s="14" t="str">
        <v>E299680</v>
      </c>
    </row>
    <row r="1339" spans="8:8" ht="21.95" customHeight="1" x14ac:dyDescent="0.25">
      <c r="H1339" s="14" t="str">
        <v>E299681</v>
      </c>
    </row>
    <row r="1340" spans="8:8" ht="21.95" customHeight="1" x14ac:dyDescent="0.25">
      <c r="H1340" s="14" t="str">
        <v>E299682</v>
      </c>
    </row>
    <row r="1341" spans="8:8" ht="21.95" customHeight="1" x14ac:dyDescent="0.25">
      <c r="H1341" s="14" t="str">
        <v>E299683</v>
      </c>
    </row>
    <row r="1342" spans="8:8" ht="21.95" customHeight="1" x14ac:dyDescent="0.25">
      <c r="H1342" s="14" t="str">
        <v>E299684</v>
      </c>
    </row>
    <row r="1343" spans="8:8" ht="21.95" customHeight="1" x14ac:dyDescent="0.25">
      <c r="H1343" s="14" t="str">
        <v>E299685</v>
      </c>
    </row>
    <row r="1344" spans="8:8" ht="21.95" customHeight="1" x14ac:dyDescent="0.25">
      <c r="H1344" s="14" t="str">
        <v>E299686</v>
      </c>
    </row>
    <row r="1345" spans="8:8" ht="21.95" customHeight="1" x14ac:dyDescent="0.25">
      <c r="H1345" s="14" t="str">
        <v>E299687</v>
      </c>
    </row>
    <row r="1346" spans="8:8" ht="21.95" customHeight="1" x14ac:dyDescent="0.25">
      <c r="H1346" s="14" t="str">
        <v>E299688</v>
      </c>
    </row>
    <row r="1347" spans="8:8" ht="21.95" customHeight="1" x14ac:dyDescent="0.25">
      <c r="H1347" s="14" t="str">
        <v>E299689</v>
      </c>
    </row>
    <row r="1348" spans="8:8" ht="21.95" customHeight="1" x14ac:dyDescent="0.25">
      <c r="H1348" s="14" t="str">
        <v>E299690</v>
      </c>
    </row>
    <row r="1349" spans="8:8" ht="21.95" customHeight="1" x14ac:dyDescent="0.25">
      <c r="H1349" s="14" t="str">
        <v>E299691</v>
      </c>
    </row>
    <row r="1350" spans="8:8" ht="21.95" customHeight="1" x14ac:dyDescent="0.25">
      <c r="H1350" s="14" t="str">
        <v>E299692</v>
      </c>
    </row>
    <row r="1351" spans="8:8" ht="21.95" customHeight="1" x14ac:dyDescent="0.25">
      <c r="H1351" s="14" t="str">
        <v>E299693</v>
      </c>
    </row>
    <row r="1352" spans="8:8" ht="21.95" customHeight="1" x14ac:dyDescent="0.25">
      <c r="H1352" s="14" t="str">
        <v>E299694</v>
      </c>
    </row>
    <row r="1353" spans="8:8" ht="21.95" customHeight="1" x14ac:dyDescent="0.25">
      <c r="H1353" s="14" t="str">
        <v>E299695</v>
      </c>
    </row>
    <row r="1354" spans="8:8" ht="21.95" customHeight="1" x14ac:dyDescent="0.25">
      <c r="H1354" s="14" t="str">
        <v>E299696</v>
      </c>
    </row>
    <row r="1355" spans="8:8" ht="21.95" customHeight="1" x14ac:dyDescent="0.25">
      <c r="H1355" s="14" t="str">
        <v>E299697</v>
      </c>
    </row>
    <row r="1356" spans="8:8" ht="21.95" customHeight="1" x14ac:dyDescent="0.25">
      <c r="H1356" s="14" t="str">
        <v>E299698</v>
      </c>
    </row>
    <row r="1357" spans="8:8" ht="21.95" customHeight="1" x14ac:dyDescent="0.25">
      <c r="H1357" s="14" t="str">
        <v>E299699</v>
      </c>
    </row>
    <row r="1358" spans="8:8" ht="21.95" customHeight="1" x14ac:dyDescent="0.25">
      <c r="H1358" s="14" t="str">
        <v>E299700</v>
      </c>
    </row>
    <row r="1359" spans="8:8" ht="21.95" customHeight="1" x14ac:dyDescent="0.25">
      <c r="H1359" s="14" t="str">
        <v>E299701</v>
      </c>
    </row>
    <row r="1360" spans="8:8" ht="21.95" customHeight="1" x14ac:dyDescent="0.25">
      <c r="H1360" s="14" t="str">
        <v>E299702</v>
      </c>
    </row>
    <row r="1361" spans="8:8" ht="21.95" customHeight="1" x14ac:dyDescent="0.25">
      <c r="H1361" s="14" t="str">
        <v>E299703</v>
      </c>
    </row>
    <row r="1362" spans="8:8" ht="21.95" customHeight="1" x14ac:dyDescent="0.25">
      <c r="H1362" s="14" t="str">
        <v>E299704</v>
      </c>
    </row>
    <row r="1363" spans="8:8" ht="21.95" customHeight="1" x14ac:dyDescent="0.25">
      <c r="H1363" s="14" t="str">
        <v>E299705</v>
      </c>
    </row>
    <row r="1364" spans="8:8" ht="21.95" customHeight="1" x14ac:dyDescent="0.25">
      <c r="H1364" s="14" t="str">
        <v>E299706</v>
      </c>
    </row>
    <row r="1365" spans="8:8" ht="21.95" customHeight="1" x14ac:dyDescent="0.25">
      <c r="H1365" s="14" t="str">
        <v>E299707</v>
      </c>
    </row>
    <row r="1366" spans="8:8" ht="21.95" customHeight="1" x14ac:dyDescent="0.25">
      <c r="H1366" s="14" t="str">
        <v>E299708</v>
      </c>
    </row>
    <row r="1367" spans="8:8" ht="21.95" customHeight="1" x14ac:dyDescent="0.25">
      <c r="H1367" s="14" t="str">
        <v>E299709</v>
      </c>
    </row>
    <row r="1368" spans="8:8" ht="21.95" customHeight="1" x14ac:dyDescent="0.25">
      <c r="H1368" s="14" t="str">
        <v>E299710</v>
      </c>
    </row>
    <row r="1369" spans="8:8" ht="21.95" customHeight="1" x14ac:dyDescent="0.25">
      <c r="H1369" s="14" t="str">
        <v>E299711</v>
      </c>
    </row>
    <row r="1370" spans="8:8" ht="21.95" customHeight="1" x14ac:dyDescent="0.25">
      <c r="H1370" s="14" t="str">
        <v>E299712</v>
      </c>
    </row>
    <row r="1371" spans="8:8" ht="21.95" customHeight="1" x14ac:dyDescent="0.25">
      <c r="H1371" s="14" t="str">
        <v>E299713</v>
      </c>
    </row>
    <row r="1372" spans="8:8" ht="21.95" customHeight="1" x14ac:dyDescent="0.25">
      <c r="H1372" s="14" t="str">
        <v>E299714</v>
      </c>
    </row>
    <row r="1373" spans="8:8" ht="21.95" customHeight="1" x14ac:dyDescent="0.25">
      <c r="H1373" s="14" t="str">
        <v>E299715</v>
      </c>
    </row>
    <row r="1374" spans="8:8" ht="21.95" customHeight="1" x14ac:dyDescent="0.25">
      <c r="H1374" s="14" t="str">
        <v>E299716</v>
      </c>
    </row>
    <row r="1375" spans="8:8" ht="21.95" customHeight="1" x14ac:dyDescent="0.25">
      <c r="H1375" s="14" t="str">
        <v>E299717</v>
      </c>
    </row>
    <row r="1376" spans="8:8" ht="21.95" customHeight="1" x14ac:dyDescent="0.25">
      <c r="H1376" s="14" t="str">
        <v>E299718</v>
      </c>
    </row>
    <row r="1377" spans="8:8" ht="21.95" customHeight="1" x14ac:dyDescent="0.25">
      <c r="H1377" s="14" t="str">
        <v>E299719</v>
      </c>
    </row>
    <row r="1378" spans="8:8" ht="21.95" customHeight="1" x14ac:dyDescent="0.25">
      <c r="H1378" s="14" t="str">
        <v>E299720</v>
      </c>
    </row>
    <row r="1379" spans="8:8" ht="21.95" customHeight="1" x14ac:dyDescent="0.25">
      <c r="H1379" s="14" t="str">
        <v>E299721</v>
      </c>
    </row>
    <row r="1380" spans="8:8" ht="21.95" customHeight="1" x14ac:dyDescent="0.25">
      <c r="H1380" s="14" t="str">
        <v>E299722</v>
      </c>
    </row>
    <row r="1381" spans="8:8" ht="21.95" customHeight="1" x14ac:dyDescent="0.25">
      <c r="H1381" s="14" t="str">
        <v>E299723</v>
      </c>
    </row>
    <row r="1382" spans="8:8" ht="21.95" customHeight="1" x14ac:dyDescent="0.25">
      <c r="H1382" s="14" t="str">
        <v>E299724</v>
      </c>
    </row>
    <row r="1383" spans="8:8" ht="21.95" customHeight="1" x14ac:dyDescent="0.25">
      <c r="H1383" s="14" t="str">
        <v>E299725</v>
      </c>
    </row>
    <row r="1384" spans="8:8" ht="21.95" customHeight="1" x14ac:dyDescent="0.25">
      <c r="H1384" s="14" t="str">
        <v>E299726</v>
      </c>
    </row>
    <row r="1385" spans="8:8" ht="21.95" customHeight="1" x14ac:dyDescent="0.25">
      <c r="H1385" s="14" t="str">
        <v>E299727</v>
      </c>
    </row>
    <row r="1386" spans="8:8" ht="21.95" customHeight="1" x14ac:dyDescent="0.25">
      <c r="H1386" s="14" t="str">
        <v>E299728</v>
      </c>
    </row>
    <row r="1387" spans="8:8" ht="21.95" customHeight="1" x14ac:dyDescent="0.25">
      <c r="H1387" s="14" t="str">
        <v>E299729</v>
      </c>
    </row>
    <row r="1388" spans="8:8" ht="21.95" customHeight="1" x14ac:dyDescent="0.25">
      <c r="H1388" s="14" t="str">
        <v>E299730</v>
      </c>
    </row>
    <row r="1389" spans="8:8" ht="21.95" customHeight="1" x14ac:dyDescent="0.25">
      <c r="H1389" s="14" t="str">
        <v>E299731</v>
      </c>
    </row>
    <row r="1390" spans="8:8" ht="21.95" customHeight="1" x14ac:dyDescent="0.25">
      <c r="H1390" s="14" t="str">
        <v>E299732</v>
      </c>
    </row>
    <row r="1391" spans="8:8" ht="21.95" customHeight="1" x14ac:dyDescent="0.25">
      <c r="H1391" s="14" t="str">
        <v>E299733</v>
      </c>
    </row>
    <row r="1392" spans="8:8" ht="21.95" customHeight="1" x14ac:dyDescent="0.25">
      <c r="H1392" s="14" t="str">
        <v>E299734</v>
      </c>
    </row>
    <row r="1393" spans="8:8" ht="21.95" customHeight="1" x14ac:dyDescent="0.25">
      <c r="H1393" s="14" t="str">
        <v>E299735</v>
      </c>
    </row>
    <row r="1394" spans="8:8" ht="21.95" customHeight="1" x14ac:dyDescent="0.25">
      <c r="H1394" s="14" t="str">
        <v>E299736</v>
      </c>
    </row>
    <row r="1395" spans="8:8" ht="21.95" customHeight="1" x14ac:dyDescent="0.25">
      <c r="H1395" s="14" t="str">
        <v>E299737</v>
      </c>
    </row>
    <row r="1396" spans="8:8" ht="21.95" customHeight="1" x14ac:dyDescent="0.25">
      <c r="H1396" s="14" t="str">
        <v>E299738</v>
      </c>
    </row>
    <row r="1397" spans="8:8" ht="21.95" customHeight="1" x14ac:dyDescent="0.25">
      <c r="H1397" s="14" t="str">
        <v>E299739</v>
      </c>
    </row>
    <row r="1398" spans="8:8" ht="21.95" customHeight="1" x14ac:dyDescent="0.25">
      <c r="H1398" s="14" t="str">
        <v>E299740</v>
      </c>
    </row>
    <row r="1399" spans="8:8" ht="21.95" customHeight="1" x14ac:dyDescent="0.25">
      <c r="H1399" s="14" t="str">
        <v>E299741</v>
      </c>
    </row>
    <row r="1400" spans="8:8" ht="21.95" customHeight="1" x14ac:dyDescent="0.25">
      <c r="H1400" s="14" t="str">
        <v>E299742</v>
      </c>
    </row>
    <row r="1401" spans="8:8" ht="21.95" customHeight="1" x14ac:dyDescent="0.25">
      <c r="H1401" s="14" t="str">
        <v>E299743</v>
      </c>
    </row>
    <row r="1402" spans="8:8" ht="21.95" customHeight="1" x14ac:dyDescent="0.25">
      <c r="H1402" s="14" t="str">
        <v>E299744</v>
      </c>
    </row>
    <row r="1403" spans="8:8" ht="21.95" customHeight="1" x14ac:dyDescent="0.25">
      <c r="H1403" s="14" t="str">
        <v>E299745</v>
      </c>
    </row>
    <row r="1404" spans="8:8" ht="21.95" customHeight="1" x14ac:dyDescent="0.25">
      <c r="H1404" s="14" t="str">
        <v>E299746</v>
      </c>
    </row>
    <row r="1405" spans="8:8" ht="21.95" customHeight="1" x14ac:dyDescent="0.25">
      <c r="H1405" s="14" t="str">
        <v>E299747</v>
      </c>
    </row>
    <row r="1406" spans="8:8" ht="21.95" customHeight="1" x14ac:dyDescent="0.25">
      <c r="H1406" s="14" t="str">
        <v>E299748</v>
      </c>
    </row>
    <row r="1407" spans="8:8" ht="21.95" customHeight="1" x14ac:dyDescent="0.25">
      <c r="H1407" s="14" t="str">
        <v>E299749</v>
      </c>
    </row>
    <row r="1408" spans="8:8" ht="21.95" customHeight="1" x14ac:dyDescent="0.25">
      <c r="H1408" s="14" t="str">
        <v>E299750</v>
      </c>
    </row>
    <row r="1409" spans="8:8" ht="21.95" customHeight="1" x14ac:dyDescent="0.25">
      <c r="H1409" s="14" t="str">
        <v>E299751</v>
      </c>
    </row>
    <row r="1410" spans="8:8" ht="21.95" customHeight="1" x14ac:dyDescent="0.25">
      <c r="H1410" s="14" t="str">
        <v>E299752</v>
      </c>
    </row>
    <row r="1411" spans="8:8" ht="21.95" customHeight="1" x14ac:dyDescent="0.25">
      <c r="H1411" s="14" t="str">
        <v>E299753</v>
      </c>
    </row>
    <row r="1412" spans="8:8" ht="21.95" customHeight="1" x14ac:dyDescent="0.25">
      <c r="H1412" s="14" t="str">
        <v>E299754</v>
      </c>
    </row>
    <row r="1413" spans="8:8" ht="21.95" customHeight="1" x14ac:dyDescent="0.25">
      <c r="H1413" s="14" t="str">
        <v>E299755</v>
      </c>
    </row>
    <row r="1414" spans="8:8" ht="21.95" customHeight="1" x14ac:dyDescent="0.25">
      <c r="H1414" s="14" t="str">
        <v>E299756</v>
      </c>
    </row>
    <row r="1415" spans="8:8" ht="21.95" customHeight="1" x14ac:dyDescent="0.25">
      <c r="H1415" s="14" t="str">
        <v>E299757</v>
      </c>
    </row>
    <row r="1416" spans="8:8" ht="21.95" customHeight="1" x14ac:dyDescent="0.25">
      <c r="H1416" s="14" t="str">
        <v>E299758</v>
      </c>
    </row>
    <row r="1417" spans="8:8" ht="21.95" customHeight="1" x14ac:dyDescent="0.25">
      <c r="H1417" s="14" t="str">
        <v>E299759</v>
      </c>
    </row>
    <row r="1418" spans="8:8" ht="21.95" customHeight="1" x14ac:dyDescent="0.25">
      <c r="H1418" s="14" t="str">
        <v>E299760</v>
      </c>
    </row>
    <row r="1419" spans="8:8" ht="21.95" customHeight="1" x14ac:dyDescent="0.25">
      <c r="H1419" s="14" t="str">
        <v>E299761</v>
      </c>
    </row>
    <row r="1420" spans="8:8" ht="21.95" customHeight="1" x14ac:dyDescent="0.25">
      <c r="H1420" s="14" t="str">
        <v>E299762</v>
      </c>
    </row>
    <row r="1421" spans="8:8" ht="21.95" customHeight="1" x14ac:dyDescent="0.25">
      <c r="H1421" s="14" t="str">
        <v>E299763</v>
      </c>
    </row>
    <row r="1422" spans="8:8" ht="21.95" customHeight="1" x14ac:dyDescent="0.25">
      <c r="H1422" s="14" t="str">
        <v>E299764</v>
      </c>
    </row>
    <row r="1423" spans="8:8" ht="21.95" customHeight="1" x14ac:dyDescent="0.25">
      <c r="H1423" s="14" t="str">
        <v>E299765</v>
      </c>
    </row>
    <row r="1424" spans="8:8" ht="21.95" customHeight="1" x14ac:dyDescent="0.25">
      <c r="H1424" s="14" t="str">
        <v>E299766</v>
      </c>
    </row>
    <row r="1425" spans="8:8" ht="21.95" customHeight="1" x14ac:dyDescent="0.25">
      <c r="H1425" s="14" t="str">
        <v>E299767</v>
      </c>
    </row>
    <row r="1426" spans="8:8" ht="21.95" customHeight="1" x14ac:dyDescent="0.25">
      <c r="H1426" s="14" t="str">
        <v>E299768</v>
      </c>
    </row>
    <row r="1427" spans="8:8" ht="21.95" customHeight="1" x14ac:dyDescent="0.25">
      <c r="H1427" s="14" t="str">
        <v>E299769</v>
      </c>
    </row>
    <row r="1428" spans="8:8" ht="21.95" customHeight="1" x14ac:dyDescent="0.25">
      <c r="H1428" s="14" t="str">
        <v>E299770</v>
      </c>
    </row>
    <row r="1429" spans="8:8" ht="21.95" customHeight="1" x14ac:dyDescent="0.25">
      <c r="H1429" s="14" t="str">
        <v>E299771</v>
      </c>
    </row>
    <row r="1430" spans="8:8" ht="21.95" customHeight="1" x14ac:dyDescent="0.25">
      <c r="H1430" s="14" t="str">
        <v>E299772</v>
      </c>
    </row>
    <row r="1431" spans="8:8" ht="21.95" customHeight="1" x14ac:dyDescent="0.25">
      <c r="H1431" s="14" t="str">
        <v>E299773</v>
      </c>
    </row>
    <row r="1432" spans="8:8" ht="21.95" customHeight="1" x14ac:dyDescent="0.25">
      <c r="H1432" s="14" t="str">
        <v>E299774</v>
      </c>
    </row>
    <row r="1433" spans="8:8" ht="21.95" customHeight="1" x14ac:dyDescent="0.25">
      <c r="H1433" s="14" t="str">
        <v>E299775</v>
      </c>
    </row>
    <row r="1434" spans="8:8" ht="21.95" customHeight="1" x14ac:dyDescent="0.25">
      <c r="H1434" s="14" t="str">
        <v>E299776</v>
      </c>
    </row>
    <row r="1435" spans="8:8" ht="21.95" customHeight="1" x14ac:dyDescent="0.25">
      <c r="H1435" s="14" t="str">
        <v>E299777</v>
      </c>
    </row>
    <row r="1436" spans="8:8" ht="21.95" customHeight="1" x14ac:dyDescent="0.25">
      <c r="H1436" s="14" t="str">
        <v>E299778</v>
      </c>
    </row>
    <row r="1437" spans="8:8" ht="21.95" customHeight="1" x14ac:dyDescent="0.25">
      <c r="H1437" s="14" t="str">
        <v>E299779</v>
      </c>
    </row>
    <row r="1438" spans="8:8" ht="21.95" customHeight="1" x14ac:dyDescent="0.25">
      <c r="H1438" s="14" t="str">
        <v>E299780</v>
      </c>
    </row>
    <row r="1439" spans="8:8" ht="21.95" customHeight="1" x14ac:dyDescent="0.25">
      <c r="H1439" s="14" t="str">
        <v>E299781</v>
      </c>
    </row>
    <row r="1440" spans="8:8" ht="21.95" customHeight="1" x14ac:dyDescent="0.25">
      <c r="H1440" s="14" t="str">
        <v>E299782</v>
      </c>
    </row>
    <row r="1441" spans="8:8" ht="21.95" customHeight="1" x14ac:dyDescent="0.25">
      <c r="H1441" s="14" t="str">
        <v>E299783</v>
      </c>
    </row>
    <row r="1442" spans="8:8" ht="21.95" customHeight="1" x14ac:dyDescent="0.25">
      <c r="H1442" s="14" t="str">
        <v>E299784</v>
      </c>
    </row>
    <row r="1443" spans="8:8" ht="21.95" customHeight="1" x14ac:dyDescent="0.25">
      <c r="H1443" s="14" t="str">
        <v>E299785</v>
      </c>
    </row>
    <row r="1444" spans="8:8" ht="21.95" customHeight="1" x14ac:dyDescent="0.25">
      <c r="H1444" s="14" t="str">
        <v>E299786</v>
      </c>
    </row>
    <row r="1445" spans="8:8" ht="21.95" customHeight="1" x14ac:dyDescent="0.25">
      <c r="H1445" s="14" t="str">
        <v>E299787</v>
      </c>
    </row>
    <row r="1446" spans="8:8" ht="21.95" customHeight="1" x14ac:dyDescent="0.25">
      <c r="H1446" s="14" t="str">
        <v>E299788</v>
      </c>
    </row>
    <row r="1447" spans="8:8" ht="21.95" customHeight="1" x14ac:dyDescent="0.25">
      <c r="H1447" s="14" t="str">
        <v>E299789</v>
      </c>
    </row>
    <row r="1448" spans="8:8" ht="21.95" customHeight="1" x14ac:dyDescent="0.25">
      <c r="H1448" s="14" t="str">
        <v>E299790</v>
      </c>
    </row>
    <row r="1449" spans="8:8" ht="21.95" customHeight="1" x14ac:dyDescent="0.25">
      <c r="H1449" s="14" t="str">
        <v>E299791</v>
      </c>
    </row>
    <row r="1450" spans="8:8" ht="21.95" customHeight="1" x14ac:dyDescent="0.25">
      <c r="H1450" s="14" t="str">
        <v>E299792</v>
      </c>
    </row>
    <row r="1451" spans="8:8" ht="21.95" customHeight="1" x14ac:dyDescent="0.25">
      <c r="H1451" s="14" t="str">
        <v>E299793</v>
      </c>
    </row>
    <row r="1452" spans="8:8" ht="21.95" customHeight="1" x14ac:dyDescent="0.25">
      <c r="H1452" s="14" t="str">
        <v>E299794</v>
      </c>
    </row>
    <row r="1453" spans="8:8" ht="21.95" customHeight="1" x14ac:dyDescent="0.25">
      <c r="H1453" s="14" t="str">
        <v>E299795</v>
      </c>
    </row>
    <row r="1454" spans="8:8" ht="21.95" customHeight="1" x14ac:dyDescent="0.25">
      <c r="H1454" s="14" t="str">
        <v>E299796</v>
      </c>
    </row>
    <row r="1455" spans="8:8" ht="21.95" customHeight="1" x14ac:dyDescent="0.25">
      <c r="H1455" s="14" t="str">
        <v>E299797</v>
      </c>
    </row>
    <row r="1456" spans="8:8" ht="21.95" customHeight="1" x14ac:dyDescent="0.25">
      <c r="H1456" s="14" t="str">
        <v>E299798</v>
      </c>
    </row>
    <row r="1457" spans="8:8" ht="21.95" customHeight="1" x14ac:dyDescent="0.25">
      <c r="H1457" s="14" t="str">
        <v>E299799</v>
      </c>
    </row>
    <row r="1458" spans="8:8" ht="21.95" customHeight="1" x14ac:dyDescent="0.25">
      <c r="H1458" s="14" t="str">
        <v>E299800</v>
      </c>
    </row>
    <row r="1459" spans="8:8" ht="21.95" customHeight="1" x14ac:dyDescent="0.25">
      <c r="H1459" s="14" t="str">
        <v>E299801</v>
      </c>
    </row>
    <row r="1460" spans="8:8" ht="21.95" customHeight="1" x14ac:dyDescent="0.25">
      <c r="H1460" s="14" t="str">
        <v>E299802</v>
      </c>
    </row>
    <row r="1461" spans="8:8" ht="21.95" customHeight="1" x14ac:dyDescent="0.25">
      <c r="H1461" s="14" t="str">
        <v>E299803</v>
      </c>
    </row>
    <row r="1462" spans="8:8" ht="21.95" customHeight="1" x14ac:dyDescent="0.25">
      <c r="H1462" s="14" t="str">
        <v>E299804</v>
      </c>
    </row>
    <row r="1463" spans="8:8" ht="21.95" customHeight="1" x14ac:dyDescent="0.25">
      <c r="H1463" s="14" t="str">
        <v>E299805</v>
      </c>
    </row>
    <row r="1464" spans="8:8" ht="21.95" customHeight="1" x14ac:dyDescent="0.25">
      <c r="H1464" s="14" t="str">
        <v>E299806</v>
      </c>
    </row>
    <row r="1465" spans="8:8" ht="21.95" customHeight="1" x14ac:dyDescent="0.25">
      <c r="H1465" s="14" t="str">
        <v>E299807</v>
      </c>
    </row>
    <row r="1466" spans="8:8" ht="21.95" customHeight="1" x14ac:dyDescent="0.25">
      <c r="H1466" s="14" t="str">
        <v>E299808</v>
      </c>
    </row>
    <row r="1467" spans="8:8" ht="21.95" customHeight="1" x14ac:dyDescent="0.25">
      <c r="H1467" s="14" t="str">
        <v>E299809</v>
      </c>
    </row>
    <row r="1468" spans="8:8" ht="21.95" customHeight="1" x14ac:dyDescent="0.25">
      <c r="H1468" s="14" t="str">
        <v>E299810</v>
      </c>
    </row>
    <row r="1469" spans="8:8" ht="21.95" customHeight="1" x14ac:dyDescent="0.25">
      <c r="H1469" s="14" t="str">
        <v>E299811</v>
      </c>
    </row>
    <row r="1470" spans="8:8" ht="21.95" customHeight="1" x14ac:dyDescent="0.25">
      <c r="H1470" s="14" t="str">
        <v>E299812</v>
      </c>
    </row>
    <row r="1471" spans="8:8" ht="21.95" customHeight="1" x14ac:dyDescent="0.25">
      <c r="H1471" s="14" t="str">
        <v>E299813</v>
      </c>
    </row>
    <row r="1472" spans="8:8" ht="21.95" customHeight="1" x14ac:dyDescent="0.25">
      <c r="H1472" s="14" t="str">
        <v>E299814</v>
      </c>
    </row>
    <row r="1473" spans="8:8" ht="21.95" customHeight="1" x14ac:dyDescent="0.25">
      <c r="H1473" s="14" t="str">
        <v>E299815</v>
      </c>
    </row>
    <row r="1474" spans="8:8" ht="21.95" customHeight="1" x14ac:dyDescent="0.25">
      <c r="H1474" s="14" t="str">
        <v>E299816</v>
      </c>
    </row>
    <row r="1475" spans="8:8" ht="21.95" customHeight="1" x14ac:dyDescent="0.25">
      <c r="H1475" s="14" t="str">
        <v>E299817</v>
      </c>
    </row>
    <row r="1476" spans="8:8" ht="21.95" customHeight="1" x14ac:dyDescent="0.25">
      <c r="H1476" s="14" t="str">
        <v>E299818</v>
      </c>
    </row>
    <row r="1477" spans="8:8" ht="21.95" customHeight="1" x14ac:dyDescent="0.25">
      <c r="H1477" s="14" t="str">
        <v>E299819</v>
      </c>
    </row>
    <row r="1478" spans="8:8" ht="21.95" customHeight="1" x14ac:dyDescent="0.25">
      <c r="H1478" s="14" t="str">
        <v>E299820</v>
      </c>
    </row>
    <row r="1479" spans="8:8" ht="21.95" customHeight="1" x14ac:dyDescent="0.25">
      <c r="H1479" s="14" t="str">
        <v>E299821</v>
      </c>
    </row>
    <row r="1480" spans="8:8" ht="21.95" customHeight="1" x14ac:dyDescent="0.25">
      <c r="H1480" s="14" t="str">
        <v>E299822</v>
      </c>
    </row>
    <row r="1481" spans="8:8" ht="21.95" customHeight="1" x14ac:dyDescent="0.25">
      <c r="H1481" s="14" t="str">
        <v>E299823</v>
      </c>
    </row>
    <row r="1482" spans="8:8" ht="21.95" customHeight="1" x14ac:dyDescent="0.25">
      <c r="H1482" s="14" t="str">
        <v>E299824</v>
      </c>
    </row>
    <row r="1483" spans="8:8" ht="21.95" customHeight="1" x14ac:dyDescent="0.25">
      <c r="H1483" s="14" t="str">
        <v>E299825</v>
      </c>
    </row>
    <row r="1484" spans="8:8" ht="21.95" customHeight="1" x14ac:dyDescent="0.25">
      <c r="H1484" s="14" t="str">
        <v>E299826</v>
      </c>
    </row>
    <row r="1485" spans="8:8" ht="21.95" customHeight="1" x14ac:dyDescent="0.25">
      <c r="H1485" s="14" t="str">
        <v>E299827</v>
      </c>
    </row>
    <row r="1486" spans="8:8" ht="21.95" customHeight="1" x14ac:dyDescent="0.25">
      <c r="H1486" s="14" t="str">
        <v>E299828</v>
      </c>
    </row>
    <row r="1487" spans="8:8" ht="21.95" customHeight="1" x14ac:dyDescent="0.25">
      <c r="H1487" s="14" t="str">
        <v>E299829</v>
      </c>
    </row>
    <row r="1488" spans="8:8" ht="21.95" customHeight="1" x14ac:dyDescent="0.25">
      <c r="H1488" s="14" t="str">
        <v>E299830</v>
      </c>
    </row>
    <row r="1489" spans="8:8" ht="21.95" customHeight="1" x14ac:dyDescent="0.25">
      <c r="H1489" s="14" t="str">
        <v>E299831</v>
      </c>
    </row>
    <row r="1490" spans="8:8" ht="21.95" customHeight="1" x14ac:dyDescent="0.25">
      <c r="H1490" s="14" t="str">
        <v>E299832</v>
      </c>
    </row>
    <row r="1491" spans="8:8" ht="21.95" customHeight="1" x14ac:dyDescent="0.25">
      <c r="H1491" s="14" t="str">
        <v>E299833</v>
      </c>
    </row>
    <row r="1492" spans="8:8" ht="21.95" customHeight="1" x14ac:dyDescent="0.25">
      <c r="H1492" s="14" t="str">
        <v>E299834</v>
      </c>
    </row>
    <row r="1493" spans="8:8" ht="21.95" customHeight="1" x14ac:dyDescent="0.25">
      <c r="H1493" s="14" t="str">
        <v>E299835</v>
      </c>
    </row>
    <row r="1494" spans="8:8" ht="21.95" customHeight="1" x14ac:dyDescent="0.25">
      <c r="H1494" s="14" t="str">
        <v>E299836</v>
      </c>
    </row>
    <row r="1495" spans="8:8" ht="21.95" customHeight="1" x14ac:dyDescent="0.25">
      <c r="H1495" s="14" t="str">
        <v>E299837</v>
      </c>
    </row>
    <row r="1496" spans="8:8" ht="21.95" customHeight="1" x14ac:dyDescent="0.25">
      <c r="H1496" s="14" t="str">
        <v>E299838</v>
      </c>
    </row>
    <row r="1497" spans="8:8" ht="21.95" customHeight="1" x14ac:dyDescent="0.25">
      <c r="H1497" s="14" t="str">
        <v>E299839</v>
      </c>
    </row>
    <row r="1498" spans="8:8" ht="21.95" customHeight="1" x14ac:dyDescent="0.25">
      <c r="H1498" s="14" t="str">
        <v>E299840</v>
      </c>
    </row>
    <row r="1499" spans="8:8" ht="21.95" customHeight="1" x14ac:dyDescent="0.25">
      <c r="H1499" s="14" t="str">
        <v>E299841</v>
      </c>
    </row>
    <row r="1500" spans="8:8" ht="21.95" customHeight="1" x14ac:dyDescent="0.25">
      <c r="H1500" s="14" t="str">
        <v>E299842</v>
      </c>
    </row>
    <row r="1501" spans="8:8" ht="21.95" customHeight="1" x14ac:dyDescent="0.25">
      <c r="H1501" s="14" t="str">
        <v>E299843</v>
      </c>
    </row>
    <row r="1502" spans="8:8" ht="21.95" customHeight="1" x14ac:dyDescent="0.25">
      <c r="H1502" s="14" t="str">
        <v>E299844</v>
      </c>
    </row>
    <row r="1503" spans="8:8" ht="21.95" customHeight="1" x14ac:dyDescent="0.25">
      <c r="H1503" s="14" t="str">
        <v>E299845</v>
      </c>
    </row>
    <row r="1504" spans="8:8" ht="21.95" customHeight="1" x14ac:dyDescent="0.25">
      <c r="H1504" s="14" t="str">
        <v>E299846</v>
      </c>
    </row>
    <row r="1505" spans="8:8" ht="21.95" customHeight="1" x14ac:dyDescent="0.25">
      <c r="H1505" s="14" t="str">
        <v>E299847</v>
      </c>
    </row>
    <row r="1506" spans="8:8" ht="21.95" customHeight="1" x14ac:dyDescent="0.25">
      <c r="H1506" s="14" t="str">
        <v>E299848</v>
      </c>
    </row>
    <row r="1507" spans="8:8" ht="21.95" customHeight="1" x14ac:dyDescent="0.25">
      <c r="H1507" s="14" t="str">
        <v>E299849</v>
      </c>
    </row>
    <row r="1508" spans="8:8" ht="21.95" customHeight="1" x14ac:dyDescent="0.25">
      <c r="H1508" s="14" t="str">
        <v>E299850</v>
      </c>
    </row>
    <row r="1509" spans="8:8" ht="21.95" customHeight="1" x14ac:dyDescent="0.25">
      <c r="H1509" s="14" t="str">
        <v>E299851</v>
      </c>
    </row>
    <row r="1510" spans="8:8" ht="21.95" customHeight="1" x14ac:dyDescent="0.25">
      <c r="H1510" s="14" t="str">
        <v>E299852</v>
      </c>
    </row>
    <row r="1511" spans="8:8" ht="21.95" customHeight="1" x14ac:dyDescent="0.25">
      <c r="H1511" s="14" t="str">
        <v>E299853</v>
      </c>
    </row>
    <row r="1512" spans="8:8" ht="21.95" customHeight="1" x14ac:dyDescent="0.25">
      <c r="H1512" s="14" t="str">
        <v>E299854</v>
      </c>
    </row>
    <row r="1513" spans="8:8" ht="21.95" customHeight="1" x14ac:dyDescent="0.25">
      <c r="H1513" s="14" t="str">
        <v>E299855</v>
      </c>
    </row>
    <row r="1514" spans="8:8" ht="21.95" customHeight="1" x14ac:dyDescent="0.25">
      <c r="H1514" s="14" t="str">
        <v>E299856</v>
      </c>
    </row>
    <row r="1515" spans="8:8" ht="21.95" customHeight="1" x14ac:dyDescent="0.25">
      <c r="H1515" s="14" t="str">
        <v>E299857</v>
      </c>
    </row>
    <row r="1516" spans="8:8" ht="21.95" customHeight="1" x14ac:dyDescent="0.25">
      <c r="H1516" s="14" t="str">
        <v>E299858</v>
      </c>
    </row>
    <row r="1517" spans="8:8" ht="21.95" customHeight="1" x14ac:dyDescent="0.25">
      <c r="H1517" s="14" t="str">
        <v>E299859</v>
      </c>
    </row>
    <row r="1518" spans="8:8" ht="21.95" customHeight="1" x14ac:dyDescent="0.25">
      <c r="H1518" s="14" t="str">
        <v>E299860</v>
      </c>
    </row>
    <row r="1519" spans="8:8" ht="21.95" customHeight="1" x14ac:dyDescent="0.25">
      <c r="H1519" s="14" t="str">
        <v>E299861</v>
      </c>
    </row>
    <row r="1520" spans="8:8" ht="21.95" customHeight="1" x14ac:dyDescent="0.25">
      <c r="H1520" s="14" t="str">
        <v>E299862</v>
      </c>
    </row>
    <row r="1521" spans="8:8" ht="21.95" customHeight="1" x14ac:dyDescent="0.25">
      <c r="H1521" s="14" t="str">
        <v>E299863</v>
      </c>
    </row>
    <row r="1522" spans="8:8" ht="21.95" customHeight="1" x14ac:dyDescent="0.25">
      <c r="H1522" s="14" t="str">
        <v>E299864</v>
      </c>
    </row>
    <row r="1523" spans="8:8" ht="21.95" customHeight="1" x14ac:dyDescent="0.25">
      <c r="H1523" s="14" t="str">
        <v>E299865</v>
      </c>
    </row>
    <row r="1524" spans="8:8" ht="21.95" customHeight="1" x14ac:dyDescent="0.25">
      <c r="H1524" s="14" t="str">
        <v>E299866</v>
      </c>
    </row>
    <row r="1525" spans="8:8" ht="21.95" customHeight="1" x14ac:dyDescent="0.25">
      <c r="H1525" s="14" t="str">
        <v>E299867</v>
      </c>
    </row>
    <row r="1526" spans="8:8" ht="21.95" customHeight="1" x14ac:dyDescent="0.25">
      <c r="H1526" s="14" t="str">
        <v>E299868</v>
      </c>
    </row>
    <row r="1527" spans="8:8" ht="21.95" customHeight="1" x14ac:dyDescent="0.25">
      <c r="H1527" s="14" t="str">
        <v>E299869</v>
      </c>
    </row>
    <row r="1528" spans="8:8" ht="21.95" customHeight="1" x14ac:dyDescent="0.25">
      <c r="H1528" s="14" t="str">
        <v>E299870</v>
      </c>
    </row>
    <row r="1529" spans="8:8" ht="21.95" customHeight="1" x14ac:dyDescent="0.25">
      <c r="H1529" s="14" t="str">
        <v>E299871</v>
      </c>
    </row>
    <row r="1530" spans="8:8" ht="21.95" customHeight="1" x14ac:dyDescent="0.25">
      <c r="H1530" s="14" t="str">
        <v>E299872</v>
      </c>
    </row>
    <row r="1531" spans="8:8" ht="21.95" customHeight="1" x14ac:dyDescent="0.25">
      <c r="H1531" s="14" t="str">
        <v>E299873</v>
      </c>
    </row>
    <row r="1532" spans="8:8" ht="21.95" customHeight="1" x14ac:dyDescent="0.25">
      <c r="H1532" s="14" t="str">
        <v>E299874</v>
      </c>
    </row>
    <row r="1533" spans="8:8" ht="21.95" customHeight="1" x14ac:dyDescent="0.25">
      <c r="H1533" s="14" t="str">
        <v>E299875</v>
      </c>
    </row>
    <row r="1534" spans="8:8" ht="21.95" customHeight="1" x14ac:dyDescent="0.25">
      <c r="H1534" s="14" t="str">
        <v>E299876</v>
      </c>
    </row>
    <row r="1535" spans="8:8" ht="21.95" customHeight="1" x14ac:dyDescent="0.25">
      <c r="H1535" s="14" t="str">
        <v>E299877</v>
      </c>
    </row>
    <row r="1536" spans="8:8" ht="21.95" customHeight="1" x14ac:dyDescent="0.25">
      <c r="H1536" s="14" t="str">
        <v>E299878</v>
      </c>
    </row>
    <row r="1537" spans="8:8" ht="21.95" customHeight="1" x14ac:dyDescent="0.25">
      <c r="H1537" s="14" t="str">
        <v>E299879</v>
      </c>
    </row>
    <row r="1538" spans="8:8" ht="21.95" customHeight="1" x14ac:dyDescent="0.25">
      <c r="H1538" s="14" t="str">
        <v>E299880</v>
      </c>
    </row>
    <row r="1539" spans="8:8" ht="21.95" customHeight="1" x14ac:dyDescent="0.25">
      <c r="H1539" s="14" t="str">
        <v>E299881</v>
      </c>
    </row>
    <row r="1540" spans="8:8" ht="21.95" customHeight="1" x14ac:dyDescent="0.25">
      <c r="H1540" s="14" t="str">
        <v>E299882</v>
      </c>
    </row>
    <row r="1541" spans="8:8" ht="21.95" customHeight="1" x14ac:dyDescent="0.25">
      <c r="H1541" s="14" t="str">
        <v>E299883</v>
      </c>
    </row>
    <row r="1542" spans="8:8" ht="21.95" customHeight="1" x14ac:dyDescent="0.25">
      <c r="H1542" s="14" t="str">
        <v>E299884</v>
      </c>
    </row>
    <row r="1543" spans="8:8" ht="21.95" customHeight="1" x14ac:dyDescent="0.25">
      <c r="H1543" s="14" t="str">
        <v>E299885</v>
      </c>
    </row>
    <row r="1544" spans="8:8" ht="21.95" customHeight="1" x14ac:dyDescent="0.25">
      <c r="H1544" s="14" t="str">
        <v>E299886</v>
      </c>
    </row>
    <row r="1545" spans="8:8" ht="21.95" customHeight="1" x14ac:dyDescent="0.25">
      <c r="H1545" s="14" t="str">
        <v>E299887</v>
      </c>
    </row>
    <row r="1546" spans="8:8" ht="21.95" customHeight="1" x14ac:dyDescent="0.25">
      <c r="H1546" s="14" t="str">
        <v>E299888</v>
      </c>
    </row>
    <row r="1547" spans="8:8" ht="21.95" customHeight="1" x14ac:dyDescent="0.25">
      <c r="H1547" s="14" t="str">
        <v>E299889</v>
      </c>
    </row>
    <row r="1548" spans="8:8" ht="21.95" customHeight="1" x14ac:dyDescent="0.25">
      <c r="H1548" s="14" t="str">
        <v>E299890</v>
      </c>
    </row>
    <row r="1549" spans="8:8" ht="21.95" customHeight="1" x14ac:dyDescent="0.25">
      <c r="H1549" s="14" t="str">
        <v>E299891</v>
      </c>
    </row>
    <row r="1550" spans="8:8" ht="21.95" customHeight="1" x14ac:dyDescent="0.25">
      <c r="H1550" s="14" t="str">
        <v>E299892</v>
      </c>
    </row>
    <row r="1551" spans="8:8" ht="21.95" customHeight="1" x14ac:dyDescent="0.25">
      <c r="H1551" s="14" t="str">
        <v>E299893</v>
      </c>
    </row>
    <row r="1552" spans="8:8" ht="21.95" customHeight="1" x14ac:dyDescent="0.25">
      <c r="H1552" s="14" t="str">
        <v>E299894</v>
      </c>
    </row>
    <row r="1553" spans="8:8" ht="21.95" customHeight="1" x14ac:dyDescent="0.25">
      <c r="H1553" s="14" t="str">
        <v>E299895</v>
      </c>
    </row>
    <row r="1554" spans="8:8" ht="21.95" customHeight="1" x14ac:dyDescent="0.25">
      <c r="H1554" s="14" t="str">
        <v>E299896</v>
      </c>
    </row>
    <row r="1555" spans="8:8" ht="21.95" customHeight="1" x14ac:dyDescent="0.25">
      <c r="H1555" s="14" t="str">
        <v>E299897</v>
      </c>
    </row>
    <row r="1556" spans="8:8" ht="21.95" customHeight="1" x14ac:dyDescent="0.25">
      <c r="H1556" s="14" t="str">
        <v>E299898</v>
      </c>
    </row>
    <row r="1557" spans="8:8" ht="21.95" customHeight="1" x14ac:dyDescent="0.25">
      <c r="H1557" s="14" t="str">
        <v>E299899</v>
      </c>
    </row>
    <row r="1558" spans="8:8" ht="21.95" customHeight="1" x14ac:dyDescent="0.25">
      <c r="H1558" s="14" t="str">
        <v>E299900</v>
      </c>
    </row>
    <row r="1559" spans="8:8" ht="21.95" customHeight="1" x14ac:dyDescent="0.25">
      <c r="H1559" s="14" t="str">
        <v>E299901</v>
      </c>
    </row>
    <row r="1560" spans="8:8" ht="21.95" customHeight="1" x14ac:dyDescent="0.25">
      <c r="H1560" s="14" t="str">
        <v>E299902</v>
      </c>
    </row>
    <row r="1561" spans="8:8" ht="21.95" customHeight="1" x14ac:dyDescent="0.25">
      <c r="H1561" s="14" t="str">
        <v>E299903</v>
      </c>
    </row>
    <row r="1562" spans="8:8" ht="21.95" customHeight="1" x14ac:dyDescent="0.25">
      <c r="H1562" s="14" t="str">
        <v>E299904</v>
      </c>
    </row>
    <row r="1563" spans="8:8" ht="21.95" customHeight="1" x14ac:dyDescent="0.25">
      <c r="H1563" s="14" t="str">
        <v>E299905</v>
      </c>
    </row>
    <row r="1564" spans="8:8" ht="21.95" customHeight="1" x14ac:dyDescent="0.25">
      <c r="H1564" s="14" t="str">
        <v>E299906</v>
      </c>
    </row>
    <row r="1565" spans="8:8" ht="21.95" customHeight="1" x14ac:dyDescent="0.25">
      <c r="H1565" s="14" t="str">
        <v>E299907</v>
      </c>
    </row>
    <row r="1566" spans="8:8" ht="21.95" customHeight="1" x14ac:dyDescent="0.25">
      <c r="H1566" s="14" t="str">
        <v>E299908</v>
      </c>
    </row>
    <row r="1567" spans="8:8" ht="21.95" customHeight="1" x14ac:dyDescent="0.25">
      <c r="H1567" s="14" t="str">
        <v>E299909</v>
      </c>
    </row>
    <row r="1568" spans="8:8" ht="21.95" customHeight="1" x14ac:dyDescent="0.25">
      <c r="H1568" s="14" t="str">
        <v>E299910</v>
      </c>
    </row>
    <row r="1569" spans="8:8" ht="21.95" customHeight="1" x14ac:dyDescent="0.25">
      <c r="H1569" s="14" t="str">
        <v>E299911</v>
      </c>
    </row>
    <row r="1570" spans="8:8" ht="21.95" customHeight="1" x14ac:dyDescent="0.25">
      <c r="H1570" s="14" t="str">
        <v>E299912</v>
      </c>
    </row>
    <row r="1571" spans="8:8" ht="21.95" customHeight="1" x14ac:dyDescent="0.25">
      <c r="H1571" s="14" t="str">
        <v>E299913</v>
      </c>
    </row>
    <row r="1572" spans="8:8" ht="21.95" customHeight="1" x14ac:dyDescent="0.25">
      <c r="H1572" s="14" t="str">
        <v>E299914</v>
      </c>
    </row>
    <row r="1573" spans="8:8" ht="21.95" customHeight="1" x14ac:dyDescent="0.25">
      <c r="H1573" s="14" t="str">
        <v>E299915</v>
      </c>
    </row>
    <row r="1574" spans="8:8" ht="21.95" customHeight="1" x14ac:dyDescent="0.25">
      <c r="H1574" s="14" t="str">
        <v>E299916</v>
      </c>
    </row>
    <row r="1575" spans="8:8" ht="21.95" customHeight="1" x14ac:dyDescent="0.25">
      <c r="H1575" s="14" t="str">
        <v>E299917</v>
      </c>
    </row>
    <row r="1576" spans="8:8" ht="21.95" customHeight="1" x14ac:dyDescent="0.25">
      <c r="H1576" s="14" t="str">
        <v>E299918</v>
      </c>
    </row>
    <row r="1577" spans="8:8" ht="21.95" customHeight="1" x14ac:dyDescent="0.25">
      <c r="H1577" s="14" t="str">
        <v>E299919</v>
      </c>
    </row>
    <row r="1578" spans="8:8" ht="21.95" customHeight="1" x14ac:dyDescent="0.25">
      <c r="H1578" s="14" t="str">
        <v>E299920</v>
      </c>
    </row>
    <row r="1579" spans="8:8" ht="21.95" customHeight="1" x14ac:dyDescent="0.25">
      <c r="H1579" s="14" t="str">
        <v>E299921</v>
      </c>
    </row>
    <row r="1580" spans="8:8" ht="21.95" customHeight="1" x14ac:dyDescent="0.25">
      <c r="H1580" s="14" t="str">
        <v>E299922</v>
      </c>
    </row>
    <row r="1581" spans="8:8" ht="21.95" customHeight="1" x14ac:dyDescent="0.25">
      <c r="H1581" s="14" t="str">
        <v>E299923</v>
      </c>
    </row>
    <row r="1582" spans="8:8" ht="21.95" customHeight="1" x14ac:dyDescent="0.25">
      <c r="H1582" s="14" t="str">
        <v>E299924</v>
      </c>
    </row>
    <row r="1583" spans="8:8" ht="21.95" customHeight="1" x14ac:dyDescent="0.25">
      <c r="H1583" s="14" t="str">
        <v>E299925</v>
      </c>
    </row>
    <row r="1584" spans="8:8" ht="21.95" customHeight="1" x14ac:dyDescent="0.25">
      <c r="H1584" s="14" t="str">
        <v>E299926</v>
      </c>
    </row>
    <row r="1585" spans="8:8" ht="21.95" customHeight="1" x14ac:dyDescent="0.25">
      <c r="H1585" s="14" t="str">
        <v>E299927</v>
      </c>
    </row>
    <row r="1586" spans="8:8" ht="21.95" customHeight="1" x14ac:dyDescent="0.25">
      <c r="H1586" s="14" t="str">
        <v>E299928</v>
      </c>
    </row>
    <row r="1587" spans="8:8" ht="21.95" customHeight="1" x14ac:dyDescent="0.25">
      <c r="H1587" s="14" t="str">
        <v>E299929</v>
      </c>
    </row>
    <row r="1588" spans="8:8" ht="21.95" customHeight="1" x14ac:dyDescent="0.25">
      <c r="H1588" s="14" t="str">
        <v>E299930</v>
      </c>
    </row>
    <row r="1589" spans="8:8" ht="21.95" customHeight="1" x14ac:dyDescent="0.25">
      <c r="H1589" s="14" t="str">
        <v>E299931</v>
      </c>
    </row>
    <row r="1590" spans="8:8" ht="21.95" customHeight="1" x14ac:dyDescent="0.25">
      <c r="H1590" s="14" t="str">
        <v>E299932</v>
      </c>
    </row>
    <row r="1591" spans="8:8" ht="21.95" customHeight="1" x14ac:dyDescent="0.25">
      <c r="H1591" s="14" t="str">
        <v>E299933</v>
      </c>
    </row>
    <row r="1592" spans="8:8" ht="21.95" customHeight="1" x14ac:dyDescent="0.25">
      <c r="H1592" s="14" t="str">
        <v>E299934</v>
      </c>
    </row>
    <row r="1593" spans="8:8" ht="21.95" customHeight="1" x14ac:dyDescent="0.25">
      <c r="H1593" s="14" t="str">
        <v>E299935</v>
      </c>
    </row>
    <row r="1594" spans="8:8" ht="21.95" customHeight="1" x14ac:dyDescent="0.25">
      <c r="H1594" s="14" t="str">
        <v>E299936</v>
      </c>
    </row>
    <row r="1595" spans="8:8" ht="21.95" customHeight="1" x14ac:dyDescent="0.25">
      <c r="H1595" s="14" t="str">
        <v>E299937</v>
      </c>
    </row>
    <row r="1596" spans="8:8" ht="21.95" customHeight="1" x14ac:dyDescent="0.25">
      <c r="H1596" s="14" t="str">
        <v>E299938</v>
      </c>
    </row>
    <row r="1597" spans="8:8" ht="21.95" customHeight="1" x14ac:dyDescent="0.25">
      <c r="H1597" s="14" t="str">
        <v>E299939</v>
      </c>
    </row>
    <row r="1598" spans="8:8" ht="21.95" customHeight="1" x14ac:dyDescent="0.25">
      <c r="H1598" s="14" t="str">
        <v>E299940</v>
      </c>
    </row>
    <row r="1599" spans="8:8" ht="21.95" customHeight="1" x14ac:dyDescent="0.25">
      <c r="H1599" s="14" t="str">
        <v>E299941</v>
      </c>
    </row>
    <row r="1600" spans="8:8" ht="21.95" customHeight="1" x14ac:dyDescent="0.25">
      <c r="H1600" s="14" t="str">
        <v>E299942</v>
      </c>
    </row>
    <row r="1601" spans="8:8" ht="21.95" customHeight="1" x14ac:dyDescent="0.25">
      <c r="H1601" s="14" t="str">
        <v>E299943</v>
      </c>
    </row>
    <row r="1602" spans="8:8" ht="21.95" customHeight="1" x14ac:dyDescent="0.25">
      <c r="H1602" s="14" t="str">
        <v>E299944</v>
      </c>
    </row>
    <row r="1603" spans="8:8" ht="21.95" customHeight="1" x14ac:dyDescent="0.25">
      <c r="H1603" s="14" t="str">
        <v>E299945</v>
      </c>
    </row>
    <row r="1604" spans="8:8" ht="21.95" customHeight="1" x14ac:dyDescent="0.25">
      <c r="H1604" s="14" t="str">
        <v>E299946</v>
      </c>
    </row>
    <row r="1605" spans="8:8" ht="21.95" customHeight="1" x14ac:dyDescent="0.25">
      <c r="H1605" s="14" t="str">
        <v>E299947</v>
      </c>
    </row>
    <row r="1606" spans="8:8" ht="21.95" customHeight="1" x14ac:dyDescent="0.25">
      <c r="H1606" s="14" t="str">
        <v>E299948</v>
      </c>
    </row>
    <row r="1607" spans="8:8" ht="21.95" customHeight="1" x14ac:dyDescent="0.25">
      <c r="H1607" s="14" t="str">
        <v>E299949</v>
      </c>
    </row>
    <row r="1608" spans="8:8" ht="21.95" customHeight="1" x14ac:dyDescent="0.25">
      <c r="H1608" s="14" t="str">
        <v>E299950</v>
      </c>
    </row>
    <row r="1609" spans="8:8" ht="21.95" customHeight="1" x14ac:dyDescent="0.25">
      <c r="H1609" s="14" t="str">
        <v>E299951</v>
      </c>
    </row>
    <row r="1610" spans="8:8" ht="21.95" customHeight="1" x14ac:dyDescent="0.25">
      <c r="H1610" s="14" t="str">
        <v>E299952</v>
      </c>
    </row>
    <row r="1611" spans="8:8" ht="21.95" customHeight="1" x14ac:dyDescent="0.25">
      <c r="H1611" s="14" t="str">
        <v>E299953</v>
      </c>
    </row>
    <row r="1612" spans="8:8" ht="21.95" customHeight="1" x14ac:dyDescent="0.25">
      <c r="H1612" s="14" t="str">
        <v>E299954</v>
      </c>
    </row>
    <row r="1613" spans="8:8" ht="21.95" customHeight="1" x14ac:dyDescent="0.25">
      <c r="H1613" s="14" t="str">
        <v>E299955</v>
      </c>
    </row>
    <row r="1614" spans="8:8" ht="21.95" customHeight="1" x14ac:dyDescent="0.25">
      <c r="H1614" s="14" t="str">
        <v>E299956</v>
      </c>
    </row>
    <row r="1615" spans="8:8" ht="21.95" customHeight="1" x14ac:dyDescent="0.25">
      <c r="H1615" s="14" t="str">
        <v>E299957</v>
      </c>
    </row>
    <row r="1616" spans="8:8" ht="21.95" customHeight="1" x14ac:dyDescent="0.25">
      <c r="H1616" s="14" t="str">
        <v>E299958</v>
      </c>
    </row>
    <row r="1617" spans="8:8" ht="21.95" customHeight="1" x14ac:dyDescent="0.25">
      <c r="H1617" s="14" t="str">
        <v>E299959</v>
      </c>
    </row>
    <row r="1618" spans="8:8" ht="21.95" customHeight="1" x14ac:dyDescent="0.25">
      <c r="H1618" s="14" t="str">
        <v>E299960</v>
      </c>
    </row>
    <row r="1619" spans="8:8" ht="21.95" customHeight="1" x14ac:dyDescent="0.25">
      <c r="H1619" s="14" t="str">
        <v>E299961</v>
      </c>
    </row>
    <row r="1620" spans="8:8" ht="21.95" customHeight="1" x14ac:dyDescent="0.25">
      <c r="H1620" s="14" t="str">
        <v>E299962</v>
      </c>
    </row>
    <row r="1621" spans="8:8" ht="21.95" customHeight="1" x14ac:dyDescent="0.25">
      <c r="H1621" s="14" t="str">
        <v>E299963</v>
      </c>
    </row>
    <row r="1622" spans="8:8" ht="21.95" customHeight="1" x14ac:dyDescent="0.25">
      <c r="H1622" s="14" t="str">
        <v>E299964</v>
      </c>
    </row>
    <row r="1623" spans="8:8" ht="21.95" customHeight="1" x14ac:dyDescent="0.25">
      <c r="H1623" s="14" t="str">
        <v>E299965</v>
      </c>
    </row>
    <row r="1624" spans="8:8" ht="21.95" customHeight="1" x14ac:dyDescent="0.25">
      <c r="H1624" s="14" t="str">
        <v>E299966</v>
      </c>
    </row>
    <row r="1625" spans="8:8" ht="21.95" customHeight="1" x14ac:dyDescent="0.25">
      <c r="H1625" s="14" t="str">
        <v>E299967</v>
      </c>
    </row>
    <row r="1626" spans="8:8" ht="21.95" customHeight="1" x14ac:dyDescent="0.25">
      <c r="H1626" s="14" t="str">
        <v>E299968</v>
      </c>
    </row>
    <row r="1627" spans="8:8" ht="21.95" customHeight="1" x14ac:dyDescent="0.25">
      <c r="H1627" s="14" t="str">
        <v>E299969</v>
      </c>
    </row>
    <row r="1628" spans="8:8" ht="21.95" customHeight="1" x14ac:dyDescent="0.25">
      <c r="H1628" s="14" t="str">
        <v>E299970</v>
      </c>
    </row>
    <row r="1629" spans="8:8" ht="21.95" customHeight="1" x14ac:dyDescent="0.25">
      <c r="H1629" s="14" t="str">
        <v>E299971</v>
      </c>
    </row>
    <row r="1630" spans="8:8" ht="21.95" customHeight="1" x14ac:dyDescent="0.25">
      <c r="H1630" s="14" t="str">
        <v>E299972</v>
      </c>
    </row>
    <row r="1631" spans="8:8" ht="21.95" customHeight="1" x14ac:dyDescent="0.25">
      <c r="H1631" s="14" t="str">
        <v>E299973</v>
      </c>
    </row>
    <row r="1632" spans="8:8" ht="21.95" customHeight="1" x14ac:dyDescent="0.25">
      <c r="H1632" s="14" t="str">
        <v>E299974</v>
      </c>
    </row>
    <row r="1633" spans="8:8" ht="21.95" customHeight="1" x14ac:dyDescent="0.25">
      <c r="H1633" s="14" t="str">
        <v>E299975</v>
      </c>
    </row>
    <row r="1634" spans="8:8" ht="21.95" customHeight="1" x14ac:dyDescent="0.25">
      <c r="H1634" s="14" t="str">
        <v>E299976</v>
      </c>
    </row>
    <row r="1635" spans="8:8" ht="21.95" customHeight="1" x14ac:dyDescent="0.25">
      <c r="H1635" s="14" t="str">
        <v>E299977</v>
      </c>
    </row>
    <row r="1636" spans="8:8" ht="21.95" customHeight="1" x14ac:dyDescent="0.25">
      <c r="H1636" s="14" t="str">
        <v>E299978</v>
      </c>
    </row>
    <row r="1637" spans="8:8" ht="21.95" customHeight="1" x14ac:dyDescent="0.25">
      <c r="H1637" s="14" t="str">
        <v>E299979</v>
      </c>
    </row>
    <row r="1638" spans="8:8" ht="21.95" customHeight="1" x14ac:dyDescent="0.25">
      <c r="H1638" s="14" t="str">
        <v>E299980</v>
      </c>
    </row>
    <row r="1639" spans="8:8" ht="21.95" customHeight="1" x14ac:dyDescent="0.25">
      <c r="H1639" s="14" t="str">
        <v>E299981</v>
      </c>
    </row>
    <row r="1640" spans="8:8" ht="21.95" customHeight="1" x14ac:dyDescent="0.25">
      <c r="H1640" s="14" t="str">
        <v>E299982</v>
      </c>
    </row>
    <row r="1641" spans="8:8" ht="21.95" customHeight="1" x14ac:dyDescent="0.25">
      <c r="H1641" s="14" t="str">
        <v>E299983</v>
      </c>
    </row>
    <row r="1642" spans="8:8" ht="21.95" customHeight="1" x14ac:dyDescent="0.25">
      <c r="H1642" s="14" t="str">
        <v>E299984</v>
      </c>
    </row>
    <row r="1643" spans="8:8" ht="21.95" customHeight="1" x14ac:dyDescent="0.25">
      <c r="H1643" s="14" t="str">
        <v>E299985</v>
      </c>
    </row>
    <row r="1644" spans="8:8" ht="21.95" customHeight="1" x14ac:dyDescent="0.25">
      <c r="H1644" s="14" t="str">
        <v>E299986</v>
      </c>
    </row>
    <row r="1645" spans="8:8" ht="21.95" customHeight="1" x14ac:dyDescent="0.25">
      <c r="H1645" s="14" t="str">
        <v>E299987</v>
      </c>
    </row>
    <row r="1646" spans="8:8" ht="21.95" customHeight="1" x14ac:dyDescent="0.25">
      <c r="H1646" s="14" t="str">
        <v>E299988</v>
      </c>
    </row>
    <row r="1647" spans="8:8" ht="21.95" customHeight="1" x14ac:dyDescent="0.25">
      <c r="H1647" s="14" t="str">
        <v>E299989</v>
      </c>
    </row>
    <row r="1648" spans="8:8" ht="21.95" customHeight="1" x14ac:dyDescent="0.25">
      <c r="H1648" s="14" t="str">
        <v>E299990</v>
      </c>
    </row>
    <row r="1649" spans="8:8" ht="21.95" customHeight="1" x14ac:dyDescent="0.25">
      <c r="H1649" s="14" t="str">
        <v>E299991</v>
      </c>
    </row>
    <row r="1650" spans="8:8" ht="21.95" customHeight="1" x14ac:dyDescent="0.25">
      <c r="H1650" s="14" t="str">
        <v>E299992</v>
      </c>
    </row>
    <row r="1651" spans="8:8" ht="21.95" customHeight="1" x14ac:dyDescent="0.25">
      <c r="H1651" s="14" t="str">
        <v>E299993</v>
      </c>
    </row>
    <row r="1652" spans="8:8" ht="21.95" customHeight="1" x14ac:dyDescent="0.25">
      <c r="H1652" s="14" t="str">
        <v>E299994</v>
      </c>
    </row>
    <row r="1653" spans="8:8" ht="21.95" customHeight="1" x14ac:dyDescent="0.25">
      <c r="H1653" s="14" t="str">
        <v>E299995</v>
      </c>
    </row>
    <row r="1654" spans="8:8" ht="21.95" customHeight="1" x14ac:dyDescent="0.25">
      <c r="H1654" s="14" t="str">
        <v>E299996</v>
      </c>
    </row>
    <row r="1655" spans="8:8" ht="21.95" customHeight="1" x14ac:dyDescent="0.25">
      <c r="H1655" s="14" t="str">
        <v>E299997</v>
      </c>
    </row>
    <row r="1656" spans="8:8" ht="21.95" customHeight="1" x14ac:dyDescent="0.25">
      <c r="H1656" s="14" t="str">
        <v>E299998</v>
      </c>
    </row>
    <row r="1657" spans="8:8" ht="21.95" customHeight="1" x14ac:dyDescent="0.25">
      <c r="H1657" s="14" t="str">
        <v>E299999</v>
      </c>
    </row>
    <row r="1658" spans="8:8" ht="21.95" customHeight="1" x14ac:dyDescent="0.25">
      <c r="H1658" s="14" t="str">
        <v>E300000</v>
      </c>
    </row>
    <row r="1659" spans="8:8" ht="21.95" customHeight="1" x14ac:dyDescent="0.25">
      <c r="H1659" s="14" t="str">
        <v>E300001</v>
      </c>
    </row>
    <row r="1660" spans="8:8" ht="21.95" customHeight="1" x14ac:dyDescent="0.25">
      <c r="H1660" s="14" t="str">
        <v>E300002</v>
      </c>
    </row>
    <row r="1661" spans="8:8" ht="21.95" customHeight="1" x14ac:dyDescent="0.25">
      <c r="H1661" s="14" t="str">
        <v>E300003</v>
      </c>
    </row>
    <row r="1662" spans="8:8" ht="21.95" customHeight="1" x14ac:dyDescent="0.25">
      <c r="H1662" s="14" t="str">
        <v>E300004</v>
      </c>
    </row>
    <row r="1663" spans="8:8" ht="21.95" customHeight="1" x14ac:dyDescent="0.25">
      <c r="H1663" s="14" t="str">
        <v>E300005</v>
      </c>
    </row>
    <row r="1664" spans="8:8" ht="21.95" customHeight="1" x14ac:dyDescent="0.25">
      <c r="H1664" s="14" t="str">
        <v>E300006</v>
      </c>
    </row>
    <row r="1665" spans="8:8" ht="21.95" customHeight="1" x14ac:dyDescent="0.25">
      <c r="H1665" s="14" t="str">
        <v>E300007</v>
      </c>
    </row>
    <row r="1666" spans="8:8" ht="21.95" customHeight="1" x14ac:dyDescent="0.25">
      <c r="H1666" s="14" t="str">
        <v>E300008</v>
      </c>
    </row>
    <row r="1667" spans="8:8" ht="21.95" customHeight="1" x14ac:dyDescent="0.25">
      <c r="H1667" s="14" t="str">
        <v>E300009</v>
      </c>
    </row>
    <row r="1668" spans="8:8" ht="21.95" customHeight="1" x14ac:dyDescent="0.25">
      <c r="H1668" s="14" t="str">
        <v>E300010</v>
      </c>
    </row>
    <row r="1669" spans="8:8" ht="21.95" customHeight="1" x14ac:dyDescent="0.25">
      <c r="H1669" s="14" t="str">
        <v>E300011</v>
      </c>
    </row>
    <row r="1670" spans="8:8" ht="21.95" customHeight="1" x14ac:dyDescent="0.25">
      <c r="H1670" s="14" t="str">
        <v>E300012</v>
      </c>
    </row>
    <row r="1671" spans="8:8" ht="21.95" customHeight="1" x14ac:dyDescent="0.25">
      <c r="H1671" s="14" t="str">
        <v>E300013</v>
      </c>
    </row>
    <row r="1672" spans="8:8" ht="21.95" customHeight="1" x14ac:dyDescent="0.25">
      <c r="H1672" s="14" t="str">
        <v>E300014</v>
      </c>
    </row>
    <row r="1673" spans="8:8" ht="21.95" customHeight="1" x14ac:dyDescent="0.25">
      <c r="H1673" s="14" t="str">
        <v>E300015</v>
      </c>
    </row>
    <row r="1674" spans="8:8" ht="21.95" customHeight="1" x14ac:dyDescent="0.25">
      <c r="H1674" s="14" t="str">
        <v>E300016</v>
      </c>
    </row>
    <row r="1675" spans="8:8" ht="21.95" customHeight="1" x14ac:dyDescent="0.25">
      <c r="H1675" s="14" t="str">
        <v>E300017</v>
      </c>
    </row>
    <row r="1676" spans="8:8" ht="21.95" customHeight="1" x14ac:dyDescent="0.25">
      <c r="H1676" s="14" t="str">
        <v>E300018</v>
      </c>
    </row>
    <row r="1677" spans="8:8" ht="21.95" customHeight="1" x14ac:dyDescent="0.25">
      <c r="H1677" s="14" t="str">
        <v>E300019</v>
      </c>
    </row>
    <row r="1678" spans="8:8" ht="21.95" customHeight="1" x14ac:dyDescent="0.25">
      <c r="H1678" s="14" t="str">
        <v>E300020</v>
      </c>
    </row>
    <row r="1679" spans="8:8" ht="21.95" customHeight="1" x14ac:dyDescent="0.25">
      <c r="H1679" s="14" t="str">
        <v>E300021</v>
      </c>
    </row>
    <row r="1680" spans="8:8" ht="21.95" customHeight="1" x14ac:dyDescent="0.25">
      <c r="H1680" s="14" t="str">
        <v>E300022</v>
      </c>
    </row>
    <row r="1681" spans="8:8" ht="21.95" customHeight="1" x14ac:dyDescent="0.25">
      <c r="H1681" s="14" t="str">
        <v>E300023</v>
      </c>
    </row>
    <row r="1682" spans="8:8" ht="21.95" customHeight="1" x14ac:dyDescent="0.25">
      <c r="H1682" s="14" t="str">
        <v>E300024</v>
      </c>
    </row>
    <row r="1683" spans="8:8" ht="21.95" customHeight="1" x14ac:dyDescent="0.25">
      <c r="H1683" s="14" t="str">
        <v>E300025</v>
      </c>
    </row>
    <row r="1684" spans="8:8" ht="21.95" customHeight="1" x14ac:dyDescent="0.25">
      <c r="H1684" s="14" t="str">
        <v>E300026</v>
      </c>
    </row>
    <row r="1685" spans="8:8" ht="21.95" customHeight="1" x14ac:dyDescent="0.25">
      <c r="H1685" s="14" t="str">
        <v>E300027</v>
      </c>
    </row>
    <row r="1686" spans="8:8" ht="21.95" customHeight="1" x14ac:dyDescent="0.25">
      <c r="H1686" s="14" t="str">
        <v>E300028</v>
      </c>
    </row>
    <row r="1687" spans="8:8" ht="21.95" customHeight="1" x14ac:dyDescent="0.25">
      <c r="H1687" s="14" t="str">
        <v>E300029</v>
      </c>
    </row>
    <row r="1688" spans="8:8" ht="21.95" customHeight="1" x14ac:dyDescent="0.25">
      <c r="H1688" s="14" t="str">
        <v>E300030</v>
      </c>
    </row>
    <row r="1689" spans="8:8" ht="21.95" customHeight="1" x14ac:dyDescent="0.25">
      <c r="H1689" s="14" t="str">
        <v>E300031</v>
      </c>
    </row>
    <row r="1690" spans="8:8" ht="21.95" customHeight="1" x14ac:dyDescent="0.25">
      <c r="H1690" s="14" t="str">
        <v>E300032</v>
      </c>
    </row>
    <row r="1691" spans="8:8" ht="21.95" customHeight="1" x14ac:dyDescent="0.25">
      <c r="H1691" s="14" t="str">
        <v>E300033</v>
      </c>
    </row>
    <row r="1692" spans="8:8" ht="21.95" customHeight="1" x14ac:dyDescent="0.25">
      <c r="H1692" s="14" t="str">
        <v>E300034</v>
      </c>
    </row>
    <row r="1693" spans="8:8" ht="21.95" customHeight="1" x14ac:dyDescent="0.25">
      <c r="H1693" s="14" t="str">
        <v>E300035</v>
      </c>
    </row>
    <row r="1694" spans="8:8" ht="21.95" customHeight="1" x14ac:dyDescent="0.25">
      <c r="H1694" s="14" t="str">
        <v>E300036</v>
      </c>
    </row>
    <row r="1695" spans="8:8" ht="21.95" customHeight="1" x14ac:dyDescent="0.25">
      <c r="H1695" s="14" t="str">
        <v>E300037</v>
      </c>
    </row>
    <row r="1696" spans="8:8" ht="21.95" customHeight="1" x14ac:dyDescent="0.25">
      <c r="H1696" s="14" t="str">
        <v>E300038</v>
      </c>
    </row>
    <row r="1697" spans="8:8" ht="21.95" customHeight="1" x14ac:dyDescent="0.25">
      <c r="H1697" s="14" t="str">
        <v>E300039</v>
      </c>
    </row>
    <row r="1698" spans="8:8" ht="21.95" customHeight="1" x14ac:dyDescent="0.25">
      <c r="H1698" s="14" t="str">
        <v>E300040</v>
      </c>
    </row>
    <row r="1699" spans="8:8" ht="21.95" customHeight="1" x14ac:dyDescent="0.25">
      <c r="H1699" s="14" t="str">
        <v>E300041</v>
      </c>
    </row>
    <row r="1700" spans="8:8" ht="21.95" customHeight="1" x14ac:dyDescent="0.25">
      <c r="H1700" s="14" t="str">
        <v>E300042</v>
      </c>
    </row>
    <row r="1701" spans="8:8" ht="21.95" customHeight="1" x14ac:dyDescent="0.25">
      <c r="H1701" s="14" t="str">
        <v>E300043</v>
      </c>
    </row>
    <row r="1702" spans="8:8" ht="21.95" customHeight="1" x14ac:dyDescent="0.25">
      <c r="H1702" s="14" t="str">
        <v>E300044</v>
      </c>
    </row>
    <row r="1703" spans="8:8" ht="21.95" customHeight="1" x14ac:dyDescent="0.25">
      <c r="H1703" s="14" t="str">
        <v>E300045</v>
      </c>
    </row>
    <row r="1704" spans="8:8" ht="21.95" customHeight="1" x14ac:dyDescent="0.25">
      <c r="H1704" s="14" t="str">
        <v>E300046</v>
      </c>
    </row>
    <row r="1705" spans="8:8" ht="21.95" customHeight="1" x14ac:dyDescent="0.25">
      <c r="H1705" s="14" t="str">
        <v>E300047</v>
      </c>
    </row>
    <row r="1706" spans="8:8" ht="21.95" customHeight="1" x14ac:dyDescent="0.25">
      <c r="H1706" s="14" t="str">
        <v>E300048</v>
      </c>
    </row>
    <row r="1707" spans="8:8" ht="21.95" customHeight="1" x14ac:dyDescent="0.25">
      <c r="H1707" s="14" t="str">
        <v>E300049</v>
      </c>
    </row>
    <row r="1708" spans="8:8" ht="21.95" customHeight="1" x14ac:dyDescent="0.25">
      <c r="H1708" s="14" t="str">
        <v>E300050</v>
      </c>
    </row>
    <row r="1709" spans="8:8" ht="21.95" customHeight="1" x14ac:dyDescent="0.25">
      <c r="H1709" s="14" t="str">
        <v>E300051</v>
      </c>
    </row>
    <row r="1710" spans="8:8" ht="21.95" customHeight="1" x14ac:dyDescent="0.25">
      <c r="H1710" s="14" t="str">
        <v>E300052</v>
      </c>
    </row>
    <row r="1711" spans="8:8" ht="21.95" customHeight="1" x14ac:dyDescent="0.25">
      <c r="H1711" s="14" t="str">
        <v>E300053</v>
      </c>
    </row>
    <row r="1712" spans="8:8" ht="21.95" customHeight="1" x14ac:dyDescent="0.25">
      <c r="H1712" s="14" t="str">
        <v>E300054</v>
      </c>
    </row>
    <row r="1713" spans="8:8" ht="21.95" customHeight="1" x14ac:dyDescent="0.25">
      <c r="H1713" s="14" t="str">
        <v>E300055</v>
      </c>
    </row>
    <row r="1714" spans="8:8" ht="21.95" customHeight="1" x14ac:dyDescent="0.25">
      <c r="H1714" s="14" t="str">
        <v>E300056</v>
      </c>
    </row>
    <row r="1715" spans="8:8" ht="21.95" customHeight="1" x14ac:dyDescent="0.25">
      <c r="H1715" s="14" t="str">
        <v>E300057</v>
      </c>
    </row>
    <row r="1716" spans="8:8" ht="21.95" customHeight="1" x14ac:dyDescent="0.25">
      <c r="H1716" s="14" t="str">
        <v>E300058</v>
      </c>
    </row>
    <row r="1717" spans="8:8" ht="21.95" customHeight="1" x14ac:dyDescent="0.25">
      <c r="H1717" s="14" t="str">
        <v>E300059</v>
      </c>
    </row>
    <row r="1718" spans="8:8" ht="21.95" customHeight="1" x14ac:dyDescent="0.25">
      <c r="H1718" s="14" t="str">
        <v>E300060</v>
      </c>
    </row>
    <row r="1719" spans="8:8" ht="21.95" customHeight="1" x14ac:dyDescent="0.25">
      <c r="H1719" s="14" t="str">
        <v>E300061</v>
      </c>
    </row>
    <row r="1720" spans="8:8" ht="21.95" customHeight="1" x14ac:dyDescent="0.25">
      <c r="H1720" s="14" t="str">
        <v>E300062</v>
      </c>
    </row>
    <row r="1721" spans="8:8" ht="21.95" customHeight="1" x14ac:dyDescent="0.25">
      <c r="H1721" s="14" t="str">
        <v>E300063</v>
      </c>
    </row>
    <row r="1722" spans="8:8" ht="21.95" customHeight="1" x14ac:dyDescent="0.25">
      <c r="H1722" s="14" t="str">
        <v>E300064</v>
      </c>
    </row>
    <row r="1723" spans="8:8" ht="21.95" customHeight="1" x14ac:dyDescent="0.25">
      <c r="H1723" s="14" t="str">
        <v>E300065</v>
      </c>
    </row>
    <row r="1724" spans="8:8" ht="21.95" customHeight="1" x14ac:dyDescent="0.25">
      <c r="H1724" s="14" t="str">
        <v>E300066</v>
      </c>
    </row>
    <row r="1725" spans="8:8" ht="21.95" customHeight="1" x14ac:dyDescent="0.25">
      <c r="H1725" s="14" t="str">
        <v>E300067</v>
      </c>
    </row>
    <row r="1726" spans="8:8" ht="21.95" customHeight="1" x14ac:dyDescent="0.25">
      <c r="H1726" s="14" t="str">
        <v>E300068</v>
      </c>
    </row>
    <row r="1727" spans="8:8" ht="21.95" customHeight="1" x14ac:dyDescent="0.25">
      <c r="H1727" s="14" t="str">
        <v>E300069</v>
      </c>
    </row>
    <row r="1728" spans="8:8" ht="21.95" customHeight="1" x14ac:dyDescent="0.25">
      <c r="H1728" s="14" t="str">
        <v>E300070</v>
      </c>
    </row>
    <row r="1729" spans="8:8" ht="21.95" customHeight="1" x14ac:dyDescent="0.25">
      <c r="H1729" s="14" t="str">
        <v>E300071</v>
      </c>
    </row>
    <row r="1730" spans="8:8" ht="21.95" customHeight="1" x14ac:dyDescent="0.25">
      <c r="H1730" s="14" t="str">
        <v>E300072</v>
      </c>
    </row>
    <row r="1731" spans="8:8" ht="21.95" customHeight="1" x14ac:dyDescent="0.25">
      <c r="H1731" s="14" t="str">
        <v>E300073</v>
      </c>
    </row>
    <row r="1732" spans="8:8" ht="21.95" customHeight="1" x14ac:dyDescent="0.25">
      <c r="H1732" s="14" t="str">
        <v>E300074</v>
      </c>
    </row>
    <row r="1733" spans="8:8" ht="21.95" customHeight="1" x14ac:dyDescent="0.25">
      <c r="H1733" s="14" t="str">
        <v>E300075</v>
      </c>
    </row>
    <row r="1734" spans="8:8" ht="21.95" customHeight="1" x14ac:dyDescent="0.25">
      <c r="H1734" s="14" t="str">
        <v>E300076</v>
      </c>
    </row>
    <row r="1735" spans="8:8" ht="21.95" customHeight="1" x14ac:dyDescent="0.25">
      <c r="H1735" s="14" t="str">
        <v>E300077</v>
      </c>
    </row>
    <row r="1736" spans="8:8" ht="21.95" customHeight="1" x14ac:dyDescent="0.25">
      <c r="H1736" s="14" t="str">
        <v>E300078</v>
      </c>
    </row>
    <row r="1737" spans="8:8" ht="21.95" customHeight="1" x14ac:dyDescent="0.25">
      <c r="H1737" s="14" t="str">
        <v>E300079</v>
      </c>
    </row>
    <row r="1738" spans="8:8" ht="21.95" customHeight="1" x14ac:dyDescent="0.25">
      <c r="H1738" s="14" t="str">
        <v>E300080</v>
      </c>
    </row>
    <row r="1739" spans="8:8" ht="21.95" customHeight="1" x14ac:dyDescent="0.25">
      <c r="H1739" s="14" t="str">
        <v>E300081</v>
      </c>
    </row>
    <row r="1740" spans="8:8" ht="21.95" customHeight="1" x14ac:dyDescent="0.25">
      <c r="H1740" s="14" t="str">
        <v>E300082</v>
      </c>
    </row>
    <row r="1741" spans="8:8" ht="21.95" customHeight="1" x14ac:dyDescent="0.25">
      <c r="H1741" s="14" t="str">
        <v>E300083</v>
      </c>
    </row>
    <row r="1742" spans="8:8" ht="21.95" customHeight="1" x14ac:dyDescent="0.25">
      <c r="H1742" s="14" t="str">
        <v>E300084</v>
      </c>
    </row>
    <row r="1743" spans="8:8" ht="21.95" customHeight="1" x14ac:dyDescent="0.25">
      <c r="H1743" s="14" t="str">
        <v>E300085</v>
      </c>
    </row>
    <row r="1744" spans="8:8" ht="21.95" customHeight="1" x14ac:dyDescent="0.25">
      <c r="H1744" s="14" t="str">
        <v>E300086</v>
      </c>
    </row>
    <row r="1745" spans="8:8" ht="21.95" customHeight="1" x14ac:dyDescent="0.25">
      <c r="H1745" s="14" t="str">
        <v>E300087</v>
      </c>
    </row>
    <row r="1746" spans="8:8" ht="21.95" customHeight="1" x14ac:dyDescent="0.25">
      <c r="H1746" s="14" t="str">
        <v>E300088</v>
      </c>
    </row>
    <row r="1747" spans="8:8" ht="21.95" customHeight="1" x14ac:dyDescent="0.25">
      <c r="H1747" s="14" t="str">
        <v>E300089</v>
      </c>
    </row>
    <row r="1748" spans="8:8" ht="21.95" customHeight="1" x14ac:dyDescent="0.25">
      <c r="H1748" s="14" t="str">
        <v>E300090</v>
      </c>
    </row>
    <row r="1749" spans="8:8" ht="21.95" customHeight="1" x14ac:dyDescent="0.25">
      <c r="H1749" s="14" t="str">
        <v>E300091</v>
      </c>
    </row>
    <row r="1750" spans="8:8" ht="21.95" customHeight="1" x14ac:dyDescent="0.25">
      <c r="H1750" s="14" t="str">
        <v>E300092</v>
      </c>
    </row>
    <row r="1751" spans="8:8" ht="21.95" customHeight="1" x14ac:dyDescent="0.25">
      <c r="H1751" s="14" t="str">
        <v>E300093</v>
      </c>
    </row>
    <row r="1752" spans="8:8" ht="21.95" customHeight="1" x14ac:dyDescent="0.25">
      <c r="H1752" s="14" t="str">
        <v>E300094</v>
      </c>
    </row>
    <row r="1753" spans="8:8" ht="21.95" customHeight="1" x14ac:dyDescent="0.25">
      <c r="H1753" s="14" t="str">
        <v>E300095</v>
      </c>
    </row>
    <row r="1754" spans="8:8" ht="21.95" customHeight="1" x14ac:dyDescent="0.25">
      <c r="H1754" s="14" t="str">
        <v>E300096</v>
      </c>
    </row>
    <row r="1755" spans="8:8" ht="21.95" customHeight="1" x14ac:dyDescent="0.25">
      <c r="H1755" s="14" t="str">
        <v>E300097</v>
      </c>
    </row>
    <row r="1756" spans="8:8" ht="21.95" customHeight="1" x14ac:dyDescent="0.25">
      <c r="H1756" s="14" t="str">
        <v>E300098</v>
      </c>
    </row>
    <row r="1757" spans="8:8" ht="21.95" customHeight="1" x14ac:dyDescent="0.25">
      <c r="H1757" s="14" t="str">
        <v>E300099</v>
      </c>
    </row>
    <row r="1758" spans="8:8" ht="21.95" customHeight="1" x14ac:dyDescent="0.25">
      <c r="H1758" s="14" t="str">
        <v>E300100</v>
      </c>
    </row>
    <row r="1759" spans="8:8" ht="21.95" customHeight="1" x14ac:dyDescent="0.25">
      <c r="H1759" s="14" t="str">
        <v>E300101</v>
      </c>
    </row>
    <row r="1760" spans="8:8" ht="21.95" customHeight="1" x14ac:dyDescent="0.25">
      <c r="H1760" s="14" t="str">
        <v>E300102</v>
      </c>
    </row>
    <row r="1761" spans="8:8" ht="21.95" customHeight="1" x14ac:dyDescent="0.25">
      <c r="H1761" s="14" t="str">
        <v>E300103</v>
      </c>
    </row>
    <row r="1762" spans="8:8" ht="21.95" customHeight="1" x14ac:dyDescent="0.25">
      <c r="H1762" s="14" t="str">
        <v>E300104</v>
      </c>
    </row>
    <row r="1763" spans="8:8" ht="21.95" customHeight="1" x14ac:dyDescent="0.25">
      <c r="H1763" s="14" t="str">
        <v>E300105</v>
      </c>
    </row>
    <row r="1764" spans="8:8" ht="21.95" customHeight="1" x14ac:dyDescent="0.25">
      <c r="H1764" s="14" t="str">
        <v>E300106</v>
      </c>
    </row>
    <row r="1765" spans="8:8" ht="21.95" customHeight="1" x14ac:dyDescent="0.25">
      <c r="H1765" s="14" t="str">
        <v>E300107</v>
      </c>
    </row>
    <row r="1766" spans="8:8" ht="21.95" customHeight="1" x14ac:dyDescent="0.25">
      <c r="H1766" s="14" t="str">
        <v>E300108</v>
      </c>
    </row>
    <row r="1767" spans="8:8" ht="21.95" customHeight="1" x14ac:dyDescent="0.25">
      <c r="H1767" s="14" t="str">
        <v>E300109</v>
      </c>
    </row>
    <row r="1768" spans="8:8" ht="21.95" customHeight="1" x14ac:dyDescent="0.25">
      <c r="H1768" s="14" t="str">
        <v>E300110</v>
      </c>
    </row>
    <row r="1769" spans="8:8" ht="21.95" customHeight="1" x14ac:dyDescent="0.25">
      <c r="H1769" s="14" t="str">
        <v>E300111</v>
      </c>
    </row>
    <row r="1770" spans="8:8" ht="21.95" customHeight="1" x14ac:dyDescent="0.25">
      <c r="H1770" s="14" t="str">
        <v>E300112</v>
      </c>
    </row>
    <row r="1771" spans="8:8" ht="21.95" customHeight="1" x14ac:dyDescent="0.25">
      <c r="H1771" s="14" t="str">
        <v>E300113</v>
      </c>
    </row>
    <row r="1772" spans="8:8" ht="21.95" customHeight="1" x14ac:dyDescent="0.25">
      <c r="H1772" s="14" t="str">
        <v>E300114</v>
      </c>
    </row>
    <row r="1773" spans="8:8" ht="21.95" customHeight="1" x14ac:dyDescent="0.25">
      <c r="H1773" s="14" t="str">
        <v>E300115</v>
      </c>
    </row>
    <row r="1774" spans="8:8" ht="21.95" customHeight="1" x14ac:dyDescent="0.25">
      <c r="H1774" s="14" t="str">
        <v>E300116</v>
      </c>
    </row>
    <row r="1775" spans="8:8" ht="21.95" customHeight="1" x14ac:dyDescent="0.25">
      <c r="H1775" s="14" t="str">
        <v>E300117</v>
      </c>
    </row>
    <row r="1776" spans="8:8" ht="21.95" customHeight="1" x14ac:dyDescent="0.25">
      <c r="H1776" s="14" t="str">
        <v>E300118</v>
      </c>
    </row>
    <row r="1777" spans="8:8" ht="21.95" customHeight="1" x14ac:dyDescent="0.25">
      <c r="H1777" s="14" t="str">
        <v>E300119</v>
      </c>
    </row>
    <row r="1778" spans="8:8" ht="21.95" customHeight="1" x14ac:dyDescent="0.25">
      <c r="H1778" s="14" t="str">
        <v>E300120</v>
      </c>
    </row>
    <row r="1779" spans="8:8" ht="21.95" customHeight="1" x14ac:dyDescent="0.25">
      <c r="H1779" s="14" t="str">
        <v>E300122</v>
      </c>
    </row>
    <row r="1780" spans="8:8" ht="21.95" customHeight="1" x14ac:dyDescent="0.25">
      <c r="H1780" s="14" t="str">
        <v>E300123</v>
      </c>
    </row>
    <row r="1781" spans="8:8" ht="21.95" customHeight="1" x14ac:dyDescent="0.25">
      <c r="H1781" s="14" t="str">
        <v>E300124</v>
      </c>
    </row>
    <row r="1782" spans="8:8" ht="21.95" customHeight="1" x14ac:dyDescent="0.25">
      <c r="H1782" s="14" t="str">
        <v>E300125</v>
      </c>
    </row>
    <row r="1783" spans="8:8" ht="21.95" customHeight="1" x14ac:dyDescent="0.25">
      <c r="H1783" s="14" t="str">
        <v>E300126</v>
      </c>
    </row>
    <row r="1784" spans="8:8" ht="21.95" customHeight="1" x14ac:dyDescent="0.25">
      <c r="H1784" s="14" t="str">
        <v>E300127</v>
      </c>
    </row>
    <row r="1785" spans="8:8" ht="21.95" customHeight="1" x14ac:dyDescent="0.25">
      <c r="H1785" s="14" t="str">
        <v>E300128</v>
      </c>
    </row>
    <row r="1786" spans="8:8" ht="21.95" customHeight="1" x14ac:dyDescent="0.25">
      <c r="H1786" s="14" t="str">
        <v>E300129</v>
      </c>
    </row>
    <row r="1787" spans="8:8" ht="21.95" customHeight="1" x14ac:dyDescent="0.25">
      <c r="H1787" s="14" t="str">
        <v>E300130</v>
      </c>
    </row>
    <row r="1788" spans="8:8" ht="21.95" customHeight="1" x14ac:dyDescent="0.25">
      <c r="H1788" s="14" t="str">
        <v>E300131</v>
      </c>
    </row>
    <row r="1789" spans="8:8" ht="21.95" customHeight="1" x14ac:dyDescent="0.25">
      <c r="H1789" s="14" t="str">
        <v>E300132</v>
      </c>
    </row>
    <row r="1790" spans="8:8" ht="21.95" customHeight="1" x14ac:dyDescent="0.25">
      <c r="H1790" s="14" t="str">
        <v>E300133</v>
      </c>
    </row>
    <row r="1791" spans="8:8" ht="21.95" customHeight="1" x14ac:dyDescent="0.25">
      <c r="H1791" s="14" t="str">
        <v>E300134</v>
      </c>
    </row>
    <row r="1792" spans="8:8" ht="21.95" customHeight="1" x14ac:dyDescent="0.25">
      <c r="H1792" s="14" t="str">
        <v>E300135</v>
      </c>
    </row>
    <row r="1793" spans="8:8" ht="21.95" customHeight="1" x14ac:dyDescent="0.25">
      <c r="H1793" s="14" t="str">
        <v>E300136</v>
      </c>
    </row>
    <row r="1794" spans="8:8" ht="21.95" customHeight="1" x14ac:dyDescent="0.25">
      <c r="H1794" s="14" t="str">
        <v>E300137</v>
      </c>
    </row>
    <row r="1795" spans="8:8" ht="21.95" customHeight="1" x14ac:dyDescent="0.25">
      <c r="H1795" s="14" t="str">
        <v>E300138</v>
      </c>
    </row>
    <row r="1796" spans="8:8" ht="21.95" customHeight="1" x14ac:dyDescent="0.25">
      <c r="H1796" s="14" t="str">
        <v>E300139</v>
      </c>
    </row>
    <row r="1797" spans="8:8" ht="21.95" customHeight="1" x14ac:dyDescent="0.25">
      <c r="H1797" s="14" t="str">
        <v>E300140</v>
      </c>
    </row>
    <row r="1798" spans="8:8" ht="21.95" customHeight="1" x14ac:dyDescent="0.25">
      <c r="H1798" s="14" t="str">
        <v>E300141</v>
      </c>
    </row>
    <row r="1799" spans="8:8" ht="21.95" customHeight="1" x14ac:dyDescent="0.25">
      <c r="H1799" s="14" t="str">
        <v>E300142</v>
      </c>
    </row>
    <row r="1800" spans="8:8" ht="21.95" customHeight="1" x14ac:dyDescent="0.25">
      <c r="H1800" s="14" t="str">
        <v>E300143</v>
      </c>
    </row>
    <row r="1801" spans="8:8" ht="21.95" customHeight="1" x14ac:dyDescent="0.25">
      <c r="H1801" s="14" t="str">
        <v>E300144</v>
      </c>
    </row>
    <row r="1802" spans="8:8" ht="21.95" customHeight="1" x14ac:dyDescent="0.25">
      <c r="H1802" s="14" t="str">
        <v>E300145</v>
      </c>
    </row>
    <row r="1803" spans="8:8" ht="21.95" customHeight="1" x14ac:dyDescent="0.25">
      <c r="H1803" s="14" t="str">
        <v>E300146</v>
      </c>
    </row>
    <row r="1804" spans="8:8" ht="21.95" customHeight="1" x14ac:dyDescent="0.25">
      <c r="H1804" s="14" t="str">
        <v>E300147</v>
      </c>
    </row>
    <row r="1805" spans="8:8" ht="21.95" customHeight="1" x14ac:dyDescent="0.25">
      <c r="H1805" s="14" t="str">
        <v>M019974</v>
      </c>
    </row>
    <row r="1806" spans="8:8" ht="21.95" customHeight="1" x14ac:dyDescent="0.25">
      <c r="H1806" s="14" t="str">
        <v>M038623</v>
      </c>
    </row>
    <row r="1807" spans="8:8" ht="21.95" customHeight="1" x14ac:dyDescent="0.25">
      <c r="H1807" s="14" t="str">
        <v>M042395</v>
      </c>
    </row>
    <row r="1808" spans="8:8" ht="21.95" customHeight="1" x14ac:dyDescent="0.25">
      <c r="H1808" s="14" t="str">
        <v>M044139</v>
      </c>
    </row>
    <row r="1809" spans="8:8" ht="21.95" customHeight="1" x14ac:dyDescent="0.25">
      <c r="H1809" s="14" t="str">
        <v>M044771</v>
      </c>
    </row>
    <row r="1810" spans="8:8" ht="21.95" customHeight="1" x14ac:dyDescent="0.25">
      <c r="H1810" s="14" t="str">
        <v>M095280</v>
      </c>
    </row>
    <row r="1811" spans="8:8" ht="21.95" customHeight="1" x14ac:dyDescent="0.25">
      <c r="H1811" s="14" t="str">
        <v>M096889</v>
      </c>
    </row>
    <row r="1812" spans="8:8" ht="21.95" customHeight="1" x14ac:dyDescent="0.25">
      <c r="H1812" s="14" t="str">
        <v>M109659</v>
      </c>
    </row>
    <row r="1813" spans="8:8" ht="21.95" customHeight="1" x14ac:dyDescent="0.25">
      <c r="H1813" s="14" t="str">
        <v>M124542</v>
      </c>
    </row>
    <row r="1814" spans="8:8" ht="21.95" customHeight="1" x14ac:dyDescent="0.25">
      <c r="H1814" s="14" t="str">
        <v>M144808</v>
      </c>
    </row>
    <row r="1815" spans="8:8" ht="21.95" customHeight="1" x14ac:dyDescent="0.25">
      <c r="H1815" s="14" t="str">
        <v>M154464</v>
      </c>
    </row>
    <row r="1816" spans="8:8" ht="21.95" customHeight="1" x14ac:dyDescent="0.25">
      <c r="H1816" s="14" t="str">
        <v>M200979</v>
      </c>
    </row>
    <row r="1817" spans="8:8" ht="21.95" customHeight="1" x14ac:dyDescent="0.25">
      <c r="H1817" s="14" t="str">
        <v>M217443</v>
      </c>
    </row>
    <row r="1818" spans="8:8" ht="21.95" customHeight="1" x14ac:dyDescent="0.25">
      <c r="H1818" s="14" t="str">
        <v>M221184</v>
      </c>
    </row>
    <row r="1819" spans="8:8" ht="21.95" customHeight="1" x14ac:dyDescent="0.25">
      <c r="H1819" s="14" t="str">
        <v>M236190</v>
      </c>
    </row>
    <row r="1820" spans="8:8" ht="21.95" customHeight="1" x14ac:dyDescent="0.25">
      <c r="H1820" s="14" t="str">
        <v>M236347</v>
      </c>
    </row>
    <row r="1821" spans="8:8" ht="21.95" customHeight="1" x14ac:dyDescent="0.25">
      <c r="H1821" s="14" t="str">
        <v>M236816</v>
      </c>
    </row>
    <row r="1822" spans="8:8" ht="21.95" customHeight="1" x14ac:dyDescent="0.25">
      <c r="H1822" s="14" t="str">
        <v>M237930</v>
      </c>
    </row>
    <row r="1823" spans="8:8" ht="21.95" customHeight="1" x14ac:dyDescent="0.25">
      <c r="H1823" s="14" t="str">
        <v>M242774</v>
      </c>
    </row>
    <row r="1824" spans="8:8" ht="21.95" customHeight="1" x14ac:dyDescent="0.25">
      <c r="H1824" s="14" t="str">
        <v>M252825</v>
      </c>
    </row>
    <row r="1825" spans="8:8" ht="21.95" customHeight="1" x14ac:dyDescent="0.25">
      <c r="H1825" s="14" t="str">
        <v>M266882</v>
      </c>
    </row>
    <row r="1826" spans="8:8" ht="21.95" customHeight="1" x14ac:dyDescent="0.25">
      <c r="H1826" s="14" t="str">
        <v>M293226</v>
      </c>
    </row>
    <row r="1827" spans="8:8" ht="21.95" customHeight="1" x14ac:dyDescent="0.25">
      <c r="H1827" s="14" t="str">
        <v>M296403</v>
      </c>
    </row>
    <row r="1828" spans="8:8" ht="21.95" customHeight="1" x14ac:dyDescent="0.25">
      <c r="H1828" s="14" t="str">
        <v>M300121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E77B5-7FEC-4946-882F-7FF0AEAE109D}">
  <dimension ref="E10"/>
  <sheetViews>
    <sheetView showGridLines="0" zoomScaleNormal="100" workbookViewId="0">
      <selection activeCell="Q13" sqref="Q13"/>
    </sheetView>
  </sheetViews>
  <sheetFormatPr defaultColWidth="13.7109375" defaultRowHeight="22.15" customHeight="1" x14ac:dyDescent="0.25"/>
  <sheetData>
    <row r="10" spans="5:5" ht="22.15" customHeight="1" x14ac:dyDescent="0.25">
      <c r="E10" s="4"/>
    </row>
  </sheetData>
  <sheetProtection algorithmName="SHA-512" hashValue="TZGZ4YhXrI1QQERGHtJZ5XE3S5cONLW4xwCi6QZOt7uYJPoi/inmm4oyfJS+oMgxxeNYoRNJ5N4BEW4dFk5IYQ==" saltValue="cyxgnJIw5amEzRTHdfBXx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593BD-AD6B-4A7B-9119-394ECB5AFE1E}">
  <dimension ref="M14"/>
  <sheetViews>
    <sheetView showGridLines="0" zoomScaleNormal="100" workbookViewId="0">
      <selection activeCell="Q5" sqref="Q5"/>
    </sheetView>
  </sheetViews>
  <sheetFormatPr defaultColWidth="13.7109375" defaultRowHeight="22.15" customHeight="1" x14ac:dyDescent="0.25"/>
  <sheetData>
    <row r="14" spans="13:13" ht="22.15" customHeight="1" x14ac:dyDescent="0.25">
      <c r="M14" s="4"/>
    </row>
  </sheetData>
  <sheetProtection algorithmName="SHA-512" hashValue="/xQNixdJhox96Li42lGDDf7jKszUEB+U2wlYVLJP617n6MCCWkLRd+1r1nBsR35I5sJO0BGndZWhPcKzLukQoA==" saltValue="LSITfbN90i++vdYDzc3yH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F0586-97FE-47EB-920B-5FDBD6B66994}">
  <dimension ref="A1:O24"/>
  <sheetViews>
    <sheetView showGridLines="0" tabSelected="1" workbookViewId="0">
      <selection activeCell="Q9" sqref="Q9"/>
    </sheetView>
  </sheetViews>
  <sheetFormatPr defaultColWidth="13.7109375" defaultRowHeight="22.15" customHeight="1" x14ac:dyDescent="0.25"/>
  <cols>
    <col min="1" max="1" width="13.7109375" style="57"/>
    <col min="2" max="2" width="26.7109375" style="57" customWidth="1"/>
    <col min="3" max="3" width="4.7109375" style="57" customWidth="1"/>
    <col min="4" max="5" width="13.7109375" style="57"/>
    <col min="6" max="6" width="4.7109375" style="57" customWidth="1"/>
    <col min="7" max="9" width="13.7109375" style="57"/>
    <col min="10" max="10" width="5.7109375" style="57" customWidth="1"/>
    <col min="11" max="11" width="13.7109375" style="57"/>
    <col min="12" max="12" width="13.7109375" style="57" customWidth="1"/>
    <col min="13" max="13" width="15.7109375" style="57" customWidth="1"/>
    <col min="14" max="14" width="5.7109375" style="57" customWidth="1"/>
    <col min="15" max="15" width="13.7109375" style="63"/>
    <col min="16" max="16384" width="13.7109375" style="57"/>
  </cols>
  <sheetData>
    <row r="1" spans="1:14" ht="22.15" customHeight="1" x14ac:dyDescent="0.25">
      <c r="A1" s="62"/>
      <c r="B1" s="25"/>
      <c r="C1" s="25"/>
      <c r="D1" s="25"/>
      <c r="E1" s="25"/>
      <c r="F1" s="25"/>
      <c r="G1" s="25"/>
      <c r="H1" s="25"/>
      <c r="I1" s="25"/>
      <c r="J1" s="25"/>
      <c r="K1" s="25"/>
      <c r="L1" s="25"/>
      <c r="M1" s="25"/>
      <c r="N1" s="26"/>
    </row>
    <row r="2" spans="1:14" ht="22.15" customHeight="1" x14ac:dyDescent="0.25">
      <c r="A2" s="64"/>
      <c r="B2" s="65"/>
      <c r="C2" s="27"/>
      <c r="D2" s="27"/>
      <c r="E2" s="27"/>
      <c r="F2" s="27"/>
      <c r="G2" s="27"/>
      <c r="H2" s="27"/>
      <c r="I2" s="27"/>
      <c r="J2" s="27"/>
      <c r="K2" s="27"/>
      <c r="L2" s="27"/>
      <c r="M2" s="27"/>
      <c r="N2" s="28"/>
    </row>
    <row r="3" spans="1:14" ht="22.15" customHeight="1" x14ac:dyDescent="0.25">
      <c r="A3" s="64"/>
      <c r="B3" s="65"/>
      <c r="C3" s="27"/>
      <c r="D3" s="27"/>
      <c r="E3" s="27"/>
      <c r="F3" s="27"/>
      <c r="G3" s="27"/>
      <c r="H3" s="27"/>
      <c r="I3" s="27"/>
      <c r="J3" s="27"/>
      <c r="K3" s="27"/>
      <c r="L3" s="27"/>
      <c r="M3" s="27"/>
      <c r="N3" s="28"/>
    </row>
    <row r="4" spans="1:14" ht="22.15" customHeight="1" thickBot="1" x14ac:dyDescent="0.3">
      <c r="A4" s="64"/>
      <c r="B4" s="65"/>
      <c r="C4" s="27"/>
      <c r="D4" s="27"/>
      <c r="E4" s="27"/>
      <c r="F4" s="27"/>
      <c r="G4" s="27"/>
      <c r="H4" s="27"/>
      <c r="I4" s="27"/>
      <c r="J4" s="27"/>
      <c r="K4" s="27"/>
      <c r="L4" s="27"/>
      <c r="M4" s="27"/>
      <c r="N4" s="28"/>
    </row>
    <row r="5" spans="1:14" ht="22.15" customHeight="1" x14ac:dyDescent="0.25">
      <c r="A5" s="66" t="s">
        <v>3947</v>
      </c>
      <c r="B5" s="67"/>
      <c r="C5" s="27"/>
      <c r="D5" s="29" t="e" vm="12">
        <f>IFERROR(VLOOKUP(IFERROR(VLOOKUP($B$9,EmployeeData[],23,0),IFERROR(VLOOKUP($B$10,EmployeeData[[Name]:[EMPLOYEE_ID]],22,0),"")),'List Personal Data'!$B$2:$C$3,2,0),"")</f>
        <v>#VALUE!</v>
      </c>
      <c r="E5" s="29"/>
      <c r="F5" s="27"/>
      <c r="G5" s="30" t="s">
        <v>3966</v>
      </c>
      <c r="H5" s="31"/>
      <c r="I5" s="32"/>
      <c r="J5" s="27"/>
      <c r="K5" s="30" t="s">
        <v>3977</v>
      </c>
      <c r="L5" s="31"/>
      <c r="M5" s="32"/>
      <c r="N5" s="28"/>
    </row>
    <row r="6" spans="1:14" ht="22.15" customHeight="1" x14ac:dyDescent="0.25">
      <c r="A6" s="19" t="s">
        <v>23</v>
      </c>
      <c r="B6" s="20"/>
      <c r="C6" s="27"/>
      <c r="D6" s="29"/>
      <c r="E6" s="29"/>
      <c r="F6" s="27"/>
      <c r="G6" s="33" t="s">
        <v>3957</v>
      </c>
      <c r="H6" s="34" t="str">
        <f>IFERROR(VLOOKUP($B$9,EmployeeData[],1,0),IFERROR(VLOOKUP($B$10,EmployeeData[[Name]:[EMPLOYEE_ID]],38,0),""))</f>
        <v>E002358</v>
      </c>
      <c r="I6" s="35"/>
      <c r="J6" s="27"/>
      <c r="K6" s="33" t="s">
        <v>23</v>
      </c>
      <c r="L6" s="36" t="str">
        <f>IFERROR(VLOOKUP($B$9,EmployeeData[],21,0),IFERROR(VLOOKUP($B$10,EmployeeData[[Name]:[EMPLOYEE_ID]],20,0),""))</f>
        <v>ACME Western EU SE</v>
      </c>
      <c r="M6" s="35"/>
      <c r="N6" s="28"/>
    </row>
    <row r="7" spans="1:14" ht="22.15" customHeight="1" x14ac:dyDescent="0.25">
      <c r="A7" s="21" t="s">
        <v>3951</v>
      </c>
      <c r="B7" s="20"/>
      <c r="C7" s="27"/>
      <c r="D7" s="29"/>
      <c r="E7" s="29"/>
      <c r="F7" s="27"/>
      <c r="G7" s="33" t="s">
        <v>3950</v>
      </c>
      <c r="H7" s="36" t="str">
        <f>IFERROR(VLOOKUP($B$9,EmployeeData[],2,0),IFERROR(VLOOKUP($B$10,EmployeeData[[Name]:[EMPLOYEE_ID]],1,0),""))</f>
        <v>Adam Tran</v>
      </c>
      <c r="I7" s="35"/>
      <c r="J7" s="27"/>
      <c r="K7" s="33" t="s">
        <v>3951</v>
      </c>
      <c r="L7" s="36" t="str">
        <f>IFERROR(VLOOKUP($B$9,EmployeeData[],18,0),IFERROR(VLOOKUP($B$10,EmployeeData[[Name]:[EMPLOYEE_ID]],17,0),""))</f>
        <v>Operations</v>
      </c>
      <c r="M7" s="35"/>
      <c r="N7" s="28"/>
    </row>
    <row r="8" spans="1:14" ht="22.15" customHeight="1" x14ac:dyDescent="0.25">
      <c r="A8" s="21" t="s">
        <v>25</v>
      </c>
      <c r="B8" s="20"/>
      <c r="C8" s="27"/>
      <c r="D8" s="29"/>
      <c r="E8" s="29"/>
      <c r="F8" s="27"/>
      <c r="G8" s="33" t="s">
        <v>26</v>
      </c>
      <c r="H8" s="36">
        <f>IFERROR(VLOOKUP($B$9,EmployeeData[],31,0),IFERROR(VLOOKUP($B$10,EmployeeData[[Name]:[EMPLOYEE_ID]],30,0),""))</f>
        <v>47</v>
      </c>
      <c r="I8" s="35"/>
      <c r="J8" s="27"/>
      <c r="K8" s="33" t="s">
        <v>25</v>
      </c>
      <c r="L8" s="36" t="str">
        <f>IFERROR(VLOOKUP($B$9,EmployeeData[],17,0),IFERROR(VLOOKUP($B$10,EmployeeData[[Name]:[EMPLOYEE_ID]],16,0),""))</f>
        <v>Sales</v>
      </c>
      <c r="M8" s="35"/>
      <c r="N8" s="28"/>
    </row>
    <row r="9" spans="1:14" ht="22.15" customHeight="1" x14ac:dyDescent="0.25">
      <c r="A9" s="21" t="s">
        <v>3948</v>
      </c>
      <c r="B9" s="20" t="s">
        <v>242</v>
      </c>
      <c r="C9" s="27"/>
      <c r="D9" s="29"/>
      <c r="E9" s="29"/>
      <c r="F9" s="27"/>
      <c r="G9" s="33" t="s">
        <v>3971</v>
      </c>
      <c r="H9" s="36" t="str">
        <f>IFERROR(VLOOKUP($B$9,EmployeeData[],25,0),IFERROR(VLOOKUP($B$10,EmployeeData[[Name]:[EMPLOYEE_ID]],24,0),""))</f>
        <v>Asian</v>
      </c>
      <c r="I9" s="35"/>
      <c r="J9" s="27"/>
      <c r="K9" s="33" t="s">
        <v>28</v>
      </c>
      <c r="L9" s="37" t="str">
        <f>PROPER(IFERROR(VLOOKUP($B$9,EmployeeData[],30,0),IFERROR(VLOOKUP($B$10,EmployeeData[[Name]:[EMPLOYEE_ID]],29,0),"")))</f>
        <v>Associate</v>
      </c>
      <c r="M9" s="38"/>
      <c r="N9" s="28"/>
    </row>
    <row r="10" spans="1:14" ht="22.15" customHeight="1" x14ac:dyDescent="0.25">
      <c r="A10" s="22" t="s">
        <v>3950</v>
      </c>
      <c r="B10" s="20"/>
      <c r="C10" s="27"/>
      <c r="D10" s="29"/>
      <c r="E10" s="29"/>
      <c r="F10" s="27"/>
      <c r="G10" s="33" t="s">
        <v>3965</v>
      </c>
      <c r="H10" s="36" t="str">
        <f>IFERROR(VLOOKUP($B$9,EmployeeData[],24,0),IFERROR(VLOOKUP($B$10,EmployeeData[[Name]:[EMPLOYEE_ID]],23,0),""))</f>
        <v>Single</v>
      </c>
      <c r="I10" s="35"/>
      <c r="J10" s="27"/>
      <c r="K10" s="33" t="s">
        <v>3967</v>
      </c>
      <c r="L10" s="36" t="str">
        <f>PROPER(IFERROR(VLOOKUP($B$9,EmployeeData[],29,0),IFERROR(VLOOKUP($B$10,EmployeeData[[Name]:[EMPLOYEE_ID]],28,0),"")))</f>
        <v>Designer</v>
      </c>
      <c r="M10" s="35"/>
      <c r="N10" s="28"/>
    </row>
    <row r="11" spans="1:14" ht="22.15" customHeight="1" thickBot="1" x14ac:dyDescent="0.3">
      <c r="A11" s="23" t="s">
        <v>41</v>
      </c>
      <c r="B11" s="24"/>
      <c r="C11" s="27"/>
      <c r="D11" s="29"/>
      <c r="E11" s="29"/>
      <c r="F11" s="27"/>
      <c r="G11" s="39" t="s">
        <v>3958</v>
      </c>
      <c r="H11" s="40" t="str">
        <f>IFERROR(VLOOKUP($B$9,EmployeeData[],25,0),IFERROR(VLOOKUP($B$10,EmployeeData[[Name]:[EMPLOYEE_ID]],26,0),""))</f>
        <v>Asian</v>
      </c>
      <c r="I11" s="41"/>
      <c r="J11" s="27"/>
      <c r="K11" s="33" t="s">
        <v>41</v>
      </c>
      <c r="L11" s="42" t="str">
        <f>IFERROR(VLOOKUP($B$9,EmployeeData[],28,0),IFERROR(VLOOKUP($B$10,EmployeeData[[Name]:[EMPLOYEE_ID]],27,0),""))</f>
        <v>Josh Alpizar</v>
      </c>
      <c r="M11" s="35"/>
      <c r="N11" s="28"/>
    </row>
    <row r="12" spans="1:14" ht="22.15" customHeight="1" thickBot="1" x14ac:dyDescent="0.3">
      <c r="A12" s="64"/>
      <c r="B12" s="65"/>
      <c r="C12" s="27"/>
      <c r="D12" s="29"/>
      <c r="E12" s="29"/>
      <c r="F12" s="27"/>
      <c r="G12" s="27"/>
      <c r="H12" s="27"/>
      <c r="I12" s="27"/>
      <c r="J12" s="27"/>
      <c r="K12" s="43" t="s">
        <v>3968</v>
      </c>
      <c r="L12" s="44">
        <f>IFERROR(VLOOKUP($B$9,EmployeeData[],15,0),IFERROR(VLOOKUP($B$10,EmployeeData[[Name]:[EMPLOYEE_ID]],14,0),""))</f>
        <v>92196</v>
      </c>
      <c r="M12" s="45"/>
      <c r="N12" s="28"/>
    </row>
    <row r="13" spans="1:14" ht="22.15" customHeight="1" thickBot="1" x14ac:dyDescent="0.3">
      <c r="A13" s="68" t="s">
        <v>3949</v>
      </c>
      <c r="B13" s="69"/>
      <c r="C13" s="27"/>
      <c r="D13" s="29"/>
      <c r="E13" s="29"/>
      <c r="F13" s="27"/>
      <c r="G13" s="27"/>
      <c r="H13" s="30" t="s">
        <v>3969</v>
      </c>
      <c r="I13" s="32"/>
      <c r="J13" s="27"/>
      <c r="K13" s="33" t="s">
        <v>3959</v>
      </c>
      <c r="L13" s="46" t="str">
        <f>IFERROR(VLOOKUP($B$9,EmployeeData[],16,0),IFERROR(VLOOKUP($B$10,EmployeeData[[Name]:[EMPLOYEE_ID]],15,0),""))</f>
        <v>Active</v>
      </c>
      <c r="M13" s="35"/>
      <c r="N13" s="28"/>
    </row>
    <row r="14" spans="1:14" ht="22.15" customHeight="1" x14ac:dyDescent="0.25">
      <c r="A14" s="70" t="str">
        <f>IF(AND($B$6="",$B$7="",$B$8="",$B$9="",$B$10="",$B$11=""),"You can search EmployeeID or Name by Company, Departement, Division or Manager",IF(AND($B$9="",$B$10=""),"Input EmployeeID or Name",IF(H6="","Data not Found","")))</f>
        <v/>
      </c>
      <c r="B14" s="71"/>
      <c r="C14" s="27"/>
      <c r="D14" s="29"/>
      <c r="E14" s="29"/>
      <c r="F14" s="27"/>
      <c r="G14" s="27"/>
      <c r="H14" s="47" t="str">
        <f>PROPER(IFERROR(VLOOKUP($B$9,EmployeeData[],37,0),IFERROR(VLOOKUP($B$10,EmployeeData[[Name]:[EMPLOYEE_ID]],36,0),"")))</f>
        <v>Very High Impact</v>
      </c>
      <c r="I14" s="48"/>
      <c r="J14" s="27"/>
      <c r="K14" s="33" t="s">
        <v>3960</v>
      </c>
      <c r="L14" s="49">
        <f>IFERROR(VLOOKUP($B$9,EmployeeData[],10,0),IFERROR(VLOOKUP($B$10,EmployeeData[[Name]:[EMPLOYEE_ID]],9,0),""))</f>
        <v>43713</v>
      </c>
      <c r="M14" s="50"/>
      <c r="N14" s="28"/>
    </row>
    <row r="15" spans="1:14" ht="22.15" customHeight="1" thickBot="1" x14ac:dyDescent="0.3">
      <c r="A15" s="72"/>
      <c r="B15" s="73"/>
      <c r="C15" s="27"/>
      <c r="D15" s="29"/>
      <c r="E15" s="29"/>
      <c r="F15" s="27"/>
      <c r="G15" s="27"/>
      <c r="H15" s="51"/>
      <c r="I15" s="52"/>
      <c r="J15" s="27"/>
      <c r="K15" s="33" t="s">
        <v>3961</v>
      </c>
      <c r="L15" s="53" t="str">
        <f>IFERROR(VLOOKUP($B$9,EmployeeData[],34,0)&amp;" Years",IFERROR(VLOOKUP($B$10,EmployeeData[[Name]:[EMPLOYEE_ID]],33,0)&amp;" Years",""))</f>
        <v>6 Years</v>
      </c>
      <c r="M15" s="54"/>
      <c r="N15" s="28"/>
    </row>
    <row r="16" spans="1:14" ht="22.15" customHeight="1" x14ac:dyDescent="0.25">
      <c r="A16" s="72"/>
      <c r="B16" s="73"/>
      <c r="C16" s="27"/>
      <c r="D16" s="29"/>
      <c r="E16" s="29"/>
      <c r="F16" s="27"/>
      <c r="G16" s="27"/>
      <c r="H16" s="30" t="s">
        <v>3970</v>
      </c>
      <c r="I16" s="32"/>
      <c r="J16" s="27"/>
      <c r="K16" s="33" t="s">
        <v>3962</v>
      </c>
      <c r="L16" s="49" t="str">
        <f>IF($L$13="Active","",IFERROR(VLOOKUP($B$9,EmployeeData[],11,0),IFERROR(VLOOKUP($B$10,EmployeeData[[Name]:[EMPLOYEE_ID]],10,0),"")))</f>
        <v/>
      </c>
      <c r="M16" s="50"/>
      <c r="N16" s="28"/>
    </row>
    <row r="17" spans="1:14" ht="22.15" customHeight="1" x14ac:dyDescent="0.25">
      <c r="A17" s="72"/>
      <c r="B17" s="73"/>
      <c r="C17" s="27"/>
      <c r="D17" s="27"/>
      <c r="E17" s="27"/>
      <c r="F17" s="27"/>
      <c r="G17" s="27"/>
      <c r="H17" s="55" t="str">
        <f>IF(IFERROR(VLOOKUP($B$9,EmployeeData[],38,0),IFERROR(VLOOKUP($B$10,EmployeeData[[Name]:[EMPLOYEE_ID]],37,0),""))=TRUE,"YES","")</f>
        <v>YES</v>
      </c>
      <c r="I17" s="56"/>
      <c r="J17" s="27"/>
      <c r="K17" s="33" t="s">
        <v>3963</v>
      </c>
      <c r="L17" s="36" t="str">
        <f>IF($L$13="Active","",IFERROR(VLOOKUP($B$9,EmployeeData[],8,0),IFERROR(VLOOKUP($B$10,EmployeeData[[Name]:[EMPLOYEE_ID]],7,0),"")))</f>
        <v/>
      </c>
      <c r="M17" s="35"/>
      <c r="N17" s="28"/>
    </row>
    <row r="18" spans="1:14" ht="22.15" customHeight="1" thickBot="1" x14ac:dyDescent="0.3">
      <c r="A18" s="74"/>
      <c r="B18" s="75"/>
      <c r="C18" s="27"/>
      <c r="F18" s="27"/>
      <c r="G18" s="27"/>
      <c r="H18" s="58"/>
      <c r="I18" s="59"/>
      <c r="J18" s="27"/>
      <c r="K18" s="39" t="s">
        <v>3964</v>
      </c>
      <c r="L18" s="40" t="str">
        <f>IF($L$13="Active","",IFERROR(VLOOKUP($B$9,EmployeeData[],9,0),IFERROR(VLOOKUP($B$10,EmployeeData[[Name]:[EMPLOYEE_ID]],8,0),"")))</f>
        <v/>
      </c>
      <c r="M18" s="41"/>
      <c r="N18" s="28"/>
    </row>
    <row r="19" spans="1:14" ht="22.15" customHeight="1" x14ac:dyDescent="0.25">
      <c r="A19" s="76"/>
      <c r="B19" s="27"/>
      <c r="C19" s="27"/>
      <c r="F19" s="27"/>
      <c r="G19" s="27"/>
      <c r="H19" s="27"/>
      <c r="I19" s="27"/>
      <c r="J19" s="27"/>
      <c r="K19" s="27"/>
      <c r="L19" s="27"/>
      <c r="M19" s="27"/>
      <c r="N19" s="28"/>
    </row>
    <row r="20" spans="1:14" ht="22.15" customHeight="1" x14ac:dyDescent="0.25">
      <c r="A20" s="64"/>
      <c r="B20" s="65"/>
      <c r="C20" s="27"/>
      <c r="F20" s="27"/>
      <c r="G20" s="27"/>
      <c r="H20" s="27"/>
      <c r="I20" s="27"/>
      <c r="J20" s="27"/>
      <c r="K20" s="27"/>
      <c r="L20" s="27"/>
      <c r="M20" s="27"/>
      <c r="N20" s="28"/>
    </row>
    <row r="21" spans="1:14" ht="22.15" customHeight="1" x14ac:dyDescent="0.25">
      <c r="A21" s="64"/>
      <c r="B21" s="65"/>
      <c r="C21" s="27"/>
      <c r="F21" s="27"/>
      <c r="G21" s="27"/>
      <c r="H21" s="27"/>
      <c r="I21" s="27"/>
      <c r="J21" s="27"/>
      <c r="K21" s="27"/>
      <c r="L21" s="27"/>
      <c r="M21" s="27"/>
      <c r="N21" s="28"/>
    </row>
    <row r="22" spans="1:14" ht="22.15" customHeight="1" x14ac:dyDescent="0.25">
      <c r="A22" s="64"/>
      <c r="B22" s="65"/>
      <c r="C22" s="27"/>
      <c r="F22" s="27"/>
      <c r="G22" s="27"/>
      <c r="H22" s="27"/>
      <c r="I22" s="27"/>
      <c r="J22" s="27"/>
      <c r="K22" s="27"/>
      <c r="L22" s="27"/>
      <c r="M22" s="27"/>
      <c r="N22" s="28"/>
    </row>
    <row r="23" spans="1:14" ht="22.15" customHeight="1" x14ac:dyDescent="0.25">
      <c r="A23" s="64"/>
      <c r="B23" s="65"/>
      <c r="C23" s="27"/>
      <c r="F23" s="27"/>
      <c r="G23" s="27"/>
      <c r="H23" s="27"/>
      <c r="I23" s="27"/>
      <c r="J23" s="27"/>
      <c r="K23" s="27"/>
      <c r="L23" s="27"/>
      <c r="M23" s="27"/>
      <c r="N23" s="28"/>
    </row>
    <row r="24" spans="1:14" ht="22.15" customHeight="1" thickBot="1" x14ac:dyDescent="0.3">
      <c r="A24" s="77"/>
      <c r="B24" s="78"/>
      <c r="C24" s="60"/>
      <c r="D24" s="60"/>
      <c r="E24" s="60"/>
      <c r="F24" s="60"/>
      <c r="G24" s="60"/>
      <c r="H24" s="60"/>
      <c r="I24" s="60"/>
      <c r="J24" s="60"/>
      <c r="K24" s="60"/>
      <c r="L24" s="60"/>
      <c r="M24" s="60"/>
      <c r="N24" s="61"/>
    </row>
  </sheetData>
  <sheetProtection algorithmName="SHA-512" hashValue="E+8OcJGIrW14aNYXB0/20y3I+RZdGUO5wSkxPV9kOQXtuYEe0NRdgiB3b0gcGeAO7u8DPzlPc6SOZdUmbIzAWw==" saltValue="mpa+2OsBaj591TzhTlNBaQ==" spinCount="100000" sheet="1" objects="1" scenarios="1"/>
  <mergeCells count="28">
    <mergeCell ref="H14:I15"/>
    <mergeCell ref="H17:I18"/>
    <mergeCell ref="L9:M9"/>
    <mergeCell ref="L13:M13"/>
    <mergeCell ref="L14:M14"/>
    <mergeCell ref="L15:M15"/>
    <mergeCell ref="L16:M16"/>
    <mergeCell ref="L17:M17"/>
    <mergeCell ref="L18:M18"/>
    <mergeCell ref="L6:M6"/>
    <mergeCell ref="L7:M7"/>
    <mergeCell ref="L8:M8"/>
    <mergeCell ref="L10:M10"/>
    <mergeCell ref="L11:M11"/>
    <mergeCell ref="H13:I13"/>
    <mergeCell ref="H16:I16"/>
    <mergeCell ref="G5:I5"/>
    <mergeCell ref="K5:M5"/>
    <mergeCell ref="H6:I6"/>
    <mergeCell ref="H7:I7"/>
    <mergeCell ref="H8:I8"/>
    <mergeCell ref="H9:I9"/>
    <mergeCell ref="H10:I10"/>
    <mergeCell ref="H11:I11"/>
    <mergeCell ref="A13:B13"/>
    <mergeCell ref="A5:B5"/>
    <mergeCell ref="A14:B18"/>
    <mergeCell ref="D5:E16"/>
  </mergeCells>
  <conditionalFormatting sqref="L13:M13">
    <cfRule type="containsText" dxfId="5" priority="5" operator="containsText" text="Resign">
      <formula>NOT(ISERROR(SEARCH("Resign",L13)))</formula>
    </cfRule>
    <cfRule type="containsText" dxfId="4" priority="6" operator="containsText" text="Active">
      <formula>NOT(ISERROR(SEARCH("Active",L13)))</formula>
    </cfRule>
  </conditionalFormatting>
  <conditionalFormatting sqref="H17:I18">
    <cfRule type="containsText" dxfId="3" priority="4" operator="containsText" text="YES">
      <formula>NOT(ISERROR(SEARCH("YES",H17)))</formula>
    </cfRule>
  </conditionalFormatting>
  <conditionalFormatting sqref="H14:I15">
    <cfRule type="containsText" dxfId="2" priority="2" operator="containsText" text="Unassigned">
      <formula>NOT(ISERROR(SEARCH("Unassigned",H14)))</formula>
    </cfRule>
    <cfRule type="containsText" dxfId="1" priority="3" operator="containsText" text="Very High Impact">
      <formula>NOT(ISERROR(SEARCH("Very High Impact",H14)))</formula>
    </cfRule>
  </conditionalFormatting>
  <conditionalFormatting sqref="A14:B18">
    <cfRule type="containsText" dxfId="0" priority="1" operator="containsText" text="Data not Found">
      <formula>NOT(ISERROR(SEARCH("Data not Found",A14)))</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FFE54DB2-B100-4E8C-BBF8-27EFAA5D6D03}">
          <x14:formula1>
            <xm:f>'List Personal Data'!$E$2:$E$1828</xm:f>
          </x14:formula1>
          <xm:sqref>B6</xm:sqref>
        </x14:dataValidation>
        <x14:dataValidation type="list" allowBlank="1" showInputMessage="1" showErrorMessage="1" xr:uid="{C8728E73-B1CF-42DA-9552-A4AB6AC128B3}">
          <x14:formula1>
            <xm:f>'List Personal Data'!$F$2:$F$1828</xm:f>
          </x14:formula1>
          <xm:sqref>B7</xm:sqref>
        </x14:dataValidation>
        <x14:dataValidation type="list" allowBlank="1" showInputMessage="1" showErrorMessage="1" xr:uid="{91E18ED7-1D41-4BBA-9B58-C6F1B8E38922}">
          <x14:formula1>
            <xm:f>'List Personal Data'!$G$2:$G$1828</xm:f>
          </x14:formula1>
          <xm:sqref>B8</xm:sqref>
        </x14:dataValidation>
        <x14:dataValidation type="list" allowBlank="1" showInputMessage="1" showErrorMessage="1" xr:uid="{D7D1F638-EE5D-4E83-A885-19BB570CCF46}">
          <x14:formula1>
            <xm:f>'List Personal Data'!$H$2:$H$1828</xm:f>
          </x14:formula1>
          <xm:sqref>B9</xm:sqref>
        </x14:dataValidation>
        <x14:dataValidation type="list" allowBlank="1" showInputMessage="1" showErrorMessage="1" xr:uid="{706202B0-033E-4DAC-8F28-756C5798F5E1}">
          <x14:formula1>
            <xm:f>'List Personal Data'!$I$2:$I$1828</xm:f>
          </x14:formula1>
          <xm:sqref>B10</xm:sqref>
        </x14:dataValidation>
        <x14:dataValidation type="list" allowBlank="1" showInputMessage="1" showErrorMessage="1" xr:uid="{CE54F759-CD53-4D22-A58D-CFAAF54B18EC}">
          <x14:formula1>
            <xm:f>'List Personal Data'!$J$2:$J$1828</xm:f>
          </x14:formula1>
          <xm:sqref>B11</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AD84369-71B1-4591-8F38-CCA2964BD9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EAct_Pivot</vt:lpstr>
      <vt:lpstr>EAtt_Pivot</vt:lpstr>
      <vt:lpstr>EDPivot</vt:lpstr>
      <vt:lpstr>List Personal Data</vt:lpstr>
      <vt:lpstr>Employee Active</vt:lpstr>
      <vt:lpstr>Employee TurnOver</vt:lpstr>
      <vt:lpstr>Employee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denindrap23@outlook.com</dc:creator>
  <cp:lastModifiedBy>denindrap23@outlook.com</cp:lastModifiedBy>
  <dcterms:created xsi:type="dcterms:W3CDTF">2025-06-03T11:29:02Z</dcterms:created>
  <dcterms:modified xsi:type="dcterms:W3CDTF">2025-06-11T01:11:43Z</dcterms:modified>
</cp:coreProperties>
</file>