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083_\Day-06.04\"/>
    </mc:Choice>
  </mc:AlternateContent>
  <xr:revisionPtr revIDLastSave="0" documentId="13_ncr:1_{C950548F-5CFA-4B72-A1C8-CC9F6FB3B3CF}" xr6:coauthVersionLast="47" xr6:coauthVersionMax="47" xr10:uidLastSave="{00000000-0000-0000-0000-000000000000}"/>
  <bookViews>
    <workbookView xWindow="34665" yWindow="600" windowWidth="21255" windowHeight="15165" tabRatio="914" activeTab="7" xr2:uid="{986EFDD9-458B-4E53-B61D-F99A97C749EF}"/>
  </bookViews>
  <sheets>
    <sheet name="условия " sheetId="1" r:id="rId1"/>
    <sheet name="счет" sheetId="12" r:id="rId2"/>
    <sheet name="если" sheetId="13" r:id="rId3"/>
    <sheet name="проверка нескольких условий" sheetId="14" r:id="rId4"/>
    <sheet name="проверка неск усл + впр" sheetId="15" r:id="rId5"/>
    <sheet name="ВПР " sheetId="16" r:id="rId6"/>
    <sheet name="если И" sheetId="17" r:id="rId7"/>
    <sheet name="ИЛИ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8" l="1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3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3" i="17"/>
  <c r="H2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3" i="17"/>
  <c r="D20" i="16"/>
  <c r="D16" i="16"/>
  <c r="D18" i="16"/>
  <c r="H2" i="14"/>
  <c r="H2" i="15"/>
  <c r="D18" i="15"/>
  <c r="H4" i="14"/>
  <c r="C15" i="13"/>
  <c r="D15" i="13"/>
  <c r="E15" i="13"/>
  <c r="F15" i="13"/>
  <c r="G15" i="13"/>
  <c r="H15" i="13"/>
  <c r="C16" i="13"/>
  <c r="D16" i="13"/>
  <c r="E16" i="13"/>
  <c r="F16" i="13"/>
  <c r="G16" i="13"/>
  <c r="H16" i="13"/>
  <c r="C17" i="13"/>
  <c r="D17" i="13"/>
  <c r="E17" i="13"/>
  <c r="F17" i="13"/>
  <c r="G17" i="13"/>
  <c r="H17" i="13"/>
  <c r="C18" i="13"/>
  <c r="D18" i="13"/>
  <c r="E18" i="13"/>
  <c r="F18" i="13"/>
  <c r="G18" i="13"/>
  <c r="H18" i="13"/>
  <c r="C19" i="13"/>
  <c r="D19" i="13"/>
  <c r="E19" i="13"/>
  <c r="F19" i="13"/>
  <c r="G19" i="13"/>
  <c r="H19" i="13"/>
  <c r="C20" i="13"/>
  <c r="D20" i="13"/>
  <c r="E20" i="13"/>
  <c r="F20" i="13"/>
  <c r="G20" i="13"/>
  <c r="H20" i="13"/>
  <c r="C21" i="13"/>
  <c r="D21" i="13"/>
  <c r="E21" i="13"/>
  <c r="F21" i="13"/>
  <c r="G21" i="13"/>
  <c r="H21" i="13"/>
  <c r="C22" i="13"/>
  <c r="D22" i="13"/>
  <c r="E22" i="13"/>
  <c r="F22" i="13"/>
  <c r="G22" i="13"/>
  <c r="H22" i="13"/>
  <c r="D14" i="13"/>
  <c r="E14" i="13"/>
  <c r="F14" i="13"/>
  <c r="G14" i="13"/>
  <c r="H14" i="13"/>
  <c r="C14" i="13"/>
  <c r="D12" i="13"/>
  <c r="E12" i="13"/>
  <c r="F12" i="13"/>
  <c r="G12" i="13"/>
  <c r="H12" i="13"/>
  <c r="C12" i="13"/>
  <c r="H10" i="12"/>
  <c r="I5" i="12"/>
  <c r="I6" i="12"/>
  <c r="I7" i="12"/>
  <c r="I8" i="12"/>
  <c r="I4" i="12"/>
  <c r="D14" i="12"/>
  <c r="E14" i="12"/>
  <c r="F14" i="12"/>
  <c r="C14" i="12"/>
  <c r="D13" i="12"/>
  <c r="E13" i="12"/>
  <c r="F13" i="12"/>
  <c r="C13" i="12"/>
  <c r="H5" i="12"/>
  <c r="H6" i="12"/>
  <c r="H7" i="12"/>
  <c r="H8" i="12"/>
  <c r="H4" i="12"/>
  <c r="D12" i="12"/>
  <c r="E12" i="12"/>
  <c r="F12" i="12"/>
  <c r="C12" i="12"/>
  <c r="C4" i="1"/>
  <c r="C3" i="1"/>
  <c r="C2" i="1"/>
</calcChain>
</file>

<file path=xl/sharedStrings.xml><?xml version="1.0" encoding="utf-8"?>
<sst xmlns="http://schemas.openxmlformats.org/spreadsheetml/2006/main" count="173" uniqueCount="106">
  <si>
    <t>=3 &gt; 5</t>
  </si>
  <si>
    <t>=5 = 9</t>
  </si>
  <si>
    <t>= 10 &lt; 50</t>
  </si>
  <si>
    <t>математика</t>
  </si>
  <si>
    <t>физика</t>
  </si>
  <si>
    <t>химия</t>
  </si>
  <si>
    <t>история</t>
  </si>
  <si>
    <t>Студент1</t>
  </si>
  <si>
    <t>Студент2</t>
  </si>
  <si>
    <t>Студент3</t>
  </si>
  <si>
    <t>Студент4</t>
  </si>
  <si>
    <t>Студент5</t>
  </si>
  <si>
    <t>не сдан</t>
  </si>
  <si>
    <t>сколько студентов сдало каждый экзамен</t>
  </si>
  <si>
    <t>счетз</t>
  </si>
  <si>
    <t>сдавалось экзаменов</t>
  </si>
  <si>
    <t>кол-во неуспешных попыток</t>
  </si>
  <si>
    <t xml:space="preserve">счетз - все попытки </t>
  </si>
  <si>
    <t>счет - успешные попытки</t>
  </si>
  <si>
    <t>осталось экзаменов</t>
  </si>
  <si>
    <t>считатьпустоты</t>
  </si>
  <si>
    <t>Штат</t>
  </si>
  <si>
    <t>Калифорния</t>
  </si>
  <si>
    <t>Колорадо</t>
  </si>
  <si>
    <t>Флорида</t>
  </si>
  <si>
    <t>Массачусетс</t>
  </si>
  <si>
    <t>Миннесота</t>
  </si>
  <si>
    <t>Нью-Йорк</t>
  </si>
  <si>
    <t>Огайо</t>
  </si>
  <si>
    <t>Техас</t>
  </si>
  <si>
    <t>Вашингтон</t>
  </si>
  <si>
    <t>Если значение отдельного штата больше среднего по штатам в этом месяце, то 'Высокая', иначе 'Низкая'</t>
  </si>
  <si>
    <t>среднее значение</t>
  </si>
  <si>
    <t>Тип автомобиля</t>
  </si>
  <si>
    <t>Особенности</t>
  </si>
  <si>
    <t>Легковой</t>
  </si>
  <si>
    <t>2-х дверный</t>
  </si>
  <si>
    <t>4-х дверный</t>
  </si>
  <si>
    <t>Грузовик</t>
  </si>
  <si>
    <t>Есть кузов</t>
  </si>
  <si>
    <t>Нет кузова</t>
  </si>
  <si>
    <t>Какое авто:</t>
  </si>
  <si>
    <t>Купе</t>
  </si>
  <si>
    <t>Седан</t>
  </si>
  <si>
    <t>Пикап</t>
  </si>
  <si>
    <t>Трейлер</t>
  </si>
  <si>
    <t>без литералов</t>
  </si>
  <si>
    <t>идентификатор</t>
  </si>
  <si>
    <t>штат</t>
  </si>
  <si>
    <t>расходы</t>
  </si>
  <si>
    <t>Иванов</t>
  </si>
  <si>
    <t>Сидоров</t>
  </si>
  <si>
    <t>Петров</t>
  </si>
  <si>
    <t>Иванова</t>
  </si>
  <si>
    <t>Сидорова</t>
  </si>
  <si>
    <t>Петрова</t>
  </si>
  <si>
    <t>Фамилия</t>
  </si>
  <si>
    <t>Телефон</t>
  </si>
  <si>
    <t>Почта</t>
  </si>
  <si>
    <t>Должность</t>
  </si>
  <si>
    <t>ЗП</t>
  </si>
  <si>
    <t>ivanov@test.ru</t>
  </si>
  <si>
    <t>sidorov@test.ru</t>
  </si>
  <si>
    <t>petrov@test.ru</t>
  </si>
  <si>
    <t>ivanova@test.ru</t>
  </si>
  <si>
    <t>sidiriva@test.ru</t>
  </si>
  <si>
    <t>pertova@test.ru</t>
  </si>
  <si>
    <t xml:space="preserve">Инженер </t>
  </si>
  <si>
    <t>Дворник</t>
  </si>
  <si>
    <t>Мастер</t>
  </si>
  <si>
    <t>Начальник</t>
  </si>
  <si>
    <t>Бухгалтер</t>
  </si>
  <si>
    <t>Водитель</t>
  </si>
  <si>
    <t>Идентификатор</t>
  </si>
  <si>
    <t>впр</t>
  </si>
  <si>
    <t>1. Есть номер сотрудника 5, получите почту этого сотрудника</t>
  </si>
  <si>
    <t>2. Дана фамилия - Сидоров. Найдите должность</t>
  </si>
  <si>
    <t>3. Дан телефон 54654. Найдите зп сотрудника с этим телефоном</t>
  </si>
  <si>
    <t>Код изделия</t>
  </si>
  <si>
    <t>Количество</t>
  </si>
  <si>
    <t>Скидка</t>
  </si>
  <si>
    <t>202-PRT-3013</t>
  </si>
  <si>
    <t>201-FIN-1452</t>
  </si>
  <si>
    <t>201-FIN-8238</t>
  </si>
  <si>
    <t>203-FIN-8882</t>
  </si>
  <si>
    <t>202-PRT-9587</t>
  </si>
  <si>
    <t>203-FIN-4614</t>
  </si>
  <si>
    <t>201-PRT-2478</t>
  </si>
  <si>
    <t>202-SUB-1955</t>
  </si>
  <si>
    <t>201-SUB-8641</t>
  </si>
  <si>
    <t>202-FIN-9069</t>
  </si>
  <si>
    <t>202-PRT-7937</t>
  </si>
  <si>
    <t>201-SUB-3124</t>
  </si>
  <si>
    <t>203-SUB-4369</t>
  </si>
  <si>
    <t>202-FIN-6273</t>
  </si>
  <si>
    <t>203-SUB-3972</t>
  </si>
  <si>
    <t>203-PRT-3335</t>
  </si>
  <si>
    <t>201-SUB-1022</t>
  </si>
  <si>
    <t>203-FIN-3507</t>
  </si>
  <si>
    <t>203-SUB-8304</t>
  </si>
  <si>
    <t>Статус изделия</t>
  </si>
  <si>
    <t>Номер сотрудника</t>
  </si>
  <si>
    <t>скидка 10%, если только номер сотрудника 202 И изделие готово (FIN)</t>
  </si>
  <si>
    <t>202-FIN-7937</t>
  </si>
  <si>
    <t>Скидка 10% если номер сотрудника 202 или 203</t>
  </si>
  <si>
    <t>примените скидку 10% только если номер сотрудника 202 ИЛИ 203 И статусизделия FIN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</si>
</sst>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9]mmmm\ yyyy;@"/>
    <numFmt numFmtId="165" formatCode="_(* #,##0.000_);_(* \(#,##0.000\);_(* &quot;-&quot;??_);_(@_)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4E5A66"/>
      <name val="Arial"/>
      <family val="2"/>
      <charset val="204"/>
    </font>
    <font>
      <sz val="11"/>
      <color theme="8" tint="0.39997558519241921"/>
      <name val="Calibri"/>
      <family val="2"/>
      <charset val="204"/>
      <scheme val="minor"/>
    </font>
    <font>
      <sz val="11"/>
      <color rgb="FF4E5A66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quotePrefix="1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7" xfId="0" quotePrefix="1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4" fillId="4" borderId="26" xfId="3" applyBorder="1" applyAlignment="1">
      <alignment horizontal="center" vertical="center"/>
    </xf>
    <xf numFmtId="0" fontId="4" fillId="4" borderId="25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14" xfId="2" applyFill="1" applyBorder="1" applyAlignment="1">
      <alignment horizontal="center" vertical="center"/>
    </xf>
    <xf numFmtId="0" fontId="3" fillId="2" borderId="15" xfId="2" applyFill="1" applyBorder="1" applyAlignment="1">
      <alignment horizontal="center" vertical="center"/>
    </xf>
    <xf numFmtId="0" fontId="3" fillId="2" borderId="16" xfId="2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0" borderId="26" xfId="0" applyBorder="1"/>
    <xf numFmtId="165" fontId="0" fillId="0" borderId="29" xfId="1" applyNumberFormat="1" applyFont="1" applyBorder="1"/>
    <xf numFmtId="165" fontId="0" fillId="0" borderId="30" xfId="1" applyNumberFormat="1" applyFont="1" applyBorder="1"/>
    <xf numFmtId="0" fontId="0" fillId="0" borderId="31" xfId="0" applyBorder="1"/>
    <xf numFmtId="165" fontId="0" fillId="0" borderId="0" xfId="1" applyNumberFormat="1" applyFont="1" applyBorder="1"/>
    <xf numFmtId="165" fontId="0" fillId="0" borderId="32" xfId="1" applyNumberFormat="1" applyFont="1" applyBorder="1"/>
    <xf numFmtId="0" fontId="0" fillId="0" borderId="33" xfId="0" applyBorder="1"/>
    <xf numFmtId="0" fontId="1" fillId="0" borderId="31" xfId="0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3" xfId="0" applyFill="1" applyBorder="1"/>
    <xf numFmtId="0" fontId="0" fillId="0" borderId="1" xfId="0" applyBorder="1"/>
    <xf numFmtId="0" fontId="0" fillId="2" borderId="2" xfId="0" applyFill="1" applyBorder="1"/>
    <xf numFmtId="165" fontId="0" fillId="2" borderId="3" xfId="1" applyNumberFormat="1" applyFont="1" applyFill="1" applyBorder="1"/>
    <xf numFmtId="0" fontId="0" fillId="2" borderId="3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8" fillId="0" borderId="38" xfId="4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8" fillId="0" borderId="3" xfId="4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20" xfId="4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5" borderId="3" xfId="0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9" fontId="9" fillId="5" borderId="3" xfId="0" applyNumberFormat="1" applyFont="1" applyFill="1" applyBorder="1" applyAlignment="1">
      <alignment horizontal="right"/>
    </xf>
    <xf numFmtId="0" fontId="0" fillId="0" borderId="3" xfId="0" applyBorder="1"/>
    <xf numFmtId="0" fontId="11" fillId="0" borderId="0" xfId="0" applyFont="1"/>
  </cellXfs>
  <cellStyles count="5">
    <cellStyle name="Гиперссылка" xfId="4" builtinId="8"/>
    <cellStyle name="Обычный" xfId="0" builtinId="0"/>
    <cellStyle name="Плохой" xfId="3" builtinId="27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idorov@test.ru" TargetMode="External"/><Relationship Id="rId7" Type="http://schemas.openxmlformats.org/officeDocument/2006/relationships/hyperlink" Target="mailto:pertova@test.ru" TargetMode="External"/><Relationship Id="rId2" Type="http://schemas.openxmlformats.org/officeDocument/2006/relationships/hyperlink" Target="mailto:ivanov@test.ru" TargetMode="External"/><Relationship Id="rId1" Type="http://schemas.openxmlformats.org/officeDocument/2006/relationships/hyperlink" Target="mailto:ivanov@test.ru" TargetMode="External"/><Relationship Id="rId6" Type="http://schemas.openxmlformats.org/officeDocument/2006/relationships/hyperlink" Target="mailto:sidiriva@test.ru" TargetMode="External"/><Relationship Id="rId5" Type="http://schemas.openxmlformats.org/officeDocument/2006/relationships/hyperlink" Target="mailto:ivanova@test.ru" TargetMode="External"/><Relationship Id="rId4" Type="http://schemas.openxmlformats.org/officeDocument/2006/relationships/hyperlink" Target="mailto:petrov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7816-001B-4E8D-93A2-4AE3A676A3BE}">
  <dimension ref="B2:C4"/>
  <sheetViews>
    <sheetView zoomScale="145" zoomScaleNormal="145" workbookViewId="0">
      <selection activeCell="B2" sqref="B2"/>
    </sheetView>
  </sheetViews>
  <sheetFormatPr defaultRowHeight="15" x14ac:dyDescent="0.25"/>
  <cols>
    <col min="2" max="2" width="14.42578125" customWidth="1"/>
    <col min="3" max="3" width="12.85546875" customWidth="1"/>
    <col min="4" max="4" width="16.28515625" customWidth="1"/>
    <col min="5" max="5" width="42.28515625" customWidth="1"/>
    <col min="6" max="6" width="36.140625" customWidth="1"/>
  </cols>
  <sheetData>
    <row r="2" spans="2:3" x14ac:dyDescent="0.25">
      <c r="B2" s="1" t="s">
        <v>0</v>
      </c>
      <c r="C2" t="b">
        <f>3&gt;5</f>
        <v>0</v>
      </c>
    </row>
    <row r="3" spans="2:3" x14ac:dyDescent="0.25">
      <c r="B3" s="1" t="s">
        <v>1</v>
      </c>
      <c r="C3" t="b">
        <f>5=9</f>
        <v>0</v>
      </c>
    </row>
    <row r="4" spans="2:3" x14ac:dyDescent="0.25">
      <c r="B4" s="1" t="s">
        <v>2</v>
      </c>
      <c r="C4" t="b">
        <f xml:space="preserve"> 10 &lt; 50</f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6485-A7CA-4345-A8F5-58DDCE7D768C}">
  <dimension ref="B2:I14"/>
  <sheetViews>
    <sheetView zoomScale="70" zoomScaleNormal="70" workbookViewId="0">
      <selection activeCell="J28" sqref="J28"/>
    </sheetView>
  </sheetViews>
  <sheetFormatPr defaultRowHeight="15" x14ac:dyDescent="0.25"/>
  <cols>
    <col min="2" max="2" width="27.85546875" customWidth="1"/>
    <col min="3" max="6" width="20.7109375" customWidth="1"/>
    <col min="8" max="8" width="23" customWidth="1"/>
    <col min="9" max="9" width="23.7109375" customWidth="1"/>
  </cols>
  <sheetData>
    <row r="2" spans="2:9" ht="15.75" thickBot="1" x14ac:dyDescent="0.3">
      <c r="H2" t="s">
        <v>14</v>
      </c>
      <c r="I2" t="s">
        <v>20</v>
      </c>
    </row>
    <row r="3" spans="2:9" ht="15.75" thickBot="1" x14ac:dyDescent="0.3">
      <c r="C3" s="8" t="s">
        <v>3</v>
      </c>
      <c r="D3" s="9" t="s">
        <v>4</v>
      </c>
      <c r="E3" s="9" t="s">
        <v>5</v>
      </c>
      <c r="F3" s="10" t="s">
        <v>6</v>
      </c>
      <c r="H3" s="27" t="s">
        <v>15</v>
      </c>
      <c r="I3" s="21" t="s">
        <v>19</v>
      </c>
    </row>
    <row r="4" spans="2:9" ht="20.100000000000001" customHeight="1" x14ac:dyDescent="0.25">
      <c r="B4" s="5" t="s">
        <v>7</v>
      </c>
      <c r="C4" s="37" t="s">
        <v>12</v>
      </c>
      <c r="D4" s="38"/>
      <c r="E4" s="38">
        <v>1</v>
      </c>
      <c r="F4" s="39"/>
      <c r="H4" s="28">
        <f>COUNTA(C4:F4)</f>
        <v>2</v>
      </c>
      <c r="I4" s="22">
        <f>COUNTBLANK(C4:F4)</f>
        <v>2</v>
      </c>
    </row>
    <row r="5" spans="2:9" ht="20.100000000000001" customHeight="1" x14ac:dyDescent="0.25">
      <c r="B5" s="6" t="s">
        <v>8</v>
      </c>
      <c r="C5" s="14">
        <v>1</v>
      </c>
      <c r="D5" s="15">
        <v>1</v>
      </c>
      <c r="E5" s="15">
        <v>1</v>
      </c>
      <c r="F5" s="16"/>
      <c r="H5" s="29">
        <f t="shared" ref="H5:H8" si="0">COUNTA(C5:F5)</f>
        <v>3</v>
      </c>
      <c r="I5" s="31">
        <f t="shared" ref="I5:I8" si="1">COUNTBLANK(C5:F5)</f>
        <v>1</v>
      </c>
    </row>
    <row r="6" spans="2:9" ht="20.100000000000001" customHeight="1" x14ac:dyDescent="0.25">
      <c r="B6" s="6" t="s">
        <v>9</v>
      </c>
      <c r="C6" s="17"/>
      <c r="D6" s="15">
        <v>1</v>
      </c>
      <c r="E6" s="15">
        <v>1</v>
      </c>
      <c r="F6" s="16">
        <v>1</v>
      </c>
      <c r="H6" s="29">
        <f t="shared" si="0"/>
        <v>3</v>
      </c>
      <c r="I6" s="31">
        <f t="shared" si="1"/>
        <v>1</v>
      </c>
    </row>
    <row r="7" spans="2:9" ht="20.100000000000001" customHeight="1" x14ac:dyDescent="0.25">
      <c r="B7" s="6" t="s">
        <v>10</v>
      </c>
      <c r="C7" s="34" t="s">
        <v>12</v>
      </c>
      <c r="D7" s="35"/>
      <c r="E7" s="35" t="s">
        <v>12</v>
      </c>
      <c r="F7" s="36"/>
      <c r="H7" s="29">
        <f t="shared" si="0"/>
        <v>2</v>
      </c>
      <c r="I7" s="31">
        <f t="shared" si="1"/>
        <v>2</v>
      </c>
    </row>
    <row r="8" spans="2:9" ht="20.100000000000001" customHeight="1" thickBot="1" x14ac:dyDescent="0.3">
      <c r="B8" s="7" t="s">
        <v>11</v>
      </c>
      <c r="C8" s="11">
        <v>1</v>
      </c>
      <c r="D8" s="12">
        <v>1</v>
      </c>
      <c r="E8" s="12">
        <v>1</v>
      </c>
      <c r="F8" s="13" t="s">
        <v>12</v>
      </c>
      <c r="H8" s="30">
        <f t="shared" si="0"/>
        <v>4</v>
      </c>
      <c r="I8" s="32">
        <f t="shared" si="1"/>
        <v>0</v>
      </c>
    </row>
    <row r="9" spans="2:9" ht="15.75" thickBot="1" x14ac:dyDescent="0.3"/>
    <row r="10" spans="2:9" ht="15.75" thickBot="1" x14ac:dyDescent="0.3">
      <c r="C10" s="78" t="s">
        <v>13</v>
      </c>
      <c r="D10" s="79"/>
      <c r="E10" s="79"/>
      <c r="F10" s="80"/>
      <c r="H10" s="33">
        <f>COUNTBLANK(C4:F4) + COUNTBLANK(C7:F7)</f>
        <v>4</v>
      </c>
    </row>
    <row r="11" spans="2:9" ht="15.75" thickBot="1" x14ac:dyDescent="0.3">
      <c r="C11" s="2" t="s">
        <v>3</v>
      </c>
      <c r="D11" s="3" t="s">
        <v>4</v>
      </c>
      <c r="E11" s="3" t="s">
        <v>5</v>
      </c>
      <c r="F11" s="4" t="s">
        <v>6</v>
      </c>
    </row>
    <row r="12" spans="2:9" ht="15.75" thickBot="1" x14ac:dyDescent="0.3">
      <c r="B12" t="s">
        <v>18</v>
      </c>
      <c r="C12" s="23">
        <f>COUNT(C4:C8)</f>
        <v>2</v>
      </c>
      <c r="D12" s="23">
        <f t="shared" ref="D12:F12" si="2">COUNT(D4:D8)</f>
        <v>3</v>
      </c>
      <c r="E12" s="23">
        <f t="shared" si="2"/>
        <v>4</v>
      </c>
      <c r="F12" s="24">
        <f t="shared" si="2"/>
        <v>1</v>
      </c>
    </row>
    <row r="13" spans="2:9" ht="15.75" thickBot="1" x14ac:dyDescent="0.3">
      <c r="B13" t="s">
        <v>17</v>
      </c>
      <c r="C13" s="25">
        <f>COUNTA(C4:C8)</f>
        <v>4</v>
      </c>
      <c r="D13" s="25">
        <f t="shared" ref="D13:F13" si="3">COUNTA(D4:D8)</f>
        <v>3</v>
      </c>
      <c r="E13" s="25">
        <f t="shared" si="3"/>
        <v>5</v>
      </c>
      <c r="F13" s="26">
        <f t="shared" si="3"/>
        <v>2</v>
      </c>
    </row>
    <row r="14" spans="2:9" ht="15.75" thickBot="1" x14ac:dyDescent="0.3">
      <c r="B14" t="s">
        <v>16</v>
      </c>
      <c r="C14" s="18">
        <f>COUNTA(C4:C8)-COUNT(C4:C8)</f>
        <v>2</v>
      </c>
      <c r="D14" s="19">
        <f t="shared" ref="D14:F14" si="4">COUNTA(D4:D8)-COUNT(D4:D8)</f>
        <v>0</v>
      </c>
      <c r="E14" s="19">
        <f t="shared" si="4"/>
        <v>1</v>
      </c>
      <c r="F14" s="20">
        <f t="shared" si="4"/>
        <v>1</v>
      </c>
    </row>
  </sheetData>
  <mergeCells count="1">
    <mergeCell ref="C10:F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B666-B566-4121-BD8A-52A4E436E8BA}">
  <dimension ref="B2:H22"/>
  <sheetViews>
    <sheetView zoomScale="145" zoomScaleNormal="145" workbookViewId="0">
      <selection activeCell="C14" sqref="C14"/>
    </sheetView>
  </sheetViews>
  <sheetFormatPr defaultRowHeight="15" x14ac:dyDescent="0.25"/>
  <cols>
    <col min="2" max="2" width="19" customWidth="1"/>
    <col min="3" max="8" width="15.7109375" customWidth="1"/>
  </cols>
  <sheetData>
    <row r="2" spans="2:8" ht="15.75" thickBot="1" x14ac:dyDescent="0.3">
      <c r="B2" s="41" t="s">
        <v>21</v>
      </c>
      <c r="C2" s="42">
        <v>41517</v>
      </c>
      <c r="D2" s="42">
        <v>41547</v>
      </c>
      <c r="E2" s="42">
        <v>41578</v>
      </c>
      <c r="F2" s="42">
        <v>41608</v>
      </c>
      <c r="G2" s="42">
        <v>41639</v>
      </c>
      <c r="H2" s="42">
        <v>41670</v>
      </c>
    </row>
    <row r="3" spans="2:8" x14ac:dyDescent="0.25">
      <c r="B3" s="43" t="s">
        <v>22</v>
      </c>
      <c r="C3" s="44">
        <v>3.919</v>
      </c>
      <c r="D3" s="44">
        <v>3.9889999999999999</v>
      </c>
      <c r="E3" s="44">
        <v>3.8290000000000002</v>
      </c>
      <c r="F3" s="44">
        <v>3.641</v>
      </c>
      <c r="G3" s="44">
        <v>3.6419999999999999</v>
      </c>
      <c r="H3" s="45">
        <v>3.6659999999999999</v>
      </c>
    </row>
    <row r="4" spans="2:8" x14ac:dyDescent="0.25">
      <c r="B4" s="46" t="s">
        <v>23</v>
      </c>
      <c r="C4" s="47">
        <v>3.569</v>
      </c>
      <c r="D4" s="47">
        <v>3.5819999999999999</v>
      </c>
      <c r="E4" s="47">
        <v>3.41</v>
      </c>
      <c r="F4" s="47">
        <v>3.2309999999999999</v>
      </c>
      <c r="G4" s="47">
        <v>3.1219999999999999</v>
      </c>
      <c r="H4" s="48">
        <v>3.238</v>
      </c>
    </row>
    <row r="5" spans="2:8" x14ac:dyDescent="0.25">
      <c r="B5" s="46" t="s">
        <v>24</v>
      </c>
      <c r="C5" s="47">
        <v>3.6139999999999999</v>
      </c>
      <c r="D5" s="47">
        <v>3.5579999999999998</v>
      </c>
      <c r="E5" s="47">
        <v>3.3879999999999999</v>
      </c>
      <c r="F5" s="47">
        <v>3.3769999999999998</v>
      </c>
      <c r="G5" s="47">
        <v>3.516</v>
      </c>
      <c r="H5" s="48">
        <v>3.4860000000000002</v>
      </c>
    </row>
    <row r="6" spans="2:8" x14ac:dyDescent="0.25">
      <c r="B6" s="46" t="s">
        <v>25</v>
      </c>
      <c r="C6" s="47">
        <v>3.7610000000000001</v>
      </c>
      <c r="D6" s="47">
        <v>3.7029999999999998</v>
      </c>
      <c r="E6" s="47">
        <v>3.5179999999999998</v>
      </c>
      <c r="F6" s="47">
        <v>3.419</v>
      </c>
      <c r="G6" s="47">
        <v>3.52</v>
      </c>
      <c r="H6" s="48">
        <v>3.5270000000000001</v>
      </c>
    </row>
    <row r="7" spans="2:8" x14ac:dyDescent="0.25">
      <c r="B7" s="46" t="s">
        <v>26</v>
      </c>
      <c r="C7" s="47">
        <v>3.577</v>
      </c>
      <c r="D7" s="47">
        <v>3.54</v>
      </c>
      <c r="E7" s="47">
        <v>3.3180000000000001</v>
      </c>
      <c r="F7" s="47">
        <v>3.1429999999999998</v>
      </c>
      <c r="G7" s="47">
        <v>3.113</v>
      </c>
      <c r="H7" s="48">
        <v>3.2719999999999998</v>
      </c>
    </row>
    <row r="8" spans="2:8" x14ac:dyDescent="0.25">
      <c r="B8" s="46" t="s">
        <v>27</v>
      </c>
      <c r="C8" s="47">
        <v>3.9329999999999998</v>
      </c>
      <c r="D8" s="47">
        <v>3.879</v>
      </c>
      <c r="E8" s="47">
        <v>3.7</v>
      </c>
      <c r="F8" s="47">
        <v>3.633</v>
      </c>
      <c r="G8" s="47">
        <v>3.7360000000000002</v>
      </c>
      <c r="H8" s="48">
        <v>3.734</v>
      </c>
    </row>
    <row r="9" spans="2:8" x14ac:dyDescent="0.25">
      <c r="B9" s="46" t="s">
        <v>28</v>
      </c>
      <c r="C9" s="47">
        <v>3.5419999999999998</v>
      </c>
      <c r="D9" s="47">
        <v>3.512</v>
      </c>
      <c r="E9" s="47">
        <v>3.3170000000000002</v>
      </c>
      <c r="F9" s="47">
        <v>3.2309999999999999</v>
      </c>
      <c r="G9" s="47">
        <v>3.2810000000000001</v>
      </c>
      <c r="H9" s="48">
        <v>3.3359999999999999</v>
      </c>
    </row>
    <row r="10" spans="2:8" x14ac:dyDescent="0.25">
      <c r="B10" s="46" t="s">
        <v>29</v>
      </c>
      <c r="C10" s="47">
        <v>3.5089999999999999</v>
      </c>
      <c r="D10" s="47">
        <v>3.383</v>
      </c>
      <c r="E10" s="47">
        <v>3.18</v>
      </c>
      <c r="F10" s="47">
        <v>3.1040000000000001</v>
      </c>
      <c r="G10" s="47">
        <v>3.1709999999999998</v>
      </c>
      <c r="H10" s="48">
        <v>3.1869999999999998</v>
      </c>
    </row>
    <row r="11" spans="2:8" ht="15.75" thickBot="1" x14ac:dyDescent="0.3">
      <c r="B11" s="49" t="s">
        <v>30</v>
      </c>
      <c r="C11" s="47">
        <v>3.855</v>
      </c>
      <c r="D11" s="47">
        <v>3.7669999999999999</v>
      </c>
      <c r="E11" s="47">
        <v>3.5670000000000002</v>
      </c>
      <c r="F11" s="47">
        <v>3.3730000000000002</v>
      </c>
      <c r="G11" s="47">
        <v>3.3479999999999999</v>
      </c>
      <c r="H11" s="48">
        <v>3.3660000000000001</v>
      </c>
    </row>
    <row r="12" spans="2:8" ht="35.25" customHeight="1" thickBot="1" x14ac:dyDescent="0.3">
      <c r="B12" s="50" t="s">
        <v>32</v>
      </c>
      <c r="C12" s="51">
        <f>AVERAGE(C3:C11)</f>
        <v>3.6976666666666662</v>
      </c>
      <c r="D12" s="52">
        <f t="shared" ref="D12:H12" si="0">AVERAGE(D3:D11)</f>
        <v>3.6570000000000005</v>
      </c>
      <c r="E12" s="52">
        <f t="shared" si="0"/>
        <v>3.4696666666666669</v>
      </c>
      <c r="F12" s="52">
        <f t="shared" si="0"/>
        <v>3.350222222222222</v>
      </c>
      <c r="G12" s="52">
        <f t="shared" si="0"/>
        <v>3.3832222222222219</v>
      </c>
      <c r="H12" s="53">
        <f t="shared" si="0"/>
        <v>3.4235555555555557</v>
      </c>
    </row>
    <row r="13" spans="2:8" ht="15.75" thickBot="1" x14ac:dyDescent="0.3">
      <c r="B13" s="78" t="s">
        <v>31</v>
      </c>
      <c r="C13" s="81"/>
      <c r="D13" s="81"/>
      <c r="E13" s="81"/>
      <c r="F13" s="81"/>
      <c r="G13" s="81"/>
      <c r="H13" s="82"/>
    </row>
    <row r="14" spans="2:8" x14ac:dyDescent="0.25">
      <c r="B14" t="s">
        <v>22</v>
      </c>
      <c r="C14" s="54" t="str">
        <f>IF(C3&gt;AVERAGE(C$3:C$11),"Высокая","Низкая")</f>
        <v>Высокая</v>
      </c>
      <c r="D14" s="54" t="str">
        <f t="shared" ref="D14:H14" si="1">IF(D3&gt;AVERAGE(D$3:D$11),"Высокая","Низкая")</f>
        <v>Высокая</v>
      </c>
      <c r="E14" s="54" t="str">
        <f t="shared" si="1"/>
        <v>Высокая</v>
      </c>
      <c r="F14" s="54" t="str">
        <f t="shared" si="1"/>
        <v>Высокая</v>
      </c>
      <c r="G14" s="54" t="str">
        <f t="shared" si="1"/>
        <v>Высокая</v>
      </c>
      <c r="H14" s="54" t="str">
        <f t="shared" si="1"/>
        <v>Высокая</v>
      </c>
    </row>
    <row r="15" spans="2:8" x14ac:dyDescent="0.25">
      <c r="B15" t="s">
        <v>23</v>
      </c>
      <c r="C15" s="54" t="str">
        <f t="shared" ref="C15:H15" si="2">IF(C4&gt;AVERAGE(C$3:C$11),"Высокая","Низкая")</f>
        <v>Низкая</v>
      </c>
      <c r="D15" s="54" t="str">
        <f t="shared" si="2"/>
        <v>Низкая</v>
      </c>
      <c r="E15" s="54" t="str">
        <f t="shared" si="2"/>
        <v>Низкая</v>
      </c>
      <c r="F15" s="54" t="str">
        <f t="shared" si="2"/>
        <v>Низкая</v>
      </c>
      <c r="G15" s="54" t="str">
        <f t="shared" si="2"/>
        <v>Низкая</v>
      </c>
      <c r="H15" s="54" t="str">
        <f t="shared" si="2"/>
        <v>Низкая</v>
      </c>
    </row>
    <row r="16" spans="2:8" x14ac:dyDescent="0.25">
      <c r="B16" t="s">
        <v>24</v>
      </c>
      <c r="C16" s="54" t="str">
        <f t="shared" ref="C16:H16" si="3">IF(C5&gt;AVERAGE(C$3:C$11),"Высокая","Низкая")</f>
        <v>Низкая</v>
      </c>
      <c r="D16" s="54" t="str">
        <f t="shared" si="3"/>
        <v>Низкая</v>
      </c>
      <c r="E16" s="54" t="str">
        <f t="shared" si="3"/>
        <v>Низкая</v>
      </c>
      <c r="F16" s="54" t="str">
        <f t="shared" si="3"/>
        <v>Высокая</v>
      </c>
      <c r="G16" s="54" t="str">
        <f t="shared" si="3"/>
        <v>Высокая</v>
      </c>
      <c r="H16" s="54" t="str">
        <f t="shared" si="3"/>
        <v>Высокая</v>
      </c>
    </row>
    <row r="17" spans="2:8" x14ac:dyDescent="0.25">
      <c r="B17" t="s">
        <v>25</v>
      </c>
      <c r="C17" s="54" t="str">
        <f t="shared" ref="C17:H17" si="4">IF(C6&gt;AVERAGE(C$3:C$11),"Высокая","Низкая")</f>
        <v>Высокая</v>
      </c>
      <c r="D17" s="54" t="str">
        <f t="shared" si="4"/>
        <v>Высокая</v>
      </c>
      <c r="E17" s="54" t="str">
        <f t="shared" si="4"/>
        <v>Высокая</v>
      </c>
      <c r="F17" s="54" t="str">
        <f t="shared" si="4"/>
        <v>Высокая</v>
      </c>
      <c r="G17" s="54" t="str">
        <f t="shared" si="4"/>
        <v>Высокая</v>
      </c>
      <c r="H17" s="54" t="str">
        <f t="shared" si="4"/>
        <v>Высокая</v>
      </c>
    </row>
    <row r="18" spans="2:8" x14ac:dyDescent="0.25">
      <c r="B18" t="s">
        <v>26</v>
      </c>
      <c r="C18" s="54" t="str">
        <f t="shared" ref="C18:H18" si="5">IF(C7&gt;AVERAGE(C$3:C$11),"Высокая","Низкая")</f>
        <v>Низкая</v>
      </c>
      <c r="D18" s="54" t="str">
        <f t="shared" si="5"/>
        <v>Низкая</v>
      </c>
      <c r="E18" s="54" t="str">
        <f t="shared" si="5"/>
        <v>Низкая</v>
      </c>
      <c r="F18" s="54" t="str">
        <f t="shared" si="5"/>
        <v>Низкая</v>
      </c>
      <c r="G18" s="54" t="str">
        <f t="shared" si="5"/>
        <v>Низкая</v>
      </c>
      <c r="H18" s="54" t="str">
        <f t="shared" si="5"/>
        <v>Низкая</v>
      </c>
    </row>
    <row r="19" spans="2:8" x14ac:dyDescent="0.25">
      <c r="B19" t="s">
        <v>27</v>
      </c>
      <c r="C19" s="54" t="str">
        <f t="shared" ref="C19:H19" si="6">IF(C8&gt;AVERAGE(C$3:C$11),"Высокая","Низкая")</f>
        <v>Высокая</v>
      </c>
      <c r="D19" s="54" t="str">
        <f t="shared" si="6"/>
        <v>Высокая</v>
      </c>
      <c r="E19" s="54" t="str">
        <f t="shared" si="6"/>
        <v>Высокая</v>
      </c>
      <c r="F19" s="54" t="str">
        <f t="shared" si="6"/>
        <v>Высокая</v>
      </c>
      <c r="G19" s="54" t="str">
        <f t="shared" si="6"/>
        <v>Высокая</v>
      </c>
      <c r="H19" s="54" t="str">
        <f t="shared" si="6"/>
        <v>Высокая</v>
      </c>
    </row>
    <row r="20" spans="2:8" x14ac:dyDescent="0.25">
      <c r="B20" t="s">
        <v>28</v>
      </c>
      <c r="C20" s="54" t="str">
        <f t="shared" ref="C20:H20" si="7">IF(C9&gt;AVERAGE(C$3:C$11),"Высокая","Низкая")</f>
        <v>Низкая</v>
      </c>
      <c r="D20" s="54" t="str">
        <f t="shared" si="7"/>
        <v>Низкая</v>
      </c>
      <c r="E20" s="54" t="str">
        <f t="shared" si="7"/>
        <v>Низкая</v>
      </c>
      <c r="F20" s="54" t="str">
        <f t="shared" si="7"/>
        <v>Низкая</v>
      </c>
      <c r="G20" s="54" t="str">
        <f t="shared" si="7"/>
        <v>Низкая</v>
      </c>
      <c r="H20" s="54" t="str">
        <f t="shared" si="7"/>
        <v>Низкая</v>
      </c>
    </row>
    <row r="21" spans="2:8" x14ac:dyDescent="0.25">
      <c r="B21" t="s">
        <v>29</v>
      </c>
      <c r="C21" s="54" t="str">
        <f t="shared" ref="C21:H21" si="8">IF(C10&gt;AVERAGE(C$3:C$11),"Высокая","Низкая")</f>
        <v>Низкая</v>
      </c>
      <c r="D21" s="54" t="str">
        <f t="shared" si="8"/>
        <v>Низкая</v>
      </c>
      <c r="E21" s="54" t="str">
        <f t="shared" si="8"/>
        <v>Низкая</v>
      </c>
      <c r="F21" s="54" t="str">
        <f t="shared" si="8"/>
        <v>Низкая</v>
      </c>
      <c r="G21" s="54" t="str">
        <f t="shared" si="8"/>
        <v>Низкая</v>
      </c>
      <c r="H21" s="54" t="str">
        <f t="shared" si="8"/>
        <v>Низкая</v>
      </c>
    </row>
    <row r="22" spans="2:8" x14ac:dyDescent="0.25">
      <c r="B22" t="s">
        <v>30</v>
      </c>
      <c r="C22" s="54" t="str">
        <f t="shared" ref="C22:H22" si="9">IF(C11&gt;AVERAGE(C$3:C$11),"Высокая","Низкая")</f>
        <v>Высокая</v>
      </c>
      <c r="D22" s="54" t="str">
        <f t="shared" si="9"/>
        <v>Высокая</v>
      </c>
      <c r="E22" s="54" t="str">
        <f t="shared" si="9"/>
        <v>Высокая</v>
      </c>
      <c r="F22" s="54" t="str">
        <f t="shared" si="9"/>
        <v>Высокая</v>
      </c>
      <c r="G22" s="54" t="str">
        <f t="shared" si="9"/>
        <v>Низкая</v>
      </c>
      <c r="H22" s="54" t="str">
        <f t="shared" si="9"/>
        <v>Низкая</v>
      </c>
    </row>
  </sheetData>
  <mergeCells count="1">
    <mergeCell ref="B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FB38-F2E8-4831-8937-AF6E52594482}">
  <dimension ref="D1:H11"/>
  <sheetViews>
    <sheetView zoomScale="145" zoomScaleNormal="145" workbookViewId="0">
      <selection activeCell="H4" sqref="H4"/>
    </sheetView>
  </sheetViews>
  <sheetFormatPr defaultRowHeight="15" x14ac:dyDescent="0.25"/>
  <cols>
    <col min="4" max="4" width="18" customWidth="1"/>
    <col min="5" max="5" width="17.42578125" customWidth="1"/>
    <col min="7" max="7" width="17.42578125" customWidth="1"/>
    <col min="8" max="8" width="15.7109375" customWidth="1"/>
  </cols>
  <sheetData>
    <row r="1" spans="4:8" ht="15.75" thickBot="1" x14ac:dyDescent="0.3"/>
    <row r="2" spans="4:8" ht="15.75" thickBot="1" x14ac:dyDescent="0.3">
      <c r="D2" t="s">
        <v>33</v>
      </c>
      <c r="E2" s="55" t="s">
        <v>38</v>
      </c>
      <c r="G2" t="s">
        <v>41</v>
      </c>
      <c r="H2" s="57" t="str">
        <f>IF(E2="Легковой", IF(E3="2-х дверный", "Купе", "Седан"), IF(E3="Есть кузов","Пикап","Трейлер") )</f>
        <v>Пикап</v>
      </c>
    </row>
    <row r="3" spans="4:8" x14ac:dyDescent="0.25">
      <c r="D3" t="s">
        <v>34</v>
      </c>
      <c r="E3" s="55" t="s">
        <v>39</v>
      </c>
    </row>
    <row r="4" spans="4:8" x14ac:dyDescent="0.25">
      <c r="G4" t="s">
        <v>46</v>
      </c>
      <c r="H4" t="str">
        <f>IF(E2=E5, IF(E3=E6, D6, D7), IF(E3=E10,D10,D11))</f>
        <v>Пикап</v>
      </c>
    </row>
    <row r="5" spans="4:8" x14ac:dyDescent="0.25">
      <c r="E5" s="56" t="s">
        <v>35</v>
      </c>
    </row>
    <row r="6" spans="4:8" x14ac:dyDescent="0.25">
      <c r="D6" t="s">
        <v>42</v>
      </c>
      <c r="E6" t="s">
        <v>36</v>
      </c>
    </row>
    <row r="7" spans="4:8" x14ac:dyDescent="0.25">
      <c r="D7" t="s">
        <v>43</v>
      </c>
      <c r="E7" t="s">
        <v>37</v>
      </c>
    </row>
    <row r="9" spans="4:8" x14ac:dyDescent="0.25">
      <c r="E9" s="56" t="s">
        <v>38</v>
      </c>
    </row>
    <row r="10" spans="4:8" x14ac:dyDescent="0.25">
      <c r="D10" t="s">
        <v>44</v>
      </c>
      <c r="E10" t="s">
        <v>39</v>
      </c>
    </row>
    <row r="11" spans="4:8" x14ac:dyDescent="0.25">
      <c r="D11" t="s">
        <v>45</v>
      </c>
      <c r="E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7E72-A680-45FC-AA2B-A9845DDF6B36}">
  <dimension ref="A1:H18"/>
  <sheetViews>
    <sheetView zoomScale="145" zoomScaleNormal="145" workbookViewId="0">
      <selection activeCell="D18" sqref="D18"/>
    </sheetView>
  </sheetViews>
  <sheetFormatPr defaultRowHeight="15" x14ac:dyDescent="0.25"/>
  <cols>
    <col min="1" max="1" width="16.7109375" customWidth="1"/>
    <col min="2" max="2" width="13.42578125" customWidth="1"/>
    <col min="3" max="3" width="12" customWidth="1"/>
    <col min="4" max="4" width="17.42578125" customWidth="1"/>
    <col min="5" max="5" width="15.28515625" customWidth="1"/>
    <col min="6" max="6" width="13.140625" customWidth="1"/>
    <col min="7" max="7" width="13.7109375" customWidth="1"/>
    <col min="8" max="8" width="14.5703125" customWidth="1"/>
  </cols>
  <sheetData>
    <row r="1" spans="1:8" ht="15.75" thickBot="1" x14ac:dyDescent="0.3"/>
    <row r="2" spans="1:8" ht="15.75" thickBot="1" x14ac:dyDescent="0.3">
      <c r="A2" s="60">
        <v>8</v>
      </c>
      <c r="D2" t="s">
        <v>33</v>
      </c>
      <c r="E2" s="55" t="s">
        <v>35</v>
      </c>
      <c r="G2" t="s">
        <v>41</v>
      </c>
      <c r="H2" s="57" t="str">
        <f>IF(E2="Легковой", VLOOKUP(E3, E6:F7, 2, FALSE), VLOOKUP(E3, E10:F11, 2, FALSE) )</f>
        <v>Седан</v>
      </c>
    </row>
    <row r="3" spans="1:8" x14ac:dyDescent="0.25">
      <c r="D3" t="s">
        <v>34</v>
      </c>
      <c r="E3" s="55" t="s">
        <v>37</v>
      </c>
    </row>
    <row r="5" spans="1:8" x14ac:dyDescent="0.25">
      <c r="E5" s="56" t="s">
        <v>35</v>
      </c>
    </row>
    <row r="6" spans="1:8" x14ac:dyDescent="0.25">
      <c r="E6" t="s">
        <v>36</v>
      </c>
      <c r="F6" t="s">
        <v>42</v>
      </c>
    </row>
    <row r="7" spans="1:8" x14ac:dyDescent="0.25">
      <c r="E7" t="s">
        <v>37</v>
      </c>
      <c r="F7" t="s">
        <v>43</v>
      </c>
    </row>
    <row r="8" spans="1:8" x14ac:dyDescent="0.25">
      <c r="A8" s="40">
        <v>1</v>
      </c>
      <c r="B8" s="40">
        <v>2</v>
      </c>
      <c r="C8" s="40">
        <v>3</v>
      </c>
    </row>
    <row r="9" spans="1:8" x14ac:dyDescent="0.25">
      <c r="A9" s="40" t="s">
        <v>47</v>
      </c>
      <c r="B9" s="40" t="s">
        <v>48</v>
      </c>
      <c r="C9" s="40" t="s">
        <v>49</v>
      </c>
      <c r="E9" s="56" t="s">
        <v>38</v>
      </c>
    </row>
    <row r="10" spans="1:8" x14ac:dyDescent="0.25">
      <c r="A10" s="59">
        <v>1</v>
      </c>
      <c r="B10" s="55" t="s">
        <v>22</v>
      </c>
      <c r="C10" s="58">
        <v>3.919</v>
      </c>
      <c r="E10" t="s">
        <v>39</v>
      </c>
      <c r="F10" t="s">
        <v>44</v>
      </c>
    </row>
    <row r="11" spans="1:8" x14ac:dyDescent="0.25">
      <c r="A11" s="59">
        <v>2</v>
      </c>
      <c r="B11" s="55" t="s">
        <v>23</v>
      </c>
      <c r="C11" s="58">
        <v>3.569</v>
      </c>
      <c r="E11" t="s">
        <v>40</v>
      </c>
      <c r="F11" t="s">
        <v>45</v>
      </c>
    </row>
    <row r="12" spans="1:8" x14ac:dyDescent="0.25">
      <c r="A12" s="59">
        <v>3</v>
      </c>
      <c r="B12" s="55" t="s">
        <v>24</v>
      </c>
      <c r="C12" s="58">
        <v>3.6139999999999999</v>
      </c>
    </row>
    <row r="13" spans="1:8" x14ac:dyDescent="0.25">
      <c r="A13" s="59">
        <v>4</v>
      </c>
      <c r="B13" s="55" t="s">
        <v>25</v>
      </c>
      <c r="C13" s="58">
        <v>3.7610000000000001</v>
      </c>
    </row>
    <row r="14" spans="1:8" x14ac:dyDescent="0.25">
      <c r="A14" s="59">
        <v>5</v>
      </c>
      <c r="B14" s="55" t="s">
        <v>26</v>
      </c>
      <c r="C14" s="58">
        <v>3.577</v>
      </c>
    </row>
    <row r="15" spans="1:8" x14ac:dyDescent="0.25">
      <c r="A15" s="59">
        <v>6</v>
      </c>
      <c r="B15" s="55" t="s">
        <v>27</v>
      </c>
      <c r="C15" s="58">
        <v>3.9329999999999998</v>
      </c>
    </row>
    <row r="16" spans="1:8" x14ac:dyDescent="0.25">
      <c r="A16" s="59">
        <v>7</v>
      </c>
      <c r="B16" s="55" t="s">
        <v>28</v>
      </c>
      <c r="C16" s="58">
        <v>3.5419999999999998</v>
      </c>
    </row>
    <row r="17" spans="1:4" x14ac:dyDescent="0.25">
      <c r="A17" s="59">
        <v>8</v>
      </c>
      <c r="B17" s="55" t="s">
        <v>29</v>
      </c>
      <c r="C17" s="58">
        <v>3.5089999999999999</v>
      </c>
    </row>
    <row r="18" spans="1:4" x14ac:dyDescent="0.25">
      <c r="A18" s="59">
        <v>9</v>
      </c>
      <c r="B18" s="55" t="s">
        <v>30</v>
      </c>
      <c r="C18" s="58">
        <v>3.855</v>
      </c>
      <c r="D18">
        <f>VLOOKUP(A2,A10:C18,3,FALSE)</f>
        <v>3.5089999999999999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A453-50A4-45E3-933E-4D589EE6409B}">
  <dimension ref="B1:H20"/>
  <sheetViews>
    <sheetView topLeftCell="A4" zoomScale="145" zoomScaleNormal="145" workbookViewId="0">
      <selection activeCell="H16" sqref="H16"/>
    </sheetView>
  </sheetViews>
  <sheetFormatPr defaultRowHeight="15" x14ac:dyDescent="0.25"/>
  <cols>
    <col min="2" max="2" width="15.28515625" customWidth="1"/>
    <col min="3" max="3" width="11.85546875" customWidth="1"/>
    <col min="4" max="4" width="19.85546875" customWidth="1"/>
    <col min="5" max="5" width="16.42578125" customWidth="1"/>
    <col min="6" max="6" width="19.28515625" customWidth="1"/>
  </cols>
  <sheetData>
    <row r="1" spans="2:8" x14ac:dyDescent="0.25">
      <c r="B1" s="74">
        <v>5</v>
      </c>
      <c r="C1" t="s">
        <v>51</v>
      </c>
      <c r="D1">
        <v>54654</v>
      </c>
    </row>
    <row r="3" spans="2:8" ht="15.75" thickBot="1" x14ac:dyDescent="0.3">
      <c r="B3" s="76"/>
      <c r="C3" s="76"/>
      <c r="D3" s="76"/>
      <c r="E3" s="76"/>
      <c r="F3" s="76"/>
      <c r="G3" s="76"/>
    </row>
    <row r="4" spans="2:8" ht="26.25" customHeight="1" thickBot="1" x14ac:dyDescent="0.3">
      <c r="B4" s="70" t="s">
        <v>73</v>
      </c>
      <c r="C4" s="71" t="s">
        <v>56</v>
      </c>
      <c r="D4" s="71" t="s">
        <v>57</v>
      </c>
      <c r="E4" s="71" t="s">
        <v>58</v>
      </c>
      <c r="F4" s="71" t="s">
        <v>59</v>
      </c>
      <c r="G4" s="72" t="s">
        <v>60</v>
      </c>
      <c r="H4" s="73"/>
    </row>
    <row r="5" spans="2:8" x14ac:dyDescent="0.25">
      <c r="B5" s="61">
        <v>1</v>
      </c>
      <c r="C5" s="62" t="s">
        <v>50</v>
      </c>
      <c r="D5" s="62">
        <v>894654</v>
      </c>
      <c r="E5" s="63" t="s">
        <v>61</v>
      </c>
      <c r="F5" s="62" t="s">
        <v>67</v>
      </c>
      <c r="G5" s="64">
        <v>56465</v>
      </c>
    </row>
    <row r="6" spans="2:8" x14ac:dyDescent="0.25">
      <c r="B6" s="14">
        <v>2</v>
      </c>
      <c r="C6" s="15" t="s">
        <v>51</v>
      </c>
      <c r="D6" s="15">
        <v>54657</v>
      </c>
      <c r="E6" s="65" t="s">
        <v>62</v>
      </c>
      <c r="F6" s="15" t="s">
        <v>68</v>
      </c>
      <c r="G6" s="16">
        <v>45677</v>
      </c>
    </row>
    <row r="7" spans="2:8" x14ac:dyDescent="0.25">
      <c r="B7" s="14">
        <v>3</v>
      </c>
      <c r="C7" s="15" t="s">
        <v>52</v>
      </c>
      <c r="D7" s="15">
        <v>54654</v>
      </c>
      <c r="E7" s="65" t="s">
        <v>63</v>
      </c>
      <c r="F7" s="15" t="s">
        <v>69</v>
      </c>
      <c r="G7" s="16">
        <v>24657</v>
      </c>
    </row>
    <row r="8" spans="2:8" x14ac:dyDescent="0.25">
      <c r="B8" s="14">
        <v>4</v>
      </c>
      <c r="C8" s="15" t="s">
        <v>53</v>
      </c>
      <c r="D8" s="15">
        <v>1235</v>
      </c>
      <c r="E8" s="65" t="s">
        <v>64</v>
      </c>
      <c r="F8" s="15" t="s">
        <v>70</v>
      </c>
      <c r="G8" s="16">
        <v>24658</v>
      </c>
    </row>
    <row r="9" spans="2:8" x14ac:dyDescent="0.25">
      <c r="B9" s="14">
        <v>5</v>
      </c>
      <c r="C9" s="15" t="s">
        <v>54</v>
      </c>
      <c r="D9" s="15">
        <v>44466</v>
      </c>
      <c r="E9" s="65" t="s">
        <v>65</v>
      </c>
      <c r="F9" s="15" t="s">
        <v>71</v>
      </c>
      <c r="G9" s="16">
        <v>54687</v>
      </c>
    </row>
    <row r="10" spans="2:8" ht="15.75" thickBot="1" x14ac:dyDescent="0.3">
      <c r="B10" s="66">
        <v>6</v>
      </c>
      <c r="C10" s="67" t="s">
        <v>55</v>
      </c>
      <c r="D10" s="67">
        <v>456478</v>
      </c>
      <c r="E10" s="68" t="s">
        <v>66</v>
      </c>
      <c r="F10" s="67" t="s">
        <v>72</v>
      </c>
      <c r="G10" s="69">
        <v>44687</v>
      </c>
    </row>
    <row r="13" spans="2:8" ht="15.75" thickBot="1" x14ac:dyDescent="0.3"/>
    <row r="14" spans="2:8" ht="15.75" thickBot="1" x14ac:dyDescent="0.3">
      <c r="D14" s="84" t="s">
        <v>74</v>
      </c>
      <c r="E14" s="85"/>
      <c r="F14" s="85"/>
      <c r="G14" s="86"/>
    </row>
    <row r="15" spans="2:8" x14ac:dyDescent="0.25">
      <c r="D15" s="83" t="s">
        <v>75</v>
      </c>
      <c r="E15" s="83"/>
      <c r="F15" s="83"/>
      <c r="G15" s="83"/>
    </row>
    <row r="16" spans="2:8" x14ac:dyDescent="0.25">
      <c r="D16" s="75" t="str">
        <f>VLOOKUP(B1,B5:G10,5)</f>
        <v>Бухгалтер</v>
      </c>
    </row>
    <row r="17" spans="4:7" x14ac:dyDescent="0.25">
      <c r="D17" s="87" t="s">
        <v>76</v>
      </c>
      <c r="E17" s="87"/>
      <c r="F17" s="87"/>
      <c r="G17" s="87"/>
    </row>
    <row r="18" spans="4:7" x14ac:dyDescent="0.25">
      <c r="D18" s="75" t="str">
        <f>VLOOKUP(C1,C5:G10,4,FALSE)</f>
        <v>Дворник</v>
      </c>
    </row>
    <row r="19" spans="4:7" x14ac:dyDescent="0.25">
      <c r="D19" t="s">
        <v>77</v>
      </c>
    </row>
    <row r="20" spans="4:7" x14ac:dyDescent="0.25">
      <c r="D20" s="77">
        <f>VLOOKUP(D1,D5:G10,4,FALSE)</f>
        <v>24657</v>
      </c>
    </row>
  </sheetData>
  <mergeCells count="3">
    <mergeCell ref="D15:G15"/>
    <mergeCell ref="D14:G14"/>
    <mergeCell ref="D17:G17"/>
  </mergeCells>
  <hyperlinks>
    <hyperlink ref="E5" r:id="rId1" xr:uid="{D5ACF1D6-1E79-4490-9880-27AB66BF410A}"/>
    <hyperlink ref="E6:E10" r:id="rId2" display="ivanov@test.ru" xr:uid="{88B8B8B8-5DCA-4DBE-9907-CE1463979F6B}"/>
    <hyperlink ref="E6" r:id="rId3" xr:uid="{1BE2A2D0-E176-41B9-9DCF-B50426847FCF}"/>
    <hyperlink ref="E7" r:id="rId4" xr:uid="{2626F6DD-8E33-4985-8805-C502447304CB}"/>
    <hyperlink ref="E8" r:id="rId5" xr:uid="{923BD124-5C43-4BED-9E46-C14C0B9942DE}"/>
    <hyperlink ref="E9" r:id="rId6" xr:uid="{1B2A2358-FE16-4995-8ECB-F51F5C545A30}"/>
    <hyperlink ref="E10" r:id="rId7" xr:uid="{DB82E07C-1E1A-4E28-9D3A-4BE881C6F455}"/>
  </hyperlinks>
  <pageMargins left="0.7" right="0.7" top="0.75" bottom="0.75" header="0.3" footer="0.3"/>
  <pageSetup paperSize="9" orientation="portrait" horizontalDpi="1200" verticalDpi="120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0ED2-82BD-4281-B0F8-C49857022AD7}">
  <dimension ref="B1:H22"/>
  <sheetViews>
    <sheetView zoomScale="130" zoomScaleNormal="130" workbookViewId="0">
      <selection activeCell="D3" sqref="D3"/>
    </sheetView>
  </sheetViews>
  <sheetFormatPr defaultRowHeight="15" x14ac:dyDescent="0.25"/>
  <cols>
    <col min="2" max="2" width="13.28515625" customWidth="1"/>
    <col min="3" max="3" width="16.28515625" customWidth="1"/>
    <col min="4" max="4" width="13.5703125" customWidth="1"/>
    <col min="5" max="5" width="19.42578125" customWidth="1"/>
    <col min="6" max="6" width="16.7109375" customWidth="1"/>
    <col min="8" max="8" width="25.5703125" customWidth="1"/>
  </cols>
  <sheetData>
    <row r="1" spans="2:8" ht="48.75" customHeight="1" x14ac:dyDescent="0.25">
      <c r="B1" s="88" t="s">
        <v>102</v>
      </c>
      <c r="C1" s="88"/>
      <c r="D1" s="88"/>
    </row>
    <row r="2" spans="2:8" ht="22.5" customHeight="1" x14ac:dyDescent="0.25">
      <c r="B2" t="s">
        <v>78</v>
      </c>
      <c r="C2" t="s">
        <v>79</v>
      </c>
      <c r="D2" s="89" t="s">
        <v>80</v>
      </c>
      <c r="E2" s="74" t="s">
        <v>101</v>
      </c>
      <c r="F2" s="74" t="s">
        <v>100</v>
      </c>
      <c r="H2" t="b">
        <f>AND(6&gt;1,3&lt;6)</f>
        <v>1</v>
      </c>
    </row>
    <row r="3" spans="2:8" x14ac:dyDescent="0.25">
      <c r="B3" t="s">
        <v>81</v>
      </c>
      <c r="C3">
        <v>74</v>
      </c>
      <c r="D3" s="91">
        <f>IF(AND(LEFT(B3,3)="202",MID(B3,5,3)="FIN"),10%,0)</f>
        <v>0</v>
      </c>
      <c r="E3" s="74" t="str">
        <f>LEFT(B3,3)</f>
        <v>202</v>
      </c>
      <c r="F3" s="74" t="str">
        <f>MID(B3,5,3)</f>
        <v>PRT</v>
      </c>
    </row>
    <row r="4" spans="2:8" x14ac:dyDescent="0.25">
      <c r="B4" t="s">
        <v>82</v>
      </c>
      <c r="C4">
        <v>54</v>
      </c>
      <c r="D4" s="91">
        <f t="shared" ref="D4:D22" si="0">IF(AND(LEFT(B4,3)="202",MID(B4,5,3)="FIN"),10%,0)</f>
        <v>0</v>
      </c>
      <c r="E4" s="74" t="str">
        <f t="shared" ref="E4:E22" si="1">LEFT(B4,3)</f>
        <v>201</v>
      </c>
      <c r="F4" s="74" t="str">
        <f t="shared" ref="F4:F22" si="2">MID(B4,5,3)</f>
        <v>FIN</v>
      </c>
    </row>
    <row r="5" spans="2:8" x14ac:dyDescent="0.25">
      <c r="B5" t="s">
        <v>103</v>
      </c>
      <c r="C5">
        <v>45</v>
      </c>
      <c r="D5" s="91">
        <f t="shared" si="0"/>
        <v>0.1</v>
      </c>
      <c r="E5" s="74" t="str">
        <f t="shared" si="1"/>
        <v>202</v>
      </c>
      <c r="F5" s="74" t="str">
        <f t="shared" si="2"/>
        <v>FIN</v>
      </c>
    </row>
    <row r="6" spans="2:8" x14ac:dyDescent="0.25">
      <c r="B6" t="s">
        <v>83</v>
      </c>
      <c r="C6">
        <v>68</v>
      </c>
      <c r="D6" s="91">
        <f t="shared" si="0"/>
        <v>0</v>
      </c>
      <c r="E6" s="74" t="str">
        <f t="shared" si="1"/>
        <v>201</v>
      </c>
      <c r="F6" s="74" t="str">
        <f t="shared" si="2"/>
        <v>FIN</v>
      </c>
    </row>
    <row r="7" spans="2:8" x14ac:dyDescent="0.25">
      <c r="B7" t="s">
        <v>84</v>
      </c>
      <c r="C7">
        <v>64</v>
      </c>
      <c r="D7" s="91">
        <f t="shared" si="0"/>
        <v>0</v>
      </c>
      <c r="E7" s="74" t="str">
        <f t="shared" si="1"/>
        <v>203</v>
      </c>
      <c r="F7" s="74" t="str">
        <f t="shared" si="2"/>
        <v>FIN</v>
      </c>
    </row>
    <row r="8" spans="2:8" x14ac:dyDescent="0.25">
      <c r="B8" t="s">
        <v>85</v>
      </c>
      <c r="C8">
        <v>78</v>
      </c>
      <c r="D8" s="91">
        <f t="shared" si="0"/>
        <v>0</v>
      </c>
      <c r="E8" s="74" t="str">
        <f t="shared" si="1"/>
        <v>202</v>
      </c>
      <c r="F8" s="74" t="str">
        <f t="shared" si="2"/>
        <v>PRT</v>
      </c>
    </row>
    <row r="9" spans="2:8" x14ac:dyDescent="0.25">
      <c r="B9" t="s">
        <v>86</v>
      </c>
      <c r="C9">
        <v>63</v>
      </c>
      <c r="D9" s="91">
        <f t="shared" si="0"/>
        <v>0</v>
      </c>
      <c r="E9" s="74" t="str">
        <f t="shared" si="1"/>
        <v>203</v>
      </c>
      <c r="F9" s="74" t="str">
        <f t="shared" si="2"/>
        <v>FIN</v>
      </c>
    </row>
    <row r="10" spans="2:8" x14ac:dyDescent="0.25">
      <c r="B10" t="s">
        <v>87</v>
      </c>
      <c r="C10">
        <v>2</v>
      </c>
      <c r="D10" s="91">
        <f t="shared" si="0"/>
        <v>0</v>
      </c>
      <c r="E10" s="74" t="str">
        <f t="shared" si="1"/>
        <v>201</v>
      </c>
      <c r="F10" s="74" t="str">
        <f t="shared" si="2"/>
        <v>PRT</v>
      </c>
    </row>
    <row r="11" spans="2:8" x14ac:dyDescent="0.25">
      <c r="B11" t="s">
        <v>88</v>
      </c>
      <c r="C11">
        <v>4</v>
      </c>
      <c r="D11" s="91">
        <f t="shared" si="0"/>
        <v>0</v>
      </c>
      <c r="E11" s="74" t="str">
        <f t="shared" si="1"/>
        <v>202</v>
      </c>
      <c r="F11" s="74" t="str">
        <f t="shared" si="2"/>
        <v>SUB</v>
      </c>
    </row>
    <row r="12" spans="2:8" x14ac:dyDescent="0.25">
      <c r="B12" t="s">
        <v>89</v>
      </c>
      <c r="C12">
        <v>67</v>
      </c>
      <c r="D12" s="91">
        <f t="shared" si="0"/>
        <v>0</v>
      </c>
      <c r="E12" s="74" t="str">
        <f t="shared" si="1"/>
        <v>201</v>
      </c>
      <c r="F12" s="74" t="str">
        <f t="shared" si="2"/>
        <v>SUB</v>
      </c>
    </row>
    <row r="13" spans="2:8" x14ac:dyDescent="0.25">
      <c r="B13" t="s">
        <v>90</v>
      </c>
      <c r="C13">
        <v>57</v>
      </c>
      <c r="D13" s="91">
        <f t="shared" si="0"/>
        <v>0.1</v>
      </c>
      <c r="E13" s="74" t="str">
        <f t="shared" si="1"/>
        <v>202</v>
      </c>
      <c r="F13" s="74" t="str">
        <f t="shared" si="2"/>
        <v>FIN</v>
      </c>
    </row>
    <row r="14" spans="2:8" x14ac:dyDescent="0.25">
      <c r="B14" t="s">
        <v>91</v>
      </c>
      <c r="C14">
        <v>45</v>
      </c>
      <c r="D14" s="91">
        <f t="shared" si="0"/>
        <v>0</v>
      </c>
      <c r="E14" s="74" t="str">
        <f t="shared" si="1"/>
        <v>202</v>
      </c>
      <c r="F14" s="74" t="str">
        <f t="shared" si="2"/>
        <v>PRT</v>
      </c>
    </row>
    <row r="15" spans="2:8" x14ac:dyDescent="0.25">
      <c r="B15" t="s">
        <v>92</v>
      </c>
      <c r="C15">
        <v>6</v>
      </c>
      <c r="D15" s="91">
        <f t="shared" si="0"/>
        <v>0</v>
      </c>
      <c r="E15" s="74" t="str">
        <f t="shared" si="1"/>
        <v>201</v>
      </c>
      <c r="F15" s="74" t="str">
        <f t="shared" si="2"/>
        <v>SUB</v>
      </c>
    </row>
    <row r="16" spans="2:8" x14ac:dyDescent="0.25">
      <c r="B16" t="s">
        <v>93</v>
      </c>
      <c r="C16">
        <v>245</v>
      </c>
      <c r="D16" s="91">
        <f t="shared" si="0"/>
        <v>0</v>
      </c>
      <c r="E16" s="74" t="str">
        <f t="shared" si="1"/>
        <v>203</v>
      </c>
      <c r="F16" s="74" t="str">
        <f t="shared" si="2"/>
        <v>SUB</v>
      </c>
    </row>
    <row r="17" spans="2:6" x14ac:dyDescent="0.25">
      <c r="B17" t="s">
        <v>94</v>
      </c>
      <c r="C17">
        <v>21</v>
      </c>
      <c r="D17" s="91">
        <f t="shared" si="0"/>
        <v>0.1</v>
      </c>
      <c r="E17" s="74" t="str">
        <f t="shared" si="1"/>
        <v>202</v>
      </c>
      <c r="F17" s="74" t="str">
        <f t="shared" si="2"/>
        <v>FIN</v>
      </c>
    </row>
    <row r="18" spans="2:6" x14ac:dyDescent="0.25">
      <c r="B18" t="s">
        <v>95</v>
      </c>
      <c r="C18">
        <v>245</v>
      </c>
      <c r="D18" s="91">
        <f t="shared" si="0"/>
        <v>0</v>
      </c>
      <c r="E18" s="74" t="str">
        <f t="shared" si="1"/>
        <v>203</v>
      </c>
      <c r="F18" s="74" t="str">
        <f t="shared" si="2"/>
        <v>SUB</v>
      </c>
    </row>
    <row r="19" spans="2:6" x14ac:dyDescent="0.25">
      <c r="B19" t="s">
        <v>96</v>
      </c>
      <c r="C19">
        <v>5</v>
      </c>
      <c r="D19" s="91">
        <f t="shared" si="0"/>
        <v>0</v>
      </c>
      <c r="E19" s="74" t="str">
        <f t="shared" si="1"/>
        <v>203</v>
      </c>
      <c r="F19" s="74" t="str">
        <f t="shared" si="2"/>
        <v>PRT</v>
      </c>
    </row>
    <row r="20" spans="2:6" x14ac:dyDescent="0.25">
      <c r="B20" t="s">
        <v>97</v>
      </c>
      <c r="C20">
        <v>45</v>
      </c>
      <c r="D20" s="91">
        <f t="shared" si="0"/>
        <v>0</v>
      </c>
      <c r="E20" s="74" t="str">
        <f t="shared" si="1"/>
        <v>201</v>
      </c>
      <c r="F20" s="74" t="str">
        <f t="shared" si="2"/>
        <v>SUB</v>
      </c>
    </row>
    <row r="21" spans="2:6" x14ac:dyDescent="0.25">
      <c r="B21" t="s">
        <v>98</v>
      </c>
      <c r="C21">
        <v>45</v>
      </c>
      <c r="D21" s="91">
        <f t="shared" si="0"/>
        <v>0</v>
      </c>
      <c r="E21" s="74" t="str">
        <f t="shared" si="1"/>
        <v>203</v>
      </c>
      <c r="F21" s="74" t="str">
        <f t="shared" si="2"/>
        <v>FIN</v>
      </c>
    </row>
    <row r="22" spans="2:6" x14ac:dyDescent="0.25">
      <c r="B22" t="s">
        <v>99</v>
      </c>
      <c r="C22">
        <v>45</v>
      </c>
      <c r="D22" s="91">
        <f t="shared" si="0"/>
        <v>0</v>
      </c>
      <c r="E22" s="74" t="str">
        <f t="shared" si="1"/>
        <v>203</v>
      </c>
      <c r="F22" s="74" t="str">
        <f t="shared" si="2"/>
        <v>SUB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5236-5A7A-4234-AB92-D4A3D37CD941}">
  <dimension ref="B1:E22"/>
  <sheetViews>
    <sheetView tabSelected="1" zoomScaleNormal="100" workbookViewId="0">
      <selection activeCell="F11" sqref="F11"/>
    </sheetView>
  </sheetViews>
  <sheetFormatPr defaultRowHeight="15" x14ac:dyDescent="0.25"/>
  <cols>
    <col min="2" max="2" width="18.85546875" customWidth="1"/>
    <col min="3" max="3" width="19" customWidth="1"/>
    <col min="4" max="4" width="11.7109375" customWidth="1"/>
  </cols>
  <sheetData>
    <row r="1" spans="2:5" ht="51.75" customHeight="1" x14ac:dyDescent="0.25">
      <c r="B1" s="88" t="s">
        <v>104</v>
      </c>
      <c r="C1" s="88"/>
      <c r="E1" s="93" t="s">
        <v>105</v>
      </c>
    </row>
    <row r="2" spans="2:5" x14ac:dyDescent="0.25">
      <c r="B2" s="92" t="s">
        <v>78</v>
      </c>
      <c r="C2" s="92" t="s">
        <v>79</v>
      </c>
      <c r="D2" s="89" t="s">
        <v>80</v>
      </c>
      <c r="E2" s="89" t="s">
        <v>80</v>
      </c>
    </row>
    <row r="3" spans="2:5" x14ac:dyDescent="0.25">
      <c r="B3" t="s">
        <v>81</v>
      </c>
      <c r="C3">
        <v>74</v>
      </c>
      <c r="D3" s="91">
        <f>IF( OR(LEFT(B3,3)="202", LEFT(B3,3)="203"), 10%, 0 )</f>
        <v>0.1</v>
      </c>
      <c r="E3" s="90" t="str">
        <f>IF(AND(OR(LEFT(B3,3)="202",LEFT(B3,3)="203"),MID(B3,5,3)="FIN"),"10%","0")</f>
        <v>0</v>
      </c>
    </row>
    <row r="4" spans="2:5" x14ac:dyDescent="0.25">
      <c r="B4" t="s">
        <v>82</v>
      </c>
      <c r="C4">
        <v>54</v>
      </c>
      <c r="D4" s="91">
        <f t="shared" ref="D4:D22" si="0">IF( OR(LEFT(B4,3)="202", LEFT(B4,3)="203"), 10%, 0 )</f>
        <v>0</v>
      </c>
      <c r="E4" s="90" t="str">
        <f t="shared" ref="E4:E22" si="1">IF(AND(OR(LEFT(B4,3)="202",LEFT(B4,3)="203"),MID(B4,5,3)="FIN"),"10%","0")</f>
        <v>0</v>
      </c>
    </row>
    <row r="5" spans="2:5" x14ac:dyDescent="0.25">
      <c r="B5" t="s">
        <v>103</v>
      </c>
      <c r="C5">
        <v>45</v>
      </c>
      <c r="D5" s="91">
        <f t="shared" si="0"/>
        <v>0.1</v>
      </c>
      <c r="E5" s="90" t="str">
        <f t="shared" si="1"/>
        <v>10%</v>
      </c>
    </row>
    <row r="6" spans="2:5" x14ac:dyDescent="0.25">
      <c r="B6" t="s">
        <v>83</v>
      </c>
      <c r="C6">
        <v>68</v>
      </c>
      <c r="D6" s="91">
        <f t="shared" si="0"/>
        <v>0</v>
      </c>
      <c r="E6" s="90" t="str">
        <f t="shared" si="1"/>
        <v>0</v>
      </c>
    </row>
    <row r="7" spans="2:5" x14ac:dyDescent="0.25">
      <c r="B7" t="s">
        <v>84</v>
      </c>
      <c r="C7">
        <v>64</v>
      </c>
      <c r="D7" s="91">
        <f t="shared" si="0"/>
        <v>0.1</v>
      </c>
      <c r="E7" s="90" t="str">
        <f t="shared" si="1"/>
        <v>10%</v>
      </c>
    </row>
    <row r="8" spans="2:5" x14ac:dyDescent="0.25">
      <c r="B8" t="s">
        <v>85</v>
      </c>
      <c r="C8">
        <v>78</v>
      </c>
      <c r="D8" s="91">
        <f t="shared" si="0"/>
        <v>0.1</v>
      </c>
      <c r="E8" s="90" t="str">
        <f t="shared" si="1"/>
        <v>0</v>
      </c>
    </row>
    <row r="9" spans="2:5" x14ac:dyDescent="0.25">
      <c r="B9" t="s">
        <v>86</v>
      </c>
      <c r="C9">
        <v>63</v>
      </c>
      <c r="D9" s="91">
        <f t="shared" si="0"/>
        <v>0.1</v>
      </c>
      <c r="E9" s="90" t="str">
        <f t="shared" si="1"/>
        <v>10%</v>
      </c>
    </row>
    <row r="10" spans="2:5" x14ac:dyDescent="0.25">
      <c r="B10" t="s">
        <v>87</v>
      </c>
      <c r="C10">
        <v>2</v>
      </c>
      <c r="D10" s="91">
        <f t="shared" si="0"/>
        <v>0</v>
      </c>
      <c r="E10" s="90" t="str">
        <f t="shared" si="1"/>
        <v>0</v>
      </c>
    </row>
    <row r="11" spans="2:5" x14ac:dyDescent="0.25">
      <c r="B11" t="s">
        <v>88</v>
      </c>
      <c r="C11">
        <v>4</v>
      </c>
      <c r="D11" s="91">
        <f t="shared" si="0"/>
        <v>0.1</v>
      </c>
      <c r="E11" s="90" t="str">
        <f t="shared" si="1"/>
        <v>0</v>
      </c>
    </row>
    <row r="12" spans="2:5" x14ac:dyDescent="0.25">
      <c r="B12" t="s">
        <v>89</v>
      </c>
      <c r="C12">
        <v>67</v>
      </c>
      <c r="D12" s="91">
        <f t="shared" si="0"/>
        <v>0</v>
      </c>
      <c r="E12" s="90" t="str">
        <f t="shared" si="1"/>
        <v>0</v>
      </c>
    </row>
    <row r="13" spans="2:5" x14ac:dyDescent="0.25">
      <c r="B13" t="s">
        <v>90</v>
      </c>
      <c r="C13">
        <v>57</v>
      </c>
      <c r="D13" s="91">
        <f t="shared" si="0"/>
        <v>0.1</v>
      </c>
      <c r="E13" s="90" t="str">
        <f t="shared" si="1"/>
        <v>10%</v>
      </c>
    </row>
    <row r="14" spans="2:5" x14ac:dyDescent="0.25">
      <c r="B14" t="s">
        <v>91</v>
      </c>
      <c r="C14">
        <v>45</v>
      </c>
      <c r="D14" s="91">
        <f t="shared" si="0"/>
        <v>0.1</v>
      </c>
      <c r="E14" s="90" t="str">
        <f t="shared" si="1"/>
        <v>0</v>
      </c>
    </row>
    <row r="15" spans="2:5" x14ac:dyDescent="0.25">
      <c r="B15" t="s">
        <v>92</v>
      </c>
      <c r="C15">
        <v>6</v>
      </c>
      <c r="D15" s="91">
        <f t="shared" si="0"/>
        <v>0</v>
      </c>
      <c r="E15" s="90" t="str">
        <f t="shared" si="1"/>
        <v>0</v>
      </c>
    </row>
    <row r="16" spans="2:5" x14ac:dyDescent="0.25">
      <c r="B16" t="s">
        <v>93</v>
      </c>
      <c r="C16">
        <v>245</v>
      </c>
      <c r="D16" s="91">
        <f t="shared" si="0"/>
        <v>0.1</v>
      </c>
      <c r="E16" s="90" t="str">
        <f t="shared" si="1"/>
        <v>0</v>
      </c>
    </row>
    <row r="17" spans="2:5" x14ac:dyDescent="0.25">
      <c r="B17" t="s">
        <v>94</v>
      </c>
      <c r="C17">
        <v>21</v>
      </c>
      <c r="D17" s="91">
        <f t="shared" si="0"/>
        <v>0.1</v>
      </c>
      <c r="E17" s="90" t="str">
        <f t="shared" si="1"/>
        <v>10%</v>
      </c>
    </row>
    <row r="18" spans="2:5" x14ac:dyDescent="0.25">
      <c r="B18" t="s">
        <v>95</v>
      </c>
      <c r="C18">
        <v>245</v>
      </c>
      <c r="D18" s="91">
        <f t="shared" si="0"/>
        <v>0.1</v>
      </c>
      <c r="E18" s="90" t="str">
        <f t="shared" si="1"/>
        <v>0</v>
      </c>
    </row>
    <row r="19" spans="2:5" x14ac:dyDescent="0.25">
      <c r="B19" t="s">
        <v>96</v>
      </c>
      <c r="C19">
        <v>5</v>
      </c>
      <c r="D19" s="91">
        <f t="shared" si="0"/>
        <v>0.1</v>
      </c>
      <c r="E19" s="90" t="str">
        <f t="shared" si="1"/>
        <v>0</v>
      </c>
    </row>
    <row r="20" spans="2:5" x14ac:dyDescent="0.25">
      <c r="B20" t="s">
        <v>97</v>
      </c>
      <c r="C20">
        <v>45</v>
      </c>
      <c r="D20" s="91">
        <f t="shared" si="0"/>
        <v>0</v>
      </c>
      <c r="E20" s="90" t="str">
        <f t="shared" si="1"/>
        <v>0</v>
      </c>
    </row>
    <row r="21" spans="2:5" x14ac:dyDescent="0.25">
      <c r="B21" t="s">
        <v>98</v>
      </c>
      <c r="C21">
        <v>45</v>
      </c>
      <c r="D21" s="91">
        <f t="shared" si="0"/>
        <v>0.1</v>
      </c>
      <c r="E21" s="90" t="str">
        <f t="shared" si="1"/>
        <v>10%</v>
      </c>
    </row>
    <row r="22" spans="2:5" x14ac:dyDescent="0.25">
      <c r="B22" t="s">
        <v>99</v>
      </c>
      <c r="C22">
        <v>45</v>
      </c>
      <c r="D22" s="91">
        <f t="shared" si="0"/>
        <v>0.1</v>
      </c>
      <c r="E22" s="90" t="str">
        <f t="shared" si="1"/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условия </vt:lpstr>
      <vt:lpstr>счет</vt:lpstr>
      <vt:lpstr>если</vt:lpstr>
      <vt:lpstr>проверка нескольких условий</vt:lpstr>
      <vt:lpstr>проверка неск усл + впр</vt:lpstr>
      <vt:lpstr>ВПР </vt:lpstr>
      <vt:lpstr>если И</vt:lpstr>
      <vt:lpstr>ИЛИ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2023-04-03T11:43:24Z</dcterms:created>
  <dcterms:modified xsi:type="dcterms:W3CDTF">2023-04-06T15:41:06Z</dcterms:modified>
</cp:coreProperties>
</file>