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is\Desktop\083_\Day-29.03\"/>
    </mc:Choice>
  </mc:AlternateContent>
  <xr:revisionPtr revIDLastSave="0" documentId="13_ncr:1_{377093DA-EDDA-4D18-BCC4-C69586663AA7}" xr6:coauthVersionLast="47" xr6:coauthVersionMax="47" xr10:uidLastSave="{00000000-0000-0000-0000-000000000000}"/>
  <bookViews>
    <workbookView xWindow="-120" yWindow="-120" windowWidth="29040" windowHeight="15990" xr2:uid="{D7314E34-33E1-43E3-8D8D-03FD444BDF5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1" l="1"/>
  <c r="O3" i="1"/>
  <c r="O4" i="1"/>
  <c r="O5" i="1"/>
  <c r="O6" i="1"/>
  <c r="Q18" i="1"/>
  <c r="R19" i="1" s="1"/>
  <c r="O17" i="1"/>
  <c r="O15" i="1"/>
  <c r="O16" i="1"/>
  <c r="O1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D8" i="1"/>
  <c r="C8" i="1"/>
</calcChain>
</file>

<file path=xl/sharedStrings.xml><?xml version="1.0" encoding="utf-8"?>
<sst xmlns="http://schemas.openxmlformats.org/spreadsheetml/2006/main" count="109" uniqueCount="47">
  <si>
    <t>иванов</t>
  </si>
  <si>
    <t>петров</t>
  </si>
  <si>
    <t>сидоров</t>
  </si>
  <si>
    <t>сергеев</t>
  </si>
  <si>
    <t>иванова</t>
  </si>
  <si>
    <t>петрова</t>
  </si>
  <si>
    <t>сидорова</t>
  </si>
  <si>
    <t>Сидоров</t>
  </si>
  <si>
    <t>Иванов</t>
  </si>
  <si>
    <t>СИДОРОВ</t>
  </si>
  <si>
    <t>СЕРГЕЕВА</t>
  </si>
  <si>
    <t>петров А.В</t>
  </si>
  <si>
    <t>сидорова Лариса</t>
  </si>
  <si>
    <t>Петров</t>
  </si>
  <si>
    <t>Сергеев</t>
  </si>
  <si>
    <t>Иванова</t>
  </si>
  <si>
    <t>Петрова</t>
  </si>
  <si>
    <t>Сидорова</t>
  </si>
  <si>
    <t>Сергеева</t>
  </si>
  <si>
    <t>Исходные данные</t>
  </si>
  <si>
    <t>Испраление формулой</t>
  </si>
  <si>
    <t>Исправленный текст</t>
  </si>
  <si>
    <t>Заглавные</t>
  </si>
  <si>
    <t>текст</t>
  </si>
  <si>
    <t>ИВАНОВ</t>
  </si>
  <si>
    <t>ПЕТРОВ</t>
  </si>
  <si>
    <t>СЕРГЕЕВ</t>
  </si>
  <si>
    <t>ИВАНОВА</t>
  </si>
  <si>
    <t>ПЕТРОВА</t>
  </si>
  <si>
    <t>СИДОРОВА</t>
  </si>
  <si>
    <t>Дата</t>
  </si>
  <si>
    <t>№</t>
  </si>
  <si>
    <t>стоимость</t>
  </si>
  <si>
    <t>товар</t>
  </si>
  <si>
    <t>Чайник</t>
  </si>
  <si>
    <t>Набор посуды</t>
  </si>
  <si>
    <t>Ложки</t>
  </si>
  <si>
    <t>Сковорода</t>
  </si>
  <si>
    <t>Если сумма &gt; 10000, то скидка 10%, если меньше, то 5 %</t>
  </si>
  <si>
    <t>бюджет</t>
  </si>
  <si>
    <t>расходы</t>
  </si>
  <si>
    <t>итог</t>
  </si>
  <si>
    <t>услуги</t>
  </si>
  <si>
    <t>лимит</t>
  </si>
  <si>
    <t>итого</t>
  </si>
  <si>
    <t>сумма скидки</t>
  </si>
  <si>
    <t>Кастрюля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</si>
</sst>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2"/>
      <color rgb="FF1E1E1E"/>
      <name val="Segoe U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8">
    <xf numFmtId="0" fontId="0" fillId="0" borderId="0" xfId="0"/>
    <xf numFmtId="0" fontId="0" fillId="3" borderId="0" xfId="0" applyFill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1" fillId="2" borderId="0" xfId="1"/>
    <xf numFmtId="22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  <xf numFmtId="0" fontId="0" fillId="0" borderId="3" xfId="0" applyBorder="1"/>
    <xf numFmtId="0" fontId="0" fillId="0" borderId="6" xfId="0" applyBorder="1"/>
    <xf numFmtId="0" fontId="0" fillId="3" borderId="6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11" xfId="0" applyFill="1" applyBorder="1"/>
    <xf numFmtId="0" fontId="0" fillId="5" borderId="3" xfId="0" applyFill="1" applyBorder="1"/>
    <xf numFmtId="0" fontId="0" fillId="5" borderId="6" xfId="0" applyFill="1" applyBorder="1"/>
    <xf numFmtId="0" fontId="0" fillId="5" borderId="1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6" borderId="4" xfId="0" applyFill="1" applyBorder="1"/>
    <xf numFmtId="0" fontId="0" fillId="6" borderId="5" xfId="0" applyFill="1" applyBorder="1"/>
    <xf numFmtId="2" fontId="0" fillId="0" borderId="1" xfId="0" applyNumberFormat="1" applyBorder="1"/>
    <xf numFmtId="0" fontId="1" fillId="2" borderId="13" xfId="1" applyBorder="1"/>
    <xf numFmtId="0" fontId="1" fillId="2" borderId="14" xfId="1" applyBorder="1"/>
    <xf numFmtId="0" fontId="1" fillId="2" borderId="15" xfId="1" applyBorder="1"/>
    <xf numFmtId="2" fontId="0" fillId="0" borderId="4" xfId="0" applyNumberFormat="1" applyBorder="1"/>
    <xf numFmtId="2" fontId="0" fillId="0" borderId="5" xfId="0" applyNumberFormat="1" applyFill="1" applyBorder="1"/>
    <xf numFmtId="2" fontId="0" fillId="0" borderId="7" xfId="0" applyNumberFormat="1" applyFill="1" applyBorder="1"/>
    <xf numFmtId="0" fontId="0" fillId="0" borderId="8" xfId="0" applyFill="1" applyBorder="1"/>
    <xf numFmtId="2" fontId="0" fillId="0" borderId="9" xfId="0" applyNumberFormat="1" applyFill="1" applyBorder="1"/>
    <xf numFmtId="2" fontId="0" fillId="0" borderId="10" xfId="0" applyNumberFormat="1" applyFill="1" applyBorder="1"/>
  </cellXfs>
  <cellStyles count="2">
    <cellStyle name="Нейтральный" xfId="1" builtinId="28"/>
    <cellStyle name="Обычный" xfId="0" builtinId="0"/>
  </cellStyles>
  <dxfs count="3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44B25-67C8-4239-B764-D3063F699BA2}">
  <dimension ref="C1:R49"/>
  <sheetViews>
    <sheetView tabSelected="1" topLeftCell="J1" zoomScale="160" zoomScaleNormal="160" workbookViewId="0">
      <selection activeCell="R7" sqref="R7"/>
    </sheetView>
  </sheetViews>
  <sheetFormatPr defaultRowHeight="15" x14ac:dyDescent="0.25"/>
  <cols>
    <col min="6" max="6" width="20.28515625" customWidth="1"/>
    <col min="7" max="7" width="20.42578125" customWidth="1"/>
    <col min="8" max="8" width="24" customWidth="1"/>
    <col min="9" max="9" width="22.7109375" customWidth="1"/>
    <col min="10" max="10" width="18.85546875" customWidth="1"/>
    <col min="11" max="11" width="17" customWidth="1"/>
    <col min="13" max="13" width="15.42578125" customWidth="1"/>
    <col min="14" max="14" width="12.140625" customWidth="1"/>
    <col min="15" max="15" width="20.5703125" customWidth="1"/>
    <col min="18" max="18" width="41.28515625" customWidth="1"/>
  </cols>
  <sheetData>
    <row r="1" spans="3:18" ht="15.75" thickBot="1" x14ac:dyDescent="0.3"/>
    <row r="2" spans="3:18" ht="15.75" thickBot="1" x14ac:dyDescent="0.3">
      <c r="E2" t="s">
        <v>31</v>
      </c>
      <c r="F2" s="4" t="s">
        <v>30</v>
      </c>
      <c r="G2" s="4" t="s">
        <v>19</v>
      </c>
      <c r="H2" s="4" t="s">
        <v>20</v>
      </c>
      <c r="I2" s="4" t="s">
        <v>21</v>
      </c>
      <c r="J2" s="4" t="s">
        <v>22</v>
      </c>
      <c r="K2" s="4" t="s">
        <v>23</v>
      </c>
      <c r="M2" s="30" t="s">
        <v>33</v>
      </c>
      <c r="N2" s="31" t="s">
        <v>32</v>
      </c>
      <c r="O2" s="29" t="s">
        <v>45</v>
      </c>
      <c r="P2" s="7" t="s">
        <v>38</v>
      </c>
      <c r="Q2" s="7"/>
      <c r="R2" s="7"/>
    </row>
    <row r="3" spans="3:18" x14ac:dyDescent="0.25">
      <c r="C3" s="1">
        <v>100</v>
      </c>
      <c r="D3">
        <v>457</v>
      </c>
      <c r="E3">
        <v>1</v>
      </c>
      <c r="F3" s="5">
        <v>45014.687060185184</v>
      </c>
      <c r="G3" t="s">
        <v>0</v>
      </c>
      <c r="H3" t="str">
        <f>PROPER(G3)</f>
        <v>Иванов</v>
      </c>
      <c r="I3" t="s">
        <v>8</v>
      </c>
      <c r="J3" t="str">
        <f t="shared" ref="J3:J31" si="0">UPPER(G3)</f>
        <v>ИВАНОВ</v>
      </c>
      <c r="K3" t="s">
        <v>24</v>
      </c>
      <c r="M3" s="8" t="s">
        <v>34</v>
      </c>
      <c r="N3" s="32">
        <v>11000</v>
      </c>
      <c r="O3" s="33">
        <f t="shared" ref="O3:O6" si="1">IF(N3 &gt;= 10000, N3 * 10%, N3 * 5%)</f>
        <v>1100</v>
      </c>
      <c r="P3" s="6">
        <v>0.1</v>
      </c>
    </row>
    <row r="4" spans="3:18" x14ac:dyDescent="0.25">
      <c r="C4" s="1">
        <v>6544</v>
      </c>
      <c r="D4">
        <v>856</v>
      </c>
      <c r="E4">
        <v>2</v>
      </c>
      <c r="F4" s="5">
        <v>45014.687844907407</v>
      </c>
      <c r="G4" t="s">
        <v>1</v>
      </c>
      <c r="H4" t="str">
        <f t="shared" ref="H4:H31" si="2">PROPER(G4)</f>
        <v>Петров</v>
      </c>
      <c r="I4" t="s">
        <v>13</v>
      </c>
      <c r="J4" t="str">
        <f t="shared" si="0"/>
        <v>ПЕТРОВ</v>
      </c>
      <c r="K4" t="s">
        <v>25</v>
      </c>
      <c r="M4" s="9" t="s">
        <v>35</v>
      </c>
      <c r="N4" s="28">
        <v>8000</v>
      </c>
      <c r="O4" s="34">
        <f t="shared" si="1"/>
        <v>400</v>
      </c>
      <c r="P4" s="6">
        <v>0.05</v>
      </c>
    </row>
    <row r="5" spans="3:18" x14ac:dyDescent="0.25">
      <c r="C5" s="1">
        <v>84756</v>
      </c>
      <c r="D5">
        <v>358</v>
      </c>
      <c r="E5">
        <v>3</v>
      </c>
      <c r="F5" s="5">
        <v>45014.689778125001</v>
      </c>
      <c r="G5" t="s">
        <v>7</v>
      </c>
      <c r="H5" t="str">
        <f t="shared" si="2"/>
        <v>Сидоров</v>
      </c>
      <c r="I5" t="s">
        <v>7</v>
      </c>
      <c r="J5" t="str">
        <f t="shared" si="0"/>
        <v>СИДОРОВ</v>
      </c>
      <c r="K5" t="s">
        <v>9</v>
      </c>
      <c r="M5" s="9" t="s">
        <v>37</v>
      </c>
      <c r="N5" s="28">
        <v>15000</v>
      </c>
      <c r="O5" s="34">
        <f t="shared" si="1"/>
        <v>1500</v>
      </c>
      <c r="P5" s="6">
        <v>0.1</v>
      </c>
    </row>
    <row r="6" spans="3:18" x14ac:dyDescent="0.25">
      <c r="C6" s="1">
        <v>875</v>
      </c>
      <c r="D6">
        <v>100000</v>
      </c>
      <c r="E6">
        <v>4</v>
      </c>
      <c r="F6" s="5"/>
      <c r="G6" t="s">
        <v>3</v>
      </c>
      <c r="H6" t="str">
        <f t="shared" si="2"/>
        <v>Сергеев</v>
      </c>
      <c r="I6" t="s">
        <v>14</v>
      </c>
      <c r="J6" t="str">
        <f t="shared" si="0"/>
        <v>СЕРГЕЕВ</v>
      </c>
      <c r="K6" t="s">
        <v>26</v>
      </c>
      <c r="M6" s="9" t="s">
        <v>36</v>
      </c>
      <c r="N6" s="28">
        <v>3000</v>
      </c>
      <c r="O6" s="34">
        <f t="shared" si="1"/>
        <v>150</v>
      </c>
      <c r="P6" s="6">
        <v>0.05</v>
      </c>
    </row>
    <row r="7" spans="3:18" ht="15.75" thickBot="1" x14ac:dyDescent="0.3">
      <c r="C7" s="1">
        <v>876</v>
      </c>
      <c r="D7">
        <v>753</v>
      </c>
      <c r="E7">
        <v>5</v>
      </c>
      <c r="F7" s="5"/>
      <c r="G7" t="s">
        <v>4</v>
      </c>
      <c r="H7" t="str">
        <f t="shared" si="2"/>
        <v>Иванова</v>
      </c>
      <c r="I7" t="s">
        <v>15</v>
      </c>
      <c r="J7" t="str">
        <f t="shared" si="0"/>
        <v>ИВАНОВА</v>
      </c>
      <c r="K7" t="s">
        <v>27</v>
      </c>
      <c r="M7" s="35" t="s">
        <v>46</v>
      </c>
      <c r="N7" s="36">
        <v>5000</v>
      </c>
      <c r="O7" s="37">
        <f>IF( N7 &gt;= 15000, N7*15%, IF( N7 &gt;= 10000, N7*10%, N7*5%) )</f>
        <v>250</v>
      </c>
    </row>
    <row r="8" spans="3:18" x14ac:dyDescent="0.25">
      <c r="C8">
        <f>MAX(C3:C7,D3:D7)</f>
        <v>100000</v>
      </c>
      <c r="D8">
        <f>MIN(C3:C7,D3:D7)</f>
        <v>100</v>
      </c>
      <c r="E8">
        <v>6</v>
      </c>
      <c r="F8" s="5"/>
      <c r="G8" t="s">
        <v>5</v>
      </c>
      <c r="H8" t="str">
        <f t="shared" si="2"/>
        <v>Петрова</v>
      </c>
      <c r="I8" t="s">
        <v>16</v>
      </c>
      <c r="J8" t="str">
        <f t="shared" si="0"/>
        <v>ПЕТРОВА</v>
      </c>
      <c r="K8" t="s">
        <v>28</v>
      </c>
    </row>
    <row r="9" spans="3:18" x14ac:dyDescent="0.25">
      <c r="E9">
        <v>7</v>
      </c>
      <c r="F9" s="5"/>
      <c r="G9" t="s">
        <v>6</v>
      </c>
      <c r="H9" t="str">
        <f t="shared" si="2"/>
        <v>Сидорова</v>
      </c>
      <c r="I9" t="s">
        <v>17</v>
      </c>
      <c r="J9" t="str">
        <f t="shared" si="0"/>
        <v>СИДОРОВА</v>
      </c>
      <c r="K9" t="s">
        <v>29</v>
      </c>
    </row>
    <row r="10" spans="3:18" x14ac:dyDescent="0.25">
      <c r="E10">
        <v>8</v>
      </c>
      <c r="F10" s="5"/>
      <c r="G10" t="s">
        <v>8</v>
      </c>
      <c r="H10" t="str">
        <f t="shared" si="2"/>
        <v>Иванов</v>
      </c>
      <c r="I10" t="s">
        <v>8</v>
      </c>
      <c r="J10" t="str">
        <f t="shared" si="0"/>
        <v>ИВАНОВ</v>
      </c>
      <c r="K10" t="s">
        <v>24</v>
      </c>
    </row>
    <row r="11" spans="3:18" x14ac:dyDescent="0.25">
      <c r="E11">
        <v>9</v>
      </c>
      <c r="F11" s="5"/>
      <c r="G11" t="s">
        <v>1</v>
      </c>
      <c r="H11" t="str">
        <f t="shared" si="2"/>
        <v>Петров</v>
      </c>
      <c r="I11" t="s">
        <v>13</v>
      </c>
      <c r="J11" t="str">
        <f t="shared" si="0"/>
        <v>ПЕТРОВ</v>
      </c>
      <c r="K11" t="s">
        <v>25</v>
      </c>
    </row>
    <row r="12" spans="3:18" ht="15.75" thickBot="1" x14ac:dyDescent="0.3">
      <c r="E12">
        <v>10</v>
      </c>
      <c r="F12" s="5"/>
      <c r="G12" t="s">
        <v>9</v>
      </c>
      <c r="H12" t="str">
        <f t="shared" si="2"/>
        <v>Сидоров</v>
      </c>
      <c r="I12" t="s">
        <v>7</v>
      </c>
      <c r="J12" t="str">
        <f t="shared" si="0"/>
        <v>СИДОРОВ</v>
      </c>
      <c r="K12" t="s">
        <v>9</v>
      </c>
    </row>
    <row r="13" spans="3:18" x14ac:dyDescent="0.25">
      <c r="E13">
        <v>11</v>
      </c>
      <c r="F13" s="5"/>
      <c r="G13" t="s">
        <v>3</v>
      </c>
      <c r="H13" t="str">
        <f t="shared" si="2"/>
        <v>Сергеев</v>
      </c>
      <c r="I13" t="s">
        <v>14</v>
      </c>
      <c r="J13" t="str">
        <f t="shared" si="0"/>
        <v>СЕРГЕЕВ</v>
      </c>
      <c r="K13" t="s">
        <v>26</v>
      </c>
      <c r="M13" s="16" t="s">
        <v>39</v>
      </c>
      <c r="N13" s="17" t="s">
        <v>40</v>
      </c>
      <c r="O13" s="18" t="s">
        <v>41</v>
      </c>
      <c r="P13" s="19"/>
      <c r="Q13" s="26" t="s">
        <v>42</v>
      </c>
      <c r="R13" s="27" t="s">
        <v>43</v>
      </c>
    </row>
    <row r="14" spans="3:18" x14ac:dyDescent="0.25">
      <c r="E14">
        <v>12</v>
      </c>
      <c r="F14" s="5"/>
      <c r="G14" t="s">
        <v>4</v>
      </c>
      <c r="H14" t="str">
        <f t="shared" si="2"/>
        <v>Иванова</v>
      </c>
      <c r="I14" t="s">
        <v>15</v>
      </c>
      <c r="J14" t="str">
        <f t="shared" si="0"/>
        <v>ИВАНОВА</v>
      </c>
      <c r="K14" t="s">
        <v>27</v>
      </c>
      <c r="M14" s="10">
        <v>2000</v>
      </c>
      <c r="N14" s="11">
        <v>2100</v>
      </c>
      <c r="O14" s="12" t="str">
        <f>IF(N14 &gt; M14, "бюджет превышен", "ок")</f>
        <v>бюджет превышен</v>
      </c>
      <c r="P14" s="20"/>
      <c r="Q14" s="21">
        <v>1200</v>
      </c>
      <c r="R14" s="22"/>
    </row>
    <row r="15" spans="3:18" x14ac:dyDescent="0.25">
      <c r="E15">
        <v>13</v>
      </c>
      <c r="F15" s="5"/>
      <c r="G15" t="s">
        <v>5</v>
      </c>
      <c r="H15" t="str">
        <f t="shared" si="2"/>
        <v>Петрова</v>
      </c>
      <c r="I15" t="s">
        <v>16</v>
      </c>
      <c r="J15" t="str">
        <f t="shared" si="0"/>
        <v>ПЕТРОВА</v>
      </c>
      <c r="K15" t="s">
        <v>28</v>
      </c>
      <c r="M15" s="10">
        <v>3000</v>
      </c>
      <c r="N15" s="11">
        <v>4000</v>
      </c>
      <c r="O15" s="12" t="str">
        <f t="shared" ref="O15:O17" si="3">IF(N15 &gt; M15, "бюджет превышен", "ок")</f>
        <v>бюджет превышен</v>
      </c>
      <c r="P15" s="20"/>
      <c r="Q15" s="21">
        <v>546</v>
      </c>
      <c r="R15" s="22"/>
    </row>
    <row r="16" spans="3:18" x14ac:dyDescent="0.25">
      <c r="E16">
        <v>14</v>
      </c>
      <c r="F16" s="5"/>
      <c r="G16" t="s">
        <v>6</v>
      </c>
      <c r="H16" t="str">
        <f t="shared" si="2"/>
        <v>Сидорова</v>
      </c>
      <c r="I16" t="s">
        <v>17</v>
      </c>
      <c r="J16" t="str">
        <f t="shared" si="0"/>
        <v>СИДОРОВА</v>
      </c>
      <c r="K16" t="s">
        <v>29</v>
      </c>
      <c r="M16" s="10">
        <v>2500</v>
      </c>
      <c r="N16" s="11">
        <v>1500</v>
      </c>
      <c r="O16" s="12" t="str">
        <f t="shared" si="3"/>
        <v>ок</v>
      </c>
      <c r="P16" s="20"/>
      <c r="Q16" s="21">
        <v>1000</v>
      </c>
      <c r="R16" s="22"/>
    </row>
    <row r="17" spans="5:18" ht="15.75" thickBot="1" x14ac:dyDescent="0.3">
      <c r="E17">
        <v>15</v>
      </c>
      <c r="F17" s="5"/>
      <c r="G17" t="s">
        <v>0</v>
      </c>
      <c r="H17" t="str">
        <f t="shared" si="2"/>
        <v>Иванов</v>
      </c>
      <c r="I17" t="s">
        <v>8</v>
      </c>
      <c r="J17" t="str">
        <f t="shared" si="0"/>
        <v>ИВАНОВ</v>
      </c>
      <c r="K17" t="s">
        <v>24</v>
      </c>
      <c r="M17" s="13">
        <v>1500</v>
      </c>
      <c r="N17" s="14">
        <v>1000</v>
      </c>
      <c r="O17" s="15" t="str">
        <f>IF(M17 &gt; N17, "ок", "бюджет превышен")</f>
        <v>ок</v>
      </c>
      <c r="P17" s="20"/>
      <c r="Q17" s="21">
        <v>45697</v>
      </c>
      <c r="R17" s="22"/>
    </row>
    <row r="18" spans="5:18" x14ac:dyDescent="0.25">
      <c r="E18">
        <v>16</v>
      </c>
      <c r="F18" s="5"/>
      <c r="G18" t="s">
        <v>11</v>
      </c>
      <c r="H18" t="str">
        <f t="shared" si="2"/>
        <v>Петров А.В</v>
      </c>
      <c r="I18" t="s">
        <v>13</v>
      </c>
      <c r="J18" t="str">
        <f t="shared" si="0"/>
        <v>ПЕТРОВ А.В</v>
      </c>
      <c r="K18" t="s">
        <v>25</v>
      </c>
      <c r="P18" s="20" t="s">
        <v>44</v>
      </c>
      <c r="Q18" s="21">
        <f>SUM(Q14:Q17)</f>
        <v>48443</v>
      </c>
      <c r="R18" s="22">
        <v>50000</v>
      </c>
    </row>
    <row r="19" spans="5:18" ht="15.75" thickBot="1" x14ac:dyDescent="0.3">
      <c r="E19">
        <v>17</v>
      </c>
      <c r="F19" s="5"/>
      <c r="G19" t="s">
        <v>2</v>
      </c>
      <c r="H19" t="str">
        <f t="shared" si="2"/>
        <v>Сидоров</v>
      </c>
      <c r="I19" t="s">
        <v>7</v>
      </c>
      <c r="J19" t="str">
        <f t="shared" si="0"/>
        <v>СИДОРОВ</v>
      </c>
      <c r="K19" t="s">
        <v>9</v>
      </c>
      <c r="P19" s="23"/>
      <c r="Q19" s="24"/>
      <c r="R19" s="25" t="str">
        <f>IF(Q18 &gt; R18, "Лимит превышен", "Лимит в норме")</f>
        <v>Лимит в норме</v>
      </c>
    </row>
    <row r="20" spans="5:18" x14ac:dyDescent="0.25">
      <c r="E20">
        <v>18</v>
      </c>
      <c r="G20" t="s">
        <v>10</v>
      </c>
      <c r="H20" t="str">
        <f t="shared" si="2"/>
        <v>Сергеева</v>
      </c>
      <c r="I20" t="s">
        <v>18</v>
      </c>
      <c r="J20" t="str">
        <f t="shared" si="0"/>
        <v>СЕРГЕЕВА</v>
      </c>
      <c r="K20" t="s">
        <v>10</v>
      </c>
    </row>
    <row r="21" spans="5:18" x14ac:dyDescent="0.25">
      <c r="E21">
        <v>19</v>
      </c>
      <c r="G21" t="s">
        <v>4</v>
      </c>
      <c r="H21" t="str">
        <f t="shared" si="2"/>
        <v>Иванова</v>
      </c>
      <c r="I21" t="s">
        <v>15</v>
      </c>
      <c r="J21" t="str">
        <f t="shared" si="0"/>
        <v>ИВАНОВА</v>
      </c>
      <c r="K21" t="s">
        <v>27</v>
      </c>
    </row>
    <row r="22" spans="5:18" x14ac:dyDescent="0.25">
      <c r="E22">
        <v>20</v>
      </c>
      <c r="G22" t="s">
        <v>0</v>
      </c>
      <c r="H22" t="str">
        <f t="shared" si="2"/>
        <v>Иванов</v>
      </c>
      <c r="I22" t="s">
        <v>8</v>
      </c>
      <c r="J22" t="str">
        <f t="shared" si="0"/>
        <v>ИВАНОВ</v>
      </c>
      <c r="K22" t="s">
        <v>24</v>
      </c>
    </row>
    <row r="23" spans="5:18" x14ac:dyDescent="0.25">
      <c r="E23">
        <v>21</v>
      </c>
      <c r="G23" t="s">
        <v>1</v>
      </c>
      <c r="H23" t="str">
        <f t="shared" si="2"/>
        <v>Петров</v>
      </c>
      <c r="I23" t="s">
        <v>13</v>
      </c>
      <c r="J23" t="str">
        <f t="shared" si="0"/>
        <v>ПЕТРОВ</v>
      </c>
      <c r="K23" t="s">
        <v>25</v>
      </c>
    </row>
    <row r="24" spans="5:18" ht="15" customHeight="1" x14ac:dyDescent="0.25">
      <c r="E24">
        <v>22</v>
      </c>
      <c r="G24" t="s">
        <v>2</v>
      </c>
      <c r="H24" t="str">
        <f t="shared" si="2"/>
        <v>Сидоров</v>
      </c>
      <c r="I24" t="s">
        <v>7</v>
      </c>
      <c r="J24" t="str">
        <f t="shared" si="0"/>
        <v>СИДОРОВ</v>
      </c>
      <c r="K24" t="s">
        <v>9</v>
      </c>
    </row>
    <row r="25" spans="5:18" ht="15" customHeight="1" x14ac:dyDescent="0.25">
      <c r="E25">
        <v>23</v>
      </c>
      <c r="G25" t="s">
        <v>3</v>
      </c>
      <c r="H25" t="str">
        <f t="shared" si="2"/>
        <v>Сергеев</v>
      </c>
      <c r="I25" t="s">
        <v>14</v>
      </c>
      <c r="J25" t="str">
        <f t="shared" si="0"/>
        <v>СЕРГЕЕВ</v>
      </c>
      <c r="K25" t="s">
        <v>26</v>
      </c>
    </row>
    <row r="26" spans="5:18" ht="15" customHeight="1" x14ac:dyDescent="0.25">
      <c r="E26">
        <v>24</v>
      </c>
      <c r="G26" t="s">
        <v>4</v>
      </c>
      <c r="H26" t="str">
        <f t="shared" si="2"/>
        <v>Иванова</v>
      </c>
      <c r="I26" t="s">
        <v>15</v>
      </c>
      <c r="J26" t="str">
        <f t="shared" si="0"/>
        <v>ИВАНОВА</v>
      </c>
      <c r="K26" t="s">
        <v>27</v>
      </c>
    </row>
    <row r="27" spans="5:18" ht="15" customHeight="1" x14ac:dyDescent="0.25">
      <c r="E27">
        <v>25</v>
      </c>
      <c r="G27" t="s">
        <v>5</v>
      </c>
      <c r="H27" t="str">
        <f t="shared" si="2"/>
        <v>Петрова</v>
      </c>
      <c r="I27" t="s">
        <v>16</v>
      </c>
      <c r="J27" t="str">
        <f t="shared" si="0"/>
        <v>ПЕТРОВА</v>
      </c>
      <c r="K27" t="s">
        <v>28</v>
      </c>
    </row>
    <row r="28" spans="5:18" ht="15" customHeight="1" x14ac:dyDescent="0.25">
      <c r="E28">
        <v>26</v>
      </c>
      <c r="G28" t="s">
        <v>12</v>
      </c>
      <c r="H28" t="str">
        <f t="shared" si="2"/>
        <v>Сидорова Лариса</v>
      </c>
      <c r="I28" t="s">
        <v>17</v>
      </c>
      <c r="J28" t="str">
        <f t="shared" si="0"/>
        <v>СИДОРОВА ЛАРИСА</v>
      </c>
      <c r="K28" t="s">
        <v>29</v>
      </c>
    </row>
    <row r="29" spans="5:18" ht="15" customHeight="1" x14ac:dyDescent="0.25">
      <c r="E29">
        <v>27</v>
      </c>
      <c r="G29" t="s">
        <v>0</v>
      </c>
      <c r="H29" t="str">
        <f t="shared" si="2"/>
        <v>Иванов</v>
      </c>
      <c r="I29" t="s">
        <v>8</v>
      </c>
      <c r="J29" t="str">
        <f t="shared" si="0"/>
        <v>ИВАНОВ</v>
      </c>
      <c r="K29" t="s">
        <v>24</v>
      </c>
    </row>
    <row r="30" spans="5:18" ht="15" customHeight="1" x14ac:dyDescent="0.25">
      <c r="E30">
        <v>28</v>
      </c>
      <c r="G30" t="s">
        <v>1</v>
      </c>
      <c r="H30" t="str">
        <f t="shared" si="2"/>
        <v>Петров</v>
      </c>
      <c r="I30" t="s">
        <v>13</v>
      </c>
      <c r="J30" t="str">
        <f t="shared" si="0"/>
        <v>ПЕТРОВ</v>
      </c>
      <c r="K30" t="s">
        <v>25</v>
      </c>
    </row>
    <row r="31" spans="5:18" ht="15" customHeight="1" x14ac:dyDescent="0.25">
      <c r="E31">
        <v>29</v>
      </c>
      <c r="G31" t="s">
        <v>2</v>
      </c>
      <c r="H31" t="str">
        <f t="shared" si="2"/>
        <v>Сидоров</v>
      </c>
      <c r="I31" t="s">
        <v>7</v>
      </c>
      <c r="J31" t="str">
        <f t="shared" si="0"/>
        <v>СИДОРОВ</v>
      </c>
      <c r="K31" t="s">
        <v>9</v>
      </c>
    </row>
    <row r="32" spans="5:18" ht="15" customHeight="1" x14ac:dyDescent="0.3">
      <c r="G32" s="2"/>
      <c r="H32" s="3"/>
    </row>
    <row r="33" ht="15" customHeight="1" x14ac:dyDescent="0.25"/>
    <row r="49" spans="7:8" ht="17.25" x14ac:dyDescent="0.3">
      <c r="G49" s="2"/>
      <c r="H49" s="3"/>
    </row>
  </sheetData>
  <mergeCells count="1">
    <mergeCell ref="P2:R2"/>
  </mergeCells>
  <conditionalFormatting sqref="R19">
    <cfRule type="containsText" dxfId="2" priority="2" operator="containsText" text="Лимит превышен">
      <formula>NOT(ISERROR(SEARCH("Лимит превышен",R19)))</formula>
    </cfRule>
    <cfRule type="containsText" dxfId="1" priority="1" operator="containsText" text="Лимит в норме">
      <formula>NOT(ISERROR(SEARCH("Лимит в норме",R19)))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Denis</cp:lastModifiedBy>
  <dcterms:created xsi:type="dcterms:W3CDTF">2023-03-29T10:55:04Z</dcterms:created>
  <dcterms:modified xsi:type="dcterms:W3CDTF">2023-03-29T16:06:05Z</dcterms:modified>
</cp:coreProperties>
</file>