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083_\Day-30.03\"/>
    </mc:Choice>
  </mc:AlternateContent>
  <xr:revisionPtr revIDLastSave="0" documentId="13_ncr:1_{40DB02C5-48CD-4C76-93F8-C09F1D55D4CA}" xr6:coauthVersionLast="47" xr6:coauthVersionMax="47" xr10:uidLastSave="{00000000-0000-0000-0000-000000000000}"/>
  <bookViews>
    <workbookView xWindow="-120" yWindow="-120" windowWidth="29040" windowHeight="15990" activeTab="3" xr2:uid="{6436C45F-DA59-4800-A548-FCA5FD46A735}"/>
  </bookViews>
  <sheets>
    <sheet name="Лист1" sheetId="1" r:id="rId1"/>
    <sheet name="Лист2" sheetId="2" r:id="rId2"/>
    <sheet name="Новый лист" sheetId="3" r:id="rId3"/>
    <sheet name="ДЗ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3" i="2"/>
  <c r="C10" i="2"/>
  <c r="C8" i="2"/>
  <c r="C6" i="2"/>
  <c r="C4" i="2"/>
  <c r="C2" i="2"/>
  <c r="J13" i="1"/>
  <c r="J14" i="1"/>
  <c r="J15" i="1"/>
  <c r="J16" i="1"/>
  <c r="J12" i="1"/>
  <c r="I16" i="1"/>
  <c r="I13" i="1"/>
  <c r="I14" i="1"/>
  <c r="I15" i="1"/>
  <c r="I12" i="1"/>
  <c r="E8" i="1"/>
  <c r="G8" i="1"/>
  <c r="F8" i="1"/>
  <c r="B6" i="1"/>
  <c r="A6" i="1"/>
  <c r="B19" i="1"/>
  <c r="B18" i="1"/>
</calcChain>
</file>

<file path=xl/sharedStrings.xml><?xml version="1.0" encoding="utf-8"?>
<sst xmlns="http://schemas.openxmlformats.org/spreadsheetml/2006/main" count="56" uniqueCount="48">
  <si>
    <t>сумма</t>
  </si>
  <si>
    <t>среднее</t>
  </si>
  <si>
    <t>бюджет</t>
  </si>
  <si>
    <t>процент скидки</t>
  </si>
  <si>
    <t>налог</t>
  </si>
  <si>
    <t>чаевые</t>
  </si>
  <si>
    <t>скидка</t>
  </si>
  <si>
    <t>Счета</t>
  </si>
  <si>
    <t>Итого</t>
  </si>
  <si>
    <t>Аренда</t>
  </si>
  <si>
    <t>Телефон</t>
  </si>
  <si>
    <t>Еда</t>
  </si>
  <si>
    <t>Плюшки</t>
  </si>
  <si>
    <t>Процент от общей суммы</t>
  </si>
  <si>
    <t>Общая сумма расходов</t>
  </si>
  <si>
    <t>Бюджет</t>
  </si>
  <si>
    <t>Сумма</t>
  </si>
  <si>
    <t>Окончательный итог</t>
  </si>
  <si>
    <t>Значение из листа с пробелом в названии</t>
  </si>
  <si>
    <t>Значение из другого файла</t>
  </si>
  <si>
    <t>Значение из другого файла из другой папки</t>
  </si>
  <si>
    <t>Столбец2</t>
  </si>
  <si>
    <t>Столбец101</t>
  </si>
  <si>
    <t>Булочная</t>
  </si>
  <si>
    <t>Сырье</t>
  </si>
  <si>
    <t>Мука</t>
  </si>
  <si>
    <t>Сахар</t>
  </si>
  <si>
    <t>Яйца</t>
  </si>
  <si>
    <t>Молоко</t>
  </si>
  <si>
    <t>Изюм</t>
  </si>
  <si>
    <t>Крем</t>
  </si>
  <si>
    <t>Сотрудники</t>
  </si>
  <si>
    <t>ЗП</t>
  </si>
  <si>
    <t>Спецодежда</t>
  </si>
  <si>
    <t>Премия</t>
  </si>
  <si>
    <t>Доход от продажи продукции</t>
  </si>
  <si>
    <t>Булочки</t>
  </si>
  <si>
    <t>Печеньки</t>
  </si>
  <si>
    <t>Кексы</t>
  </si>
  <si>
    <t>Итог</t>
  </si>
  <si>
    <t>Скидка покупателям</t>
  </si>
  <si>
    <t>100кг</t>
  </si>
  <si>
    <t>200кг</t>
  </si>
  <si>
    <t>Покупатель1</t>
  </si>
  <si>
    <t>Покупатель2</t>
  </si>
  <si>
    <t>Покупатель 3</t>
  </si>
  <si>
    <t>итог</t>
  </si>
  <si>
    <t>Процент от итога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</si>
</sst>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4E5A66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AFFB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2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2" fontId="0" fillId="3" borderId="0" xfId="0" applyNumberFormat="1" applyFill="1"/>
    <xf numFmtId="2" fontId="0" fillId="4" borderId="0" xfId="0" applyNumberFormat="1" applyFill="1"/>
    <xf numFmtId="0" fontId="0" fillId="5" borderId="2" xfId="0" applyFill="1" applyBorder="1"/>
    <xf numFmtId="0" fontId="0" fillId="6" borderId="0" xfId="0" applyFill="1"/>
    <xf numFmtId="9" fontId="0" fillId="6" borderId="0" xfId="0" applyNumberFormat="1" applyFill="1"/>
    <xf numFmtId="0" fontId="0" fillId="7" borderId="1" xfId="0" applyFill="1" applyBorder="1"/>
    <xf numFmtId="0" fontId="0" fillId="0" borderId="14" xfId="0" applyBorder="1"/>
    <xf numFmtId="17" fontId="0" fillId="0" borderId="15" xfId="0" applyNumberFormat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0" fontId="2" fillId="0" borderId="8" xfId="0" applyNumberFormat="1" applyFont="1" applyBorder="1"/>
    <xf numFmtId="10" fontId="2" fillId="0" borderId="10" xfId="0" applyNumberFormat="1" applyFont="1" applyBorder="1"/>
    <xf numFmtId="10" fontId="2" fillId="0" borderId="13" xfId="0" applyNumberFormat="1" applyFont="1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9" borderId="5" xfId="0" applyFill="1" applyBorder="1"/>
    <xf numFmtId="0" fontId="0" fillId="10" borderId="5" xfId="0" applyFill="1" applyBorder="1"/>
    <xf numFmtId="0" fontId="0" fillId="10" borderId="2" xfId="0" applyFill="1" applyBorder="1"/>
    <xf numFmtId="0" fontId="3" fillId="11" borderId="3" xfId="0" applyFont="1" applyFill="1" applyBorder="1"/>
    <xf numFmtId="2" fontId="3" fillId="11" borderId="2" xfId="0" applyNumberFormat="1" applyFont="1" applyFill="1" applyBorder="1"/>
    <xf numFmtId="0" fontId="0" fillId="9" borderId="2" xfId="0" applyFill="1" applyBorder="1"/>
    <xf numFmtId="0" fontId="1" fillId="8" borderId="23" xfId="0" applyFont="1" applyFill="1" applyBorder="1"/>
    <xf numFmtId="2" fontId="1" fillId="6" borderId="3" xfId="0" applyNumberFormat="1" applyFont="1" applyFill="1" applyBorder="1"/>
    <xf numFmtId="2" fontId="1" fillId="6" borderId="4" xfId="0" applyNumberFormat="1" applyFont="1" applyFill="1" applyBorder="1"/>
    <xf numFmtId="2" fontId="1" fillId="6" borderId="5" xfId="0" applyNumberFormat="1" applyFont="1" applyFill="1" applyBorder="1"/>
    <xf numFmtId="2" fontId="1" fillId="3" borderId="0" xfId="0" applyNumberFormat="1" applyFont="1" applyFill="1"/>
    <xf numFmtId="0" fontId="1" fillId="2" borderId="1" xfId="0" applyFont="1" applyFill="1" applyBorder="1"/>
    <xf numFmtId="2" fontId="1" fillId="10" borderId="5" xfId="0" applyNumberFormat="1" applyFont="1" applyFill="1" applyBorder="1"/>
    <xf numFmtId="0" fontId="1" fillId="10" borderId="2" xfId="0" applyFont="1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31" xfId="0" applyFill="1" applyBorder="1"/>
    <xf numFmtId="0" fontId="0" fillId="2" borderId="32" xfId="0" applyFill="1" applyBorder="1"/>
    <xf numFmtId="0" fontId="1" fillId="12" borderId="29" xfId="0" applyFont="1" applyFill="1" applyBorder="1"/>
    <xf numFmtId="0" fontId="1" fillId="12" borderId="30" xfId="0" applyFont="1" applyFill="1" applyBorder="1"/>
    <xf numFmtId="0" fontId="1" fillId="10" borderId="0" xfId="0" applyFont="1" applyFill="1"/>
    <xf numFmtId="0" fontId="0" fillId="0" borderId="0" xfId="0" applyAlignment="1">
      <alignment wrapText="1"/>
    </xf>
    <xf numFmtId="17" fontId="0" fillId="0" borderId="0" xfId="0" applyNumberFormat="1"/>
  </cellXfs>
  <cellStyles count="1">
    <cellStyle name="Обычный" xfId="0" builtinId="0"/>
  </cellStyles>
  <dxfs count="6"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AFFBB4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is\Desktop\083_\Day-29.03\&#1050;&#1085;&#1080;&#1075;&#1072;2.xlsx" TargetMode="External"/><Relationship Id="rId1" Type="http://schemas.openxmlformats.org/officeDocument/2006/relationships/externalLinkPath" Target="/Users/Denis/Desktop/083_/Day-29.03/&#1050;&#1085;&#1080;&#1075;&#1072;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is\Desktop\083_\Day-30.03\&#1050;&#1085;&#1080;&#1075;&#1072;%202.xlsx" TargetMode="External"/><Relationship Id="rId1" Type="http://schemas.openxmlformats.org/officeDocument/2006/relationships/externalLinkPath" Target="&#1050;&#1085;&#1080;&#1075;&#1072;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1">
          <cell r="A1" t="str">
            <v>hello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1">
          <cell r="A1">
            <v>3000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F8AEA5-8676-42A5-8069-2DB22634DF02}" name="Таблица1" displayName="Таблица1" ref="E6:F16" totalsRowShown="0" headerRowDxfId="0" headerRowBorderDxfId="4" tableBorderDxfId="5" totalsRowBorderDxfId="3">
  <autoFilter ref="E6:F16" xr:uid="{DFF8AEA5-8676-42A5-8069-2DB22634DF02}"/>
  <sortState xmlns:xlrd2="http://schemas.microsoft.com/office/spreadsheetml/2017/richdata2" ref="E7:F16">
    <sortCondition ref="F6:F16"/>
  </sortState>
  <tableColumns count="2">
    <tableColumn id="1" xr3:uid="{1B49C77E-B1F9-41B6-A5B2-5DEC653CDDCB}" name="Столбец101" dataDxfId="2"/>
    <tableColumn id="2" xr3:uid="{54E59C45-14E5-45D1-90EB-90EBC05C5712}" name="Столбец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5E18-B07E-4C15-9012-F847BE7EBB6A}">
  <dimension ref="A1:K19"/>
  <sheetViews>
    <sheetView zoomScale="160" zoomScaleNormal="160" workbookViewId="0">
      <selection activeCell="B8" sqref="B8:C17"/>
    </sheetView>
  </sheetViews>
  <sheetFormatPr defaultRowHeight="15" x14ac:dyDescent="0.25"/>
  <cols>
    <col min="1" max="1" width="10" bestFit="1" customWidth="1"/>
    <col min="4" max="4" width="12.7109375" customWidth="1"/>
    <col min="5" max="5" width="10.85546875" bestFit="1" customWidth="1"/>
    <col min="9" max="9" width="14.7109375" customWidth="1"/>
    <col min="10" max="10" width="23.5703125" customWidth="1"/>
  </cols>
  <sheetData>
    <row r="1" spans="1:11" ht="15.75" thickBot="1" x14ac:dyDescent="0.3">
      <c r="A1" s="4">
        <v>156453</v>
      </c>
      <c r="B1" s="4">
        <v>12646</v>
      </c>
      <c r="E1" s="7">
        <v>34</v>
      </c>
      <c r="F1" s="7">
        <v>250</v>
      </c>
      <c r="G1" s="7">
        <v>45</v>
      </c>
      <c r="H1" s="8" t="s">
        <v>2</v>
      </c>
      <c r="I1" s="7" t="s">
        <v>3</v>
      </c>
      <c r="J1" s="7" t="s">
        <v>4</v>
      </c>
      <c r="K1" s="7" t="s">
        <v>5</v>
      </c>
    </row>
    <row r="2" spans="1:11" ht="15.75" thickBot="1" x14ac:dyDescent="0.3">
      <c r="A2" s="4">
        <v>123423</v>
      </c>
      <c r="B2" s="4">
        <v>12456</v>
      </c>
      <c r="E2" s="7">
        <v>45</v>
      </c>
      <c r="F2" s="7">
        <v>15</v>
      </c>
      <c r="G2" s="7">
        <v>54</v>
      </c>
      <c r="H2" s="6">
        <v>1000</v>
      </c>
      <c r="I2" s="8">
        <v>0.08</v>
      </c>
      <c r="J2" s="8">
        <v>0.2</v>
      </c>
      <c r="K2" s="8">
        <v>0.05</v>
      </c>
    </row>
    <row r="3" spans="1:11" x14ac:dyDescent="0.25">
      <c r="A3" s="4">
        <v>90393</v>
      </c>
      <c r="B3" s="4">
        <v>12266</v>
      </c>
      <c r="E3" s="7">
        <v>56</v>
      </c>
      <c r="F3" s="7">
        <v>500</v>
      </c>
      <c r="G3" s="7">
        <v>63</v>
      </c>
      <c r="H3" s="7"/>
      <c r="I3" s="7"/>
      <c r="J3" s="7"/>
      <c r="K3" s="7"/>
    </row>
    <row r="4" spans="1:11" x14ac:dyDescent="0.25">
      <c r="A4" s="4">
        <v>57363</v>
      </c>
      <c r="B4" s="4">
        <v>12076</v>
      </c>
      <c r="E4" s="7">
        <v>67</v>
      </c>
      <c r="F4" s="7">
        <v>21</v>
      </c>
      <c r="G4" s="7">
        <v>72</v>
      </c>
      <c r="H4" s="7"/>
      <c r="I4" s="7"/>
      <c r="J4" s="7"/>
      <c r="K4" s="7"/>
    </row>
    <row r="5" spans="1:11" x14ac:dyDescent="0.25">
      <c r="A5" s="4">
        <v>24333</v>
      </c>
      <c r="B5" s="4">
        <v>11886</v>
      </c>
      <c r="E5" s="7">
        <v>78</v>
      </c>
      <c r="F5" s="7">
        <v>200</v>
      </c>
      <c r="G5" s="7">
        <v>81</v>
      </c>
      <c r="H5" s="7"/>
      <c r="I5" s="7"/>
      <c r="J5" s="7"/>
      <c r="K5" s="7"/>
    </row>
    <row r="6" spans="1:11" x14ac:dyDescent="0.25">
      <c r="A6" s="43">
        <f>SUM(A1:A5)</f>
        <v>451965</v>
      </c>
      <c r="B6" s="43">
        <f>SUM(B1:B5)</f>
        <v>61330</v>
      </c>
      <c r="E6" s="7">
        <v>89</v>
      </c>
      <c r="F6" s="7">
        <v>27</v>
      </c>
      <c r="G6" s="7">
        <v>90</v>
      </c>
      <c r="H6" s="7"/>
      <c r="I6" s="7"/>
      <c r="J6" s="7"/>
      <c r="K6" s="7"/>
    </row>
    <row r="7" spans="1:11" ht="15.75" thickBot="1" x14ac:dyDescent="0.3">
      <c r="A7" s="1"/>
      <c r="B7" s="1"/>
      <c r="E7" s="7">
        <v>100</v>
      </c>
      <c r="F7" s="7">
        <v>30</v>
      </c>
      <c r="G7" s="7">
        <v>99</v>
      </c>
      <c r="H7" s="7"/>
      <c r="I7" s="7"/>
      <c r="J7" s="7"/>
      <c r="K7" s="7"/>
    </row>
    <row r="8" spans="1:11" ht="15.75" thickBot="1" x14ac:dyDescent="0.3">
      <c r="A8" s="2"/>
      <c r="B8" s="2">
        <v>10</v>
      </c>
      <c r="C8" s="2">
        <v>500</v>
      </c>
      <c r="D8" t="s">
        <v>6</v>
      </c>
      <c r="E8" s="40">
        <f>$H$2-SUM(E1:E7)</f>
        <v>531</v>
      </c>
      <c r="F8" s="41">
        <f>$H2-SUM(F1:F7)</f>
        <v>-43</v>
      </c>
      <c r="G8" s="42">
        <f>$H2-SUM(G1:G7)</f>
        <v>496</v>
      </c>
      <c r="H8" s="7"/>
      <c r="I8" s="7"/>
      <c r="J8" s="7"/>
      <c r="K8" s="7"/>
    </row>
    <row r="9" spans="1:11" x14ac:dyDescent="0.25">
      <c r="A9" s="2"/>
      <c r="B9" s="2">
        <v>20</v>
      </c>
      <c r="C9" s="2">
        <v>450</v>
      </c>
      <c r="E9" s="5"/>
      <c r="F9" s="5"/>
    </row>
    <row r="10" spans="1:11" ht="15.75" thickBot="1" x14ac:dyDescent="0.3">
      <c r="A10" s="2"/>
      <c r="B10" s="2">
        <v>30</v>
      </c>
      <c r="C10" s="2">
        <v>400</v>
      </c>
      <c r="E10" s="5"/>
    </row>
    <row r="11" spans="1:11" ht="15.75" thickBot="1" x14ac:dyDescent="0.3">
      <c r="A11" s="2"/>
      <c r="B11" s="2">
        <v>40</v>
      </c>
      <c r="C11" s="2">
        <v>350</v>
      </c>
      <c r="E11" s="21" t="s">
        <v>7</v>
      </c>
      <c r="F11" s="11">
        <v>44927</v>
      </c>
      <c r="G11" s="11">
        <v>44958</v>
      </c>
      <c r="H11" s="11">
        <v>44986</v>
      </c>
      <c r="I11" s="22" t="s">
        <v>8</v>
      </c>
      <c r="J11" s="23" t="s">
        <v>13</v>
      </c>
    </row>
    <row r="12" spans="1:11" x14ac:dyDescent="0.25">
      <c r="A12" s="2"/>
      <c r="B12" s="2">
        <v>50</v>
      </c>
      <c r="C12" s="2">
        <v>300</v>
      </c>
      <c r="E12" s="24" t="s">
        <v>9</v>
      </c>
      <c r="F12" s="12">
        <v>1000</v>
      </c>
      <c r="G12" s="13">
        <v>1000</v>
      </c>
      <c r="H12" s="14">
        <v>1000</v>
      </c>
      <c r="I12" s="25">
        <f>SUM(F12:H12)</f>
        <v>3000</v>
      </c>
      <c r="J12" s="26">
        <f>I12*1/I$16</f>
        <v>0.72046109510086453</v>
      </c>
    </row>
    <row r="13" spans="1:11" x14ac:dyDescent="0.25">
      <c r="A13" s="3"/>
      <c r="B13" s="2">
        <v>60</v>
      </c>
      <c r="C13" s="2">
        <v>250</v>
      </c>
      <c r="E13" s="10" t="s">
        <v>10</v>
      </c>
      <c r="F13" s="15">
        <v>10</v>
      </c>
      <c r="G13" s="9">
        <v>12</v>
      </c>
      <c r="H13" s="16">
        <v>9</v>
      </c>
      <c r="I13" s="20">
        <f t="shared" ref="I13:I15" si="0">SUM(F13:H13)</f>
        <v>31</v>
      </c>
      <c r="J13" s="27">
        <f t="shared" ref="J13:J16" si="1">I13*1/I$16</f>
        <v>7.4447646493756006E-3</v>
      </c>
    </row>
    <row r="14" spans="1:11" x14ac:dyDescent="0.25">
      <c r="A14" s="2"/>
      <c r="B14" s="2">
        <v>70</v>
      </c>
      <c r="C14" s="2">
        <v>200</v>
      </c>
      <c r="E14" s="10" t="s">
        <v>11</v>
      </c>
      <c r="F14" s="15">
        <v>300</v>
      </c>
      <c r="G14" s="9">
        <v>450</v>
      </c>
      <c r="H14" s="16">
        <v>350</v>
      </c>
      <c r="I14" s="20">
        <f t="shared" si="0"/>
        <v>1100</v>
      </c>
      <c r="J14" s="27">
        <f t="shared" si="1"/>
        <v>0.26416906820365033</v>
      </c>
    </row>
    <row r="15" spans="1:11" ht="15.75" thickBot="1" x14ac:dyDescent="0.3">
      <c r="A15" s="2"/>
      <c r="B15" s="2">
        <v>80</v>
      </c>
      <c r="C15" s="2">
        <v>150</v>
      </c>
      <c r="E15" s="10" t="s">
        <v>12</v>
      </c>
      <c r="F15" s="17">
        <v>11</v>
      </c>
      <c r="G15" s="18">
        <v>14</v>
      </c>
      <c r="H15" s="19">
        <v>8</v>
      </c>
      <c r="I15" s="20">
        <f t="shared" si="0"/>
        <v>33</v>
      </c>
      <c r="J15" s="27">
        <f t="shared" si="1"/>
        <v>7.9250720461095103E-3</v>
      </c>
    </row>
    <row r="16" spans="1:11" ht="15.75" thickBot="1" x14ac:dyDescent="0.3">
      <c r="A16" s="2"/>
      <c r="B16" s="2">
        <v>90</v>
      </c>
      <c r="C16" s="2">
        <v>100</v>
      </c>
      <c r="E16" s="29" t="s">
        <v>8</v>
      </c>
      <c r="F16" s="30"/>
      <c r="G16" s="31"/>
      <c r="H16" s="32"/>
      <c r="I16" s="39">
        <f>SUM(I12:I15)</f>
        <v>4164</v>
      </c>
      <c r="J16" s="28">
        <f t="shared" si="1"/>
        <v>1</v>
      </c>
    </row>
    <row r="17" spans="1:3" x14ac:dyDescent="0.25">
      <c r="A17" s="2"/>
      <c r="B17" s="2">
        <v>100</v>
      </c>
      <c r="C17" s="2">
        <v>50</v>
      </c>
    </row>
    <row r="18" spans="1:3" x14ac:dyDescent="0.25">
      <c r="A18" s="2" t="s">
        <v>0</v>
      </c>
      <c r="B18" s="44">
        <f>SUM(B8:B17,C8:C17)</f>
        <v>3300</v>
      </c>
      <c r="C18" s="2"/>
    </row>
    <row r="19" spans="1:3" x14ac:dyDescent="0.25">
      <c r="A19" s="2" t="s">
        <v>1</v>
      </c>
      <c r="B19" s="2">
        <f>AVERAGE(B8:C17)</f>
        <v>165</v>
      </c>
      <c r="C19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6904-2144-4C99-ABBC-A879E8F588DD}">
  <dimension ref="B1:C13"/>
  <sheetViews>
    <sheetView zoomScale="145" zoomScaleNormal="145" workbookViewId="0">
      <selection activeCell="G13" sqref="G13"/>
    </sheetView>
  </sheetViews>
  <sheetFormatPr defaultRowHeight="15" x14ac:dyDescent="0.25"/>
  <cols>
    <col min="2" max="2" width="40.28515625" customWidth="1"/>
    <col min="3" max="3" width="17.85546875" customWidth="1"/>
  </cols>
  <sheetData>
    <row r="1" spans="2:3" ht="15.75" thickBot="1" x14ac:dyDescent="0.3"/>
    <row r="2" spans="2:3" ht="19.5" thickBot="1" x14ac:dyDescent="0.35">
      <c r="B2" s="36" t="s">
        <v>14</v>
      </c>
      <c r="C2" s="37">
        <f>Лист1!I16</f>
        <v>4164</v>
      </c>
    </row>
    <row r="3" spans="2:3" ht="15.75" thickBot="1" x14ac:dyDescent="0.3"/>
    <row r="4" spans="2:3" ht="15.75" thickBot="1" x14ac:dyDescent="0.3">
      <c r="B4" s="38" t="s">
        <v>15</v>
      </c>
      <c r="C4" s="33">
        <f>Лист1!H2</f>
        <v>1000</v>
      </c>
    </row>
    <row r="5" spans="2:3" ht="15.75" thickBot="1" x14ac:dyDescent="0.3"/>
    <row r="6" spans="2:3" ht="15.75" thickBot="1" x14ac:dyDescent="0.3">
      <c r="B6" s="35" t="s">
        <v>16</v>
      </c>
      <c r="C6" s="34">
        <f>Лист1!B18</f>
        <v>3300</v>
      </c>
    </row>
    <row r="7" spans="2:3" ht="15.75" thickBot="1" x14ac:dyDescent="0.3"/>
    <row r="8" spans="2:3" ht="15.75" thickBot="1" x14ac:dyDescent="0.3">
      <c r="B8" s="46" t="s">
        <v>17</v>
      </c>
      <c r="C8" s="45">
        <f>SUM(Лист1!A6+Лист1!B6+Лист1!B18+Лист1!E8+Лист1!F8+Лист1!G8+Лист1!I16)</f>
        <v>521743</v>
      </c>
    </row>
    <row r="10" spans="2:3" x14ac:dyDescent="0.25">
      <c r="B10" t="s">
        <v>18</v>
      </c>
      <c r="C10">
        <f>'Новый лист'!C4</f>
        <v>3245345345</v>
      </c>
    </row>
    <row r="12" spans="2:3" x14ac:dyDescent="0.25">
      <c r="B12" t="s">
        <v>19</v>
      </c>
      <c r="C12">
        <f>[2]Лист1!$A$1</f>
        <v>3000</v>
      </c>
    </row>
    <row r="13" spans="2:3" x14ac:dyDescent="0.25">
      <c r="B13" t="s">
        <v>20</v>
      </c>
      <c r="C13" t="str">
        <f>[1]Лист1!A1</f>
        <v>hello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926A-74E8-4631-9155-BEADBD63A198}">
  <dimension ref="C4:F16"/>
  <sheetViews>
    <sheetView zoomScale="175" zoomScaleNormal="175" workbookViewId="0">
      <selection activeCell="F3" sqref="F3"/>
    </sheetView>
  </sheetViews>
  <sheetFormatPr defaultRowHeight="15" x14ac:dyDescent="0.25"/>
  <cols>
    <col min="3" max="3" width="19.140625" customWidth="1"/>
    <col min="5" max="5" width="12.28515625" customWidth="1"/>
    <col min="6" max="6" width="10.5703125" customWidth="1"/>
  </cols>
  <sheetData>
    <row r="4" spans="3:6" x14ac:dyDescent="0.25">
      <c r="C4">
        <v>3245345345</v>
      </c>
    </row>
    <row r="6" spans="3:6" x14ac:dyDescent="0.25">
      <c r="E6" s="51" t="s">
        <v>22</v>
      </c>
      <c r="F6" s="52" t="s">
        <v>21</v>
      </c>
    </row>
    <row r="7" spans="3:6" x14ac:dyDescent="0.25">
      <c r="E7" s="47">
        <v>100</v>
      </c>
      <c r="F7" s="48">
        <v>50</v>
      </c>
    </row>
    <row r="8" spans="3:6" x14ac:dyDescent="0.25">
      <c r="E8" s="47">
        <v>90</v>
      </c>
      <c r="F8" s="48">
        <v>100</v>
      </c>
    </row>
    <row r="9" spans="3:6" x14ac:dyDescent="0.25">
      <c r="E9" s="47">
        <v>80</v>
      </c>
      <c r="F9" s="48">
        <v>150</v>
      </c>
    </row>
    <row r="10" spans="3:6" x14ac:dyDescent="0.25">
      <c r="E10" s="47">
        <v>70</v>
      </c>
      <c r="F10" s="48">
        <v>200</v>
      </c>
    </row>
    <row r="11" spans="3:6" x14ac:dyDescent="0.25">
      <c r="E11" s="47">
        <v>60</v>
      </c>
      <c r="F11" s="48">
        <v>250</v>
      </c>
    </row>
    <row r="12" spans="3:6" x14ac:dyDescent="0.25">
      <c r="E12" s="47">
        <v>50</v>
      </c>
      <c r="F12" s="48">
        <v>300</v>
      </c>
    </row>
    <row r="13" spans="3:6" x14ac:dyDescent="0.25">
      <c r="E13" s="47">
        <v>40</v>
      </c>
      <c r="F13" s="48">
        <v>350</v>
      </c>
    </row>
    <row r="14" spans="3:6" x14ac:dyDescent="0.25">
      <c r="E14" s="47">
        <v>30</v>
      </c>
      <c r="F14" s="48">
        <v>400</v>
      </c>
    </row>
    <row r="15" spans="3:6" x14ac:dyDescent="0.25">
      <c r="E15" s="47">
        <v>20</v>
      </c>
      <c r="F15" s="48">
        <v>450</v>
      </c>
    </row>
    <row r="16" spans="3:6" x14ac:dyDescent="0.25">
      <c r="E16" s="49">
        <v>10</v>
      </c>
      <c r="F16" s="50">
        <v>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18D4-82DA-45D9-96F5-242C67EB7B35}">
  <dimension ref="C5:S27"/>
  <sheetViews>
    <sheetView tabSelected="1" topLeftCell="A4" zoomScale="130" zoomScaleNormal="130" workbookViewId="0">
      <selection activeCell="L11" sqref="L11"/>
    </sheetView>
  </sheetViews>
  <sheetFormatPr defaultRowHeight="15" x14ac:dyDescent="0.25"/>
  <cols>
    <col min="3" max="3" width="15.85546875" customWidth="1"/>
    <col min="12" max="12" width="18" customWidth="1"/>
    <col min="15" max="15" width="13.28515625" customWidth="1"/>
    <col min="16" max="16" width="12.140625" customWidth="1"/>
    <col min="17" max="17" width="12.42578125" customWidth="1"/>
  </cols>
  <sheetData>
    <row r="5" spans="3:19" x14ac:dyDescent="0.25">
      <c r="C5" s="53" t="s">
        <v>23</v>
      </c>
    </row>
    <row r="6" spans="3:19" x14ac:dyDescent="0.25">
      <c r="D6" s="55">
        <v>44927</v>
      </c>
      <c r="E6" s="55">
        <v>44958</v>
      </c>
      <c r="F6" s="55">
        <v>44986</v>
      </c>
      <c r="G6" s="55">
        <v>45017</v>
      </c>
      <c r="H6" s="55">
        <v>45047</v>
      </c>
      <c r="I6" s="55">
        <v>45078</v>
      </c>
      <c r="J6" s="55">
        <v>45108</v>
      </c>
      <c r="K6" t="s">
        <v>39</v>
      </c>
      <c r="L6" t="s">
        <v>47</v>
      </c>
      <c r="O6" t="s">
        <v>40</v>
      </c>
      <c r="R6" t="s">
        <v>24</v>
      </c>
      <c r="S6" t="s">
        <v>6</v>
      </c>
    </row>
    <row r="7" spans="3:19" x14ac:dyDescent="0.25">
      <c r="C7" t="s">
        <v>24</v>
      </c>
      <c r="O7">
        <v>1000</v>
      </c>
      <c r="P7">
        <v>10</v>
      </c>
      <c r="R7" t="s">
        <v>41</v>
      </c>
      <c r="S7">
        <v>5</v>
      </c>
    </row>
    <row r="8" spans="3:19" x14ac:dyDescent="0.25">
      <c r="C8" t="s">
        <v>25</v>
      </c>
      <c r="O8">
        <v>2000</v>
      </c>
      <c r="P8">
        <v>15</v>
      </c>
      <c r="R8" t="s">
        <v>42</v>
      </c>
      <c r="S8">
        <v>10</v>
      </c>
    </row>
    <row r="9" spans="3:19" x14ac:dyDescent="0.25">
      <c r="C9" t="s">
        <v>26</v>
      </c>
    </row>
    <row r="10" spans="3:19" x14ac:dyDescent="0.25">
      <c r="C10" t="s">
        <v>27</v>
      </c>
    </row>
    <row r="11" spans="3:19" x14ac:dyDescent="0.25">
      <c r="C11" t="s">
        <v>28</v>
      </c>
    </row>
    <row r="12" spans="3:19" x14ac:dyDescent="0.25">
      <c r="C12" t="s">
        <v>29</v>
      </c>
    </row>
    <row r="13" spans="3:19" x14ac:dyDescent="0.25">
      <c r="C13" t="s">
        <v>30</v>
      </c>
    </row>
    <row r="14" spans="3:19" x14ac:dyDescent="0.25">
      <c r="C14" t="s">
        <v>39</v>
      </c>
    </row>
    <row r="17" spans="3:17" x14ac:dyDescent="0.25">
      <c r="C17" t="s">
        <v>31</v>
      </c>
    </row>
    <row r="18" spans="3:17" x14ac:dyDescent="0.25">
      <c r="C18" t="s">
        <v>32</v>
      </c>
    </row>
    <row r="19" spans="3:17" x14ac:dyDescent="0.25">
      <c r="C19" t="s">
        <v>33</v>
      </c>
      <c r="O19" t="s">
        <v>43</v>
      </c>
      <c r="P19" t="s">
        <v>44</v>
      </c>
      <c r="Q19" t="s">
        <v>45</v>
      </c>
    </row>
    <row r="20" spans="3:17" x14ac:dyDescent="0.25">
      <c r="C20" t="s">
        <v>34</v>
      </c>
      <c r="N20" t="s">
        <v>0</v>
      </c>
    </row>
    <row r="21" spans="3:17" x14ac:dyDescent="0.25">
      <c r="C21" t="s">
        <v>39</v>
      </c>
      <c r="N21" t="s">
        <v>6</v>
      </c>
    </row>
    <row r="22" spans="3:17" x14ac:dyDescent="0.25">
      <c r="N22" t="s">
        <v>46</v>
      </c>
    </row>
    <row r="23" spans="3:17" ht="45" x14ac:dyDescent="0.25">
      <c r="C23" s="54" t="s">
        <v>35</v>
      </c>
    </row>
    <row r="24" spans="3:17" x14ac:dyDescent="0.25">
      <c r="C24" t="s">
        <v>36</v>
      </c>
    </row>
    <row r="25" spans="3:17" x14ac:dyDescent="0.25">
      <c r="C25" t="s">
        <v>37</v>
      </c>
    </row>
    <row r="26" spans="3:17" x14ac:dyDescent="0.25">
      <c r="C26" t="s">
        <v>38</v>
      </c>
    </row>
    <row r="27" spans="3:17" x14ac:dyDescent="0.25">
      <c r="C2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Новый лист</vt:lpstr>
      <vt:lpstr>ДЗ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2023-03-30T11:06:46Z</dcterms:created>
  <dcterms:modified xsi:type="dcterms:W3CDTF">2023-03-30T16:00:47Z</dcterms:modified>
</cp:coreProperties>
</file>