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esktop\083_\Day-04.04\"/>
    </mc:Choice>
  </mc:AlternateContent>
  <xr:revisionPtr revIDLastSave="0" documentId="13_ncr:1_{A36F4D04-0370-49C1-8BD5-61A4A894D518}" xr6:coauthVersionLast="47" xr6:coauthVersionMax="47" xr10:uidLastSave="{00000000-0000-0000-0000-000000000000}"/>
  <bookViews>
    <workbookView xWindow="-120" yWindow="-120" windowWidth="29040" windowHeight="15990" tabRatio="914" firstSheet="1" activeTab="10" xr2:uid="{986EFDD9-458B-4E53-B61D-F99A97C749EF}"/>
  </bookViews>
  <sheets>
    <sheet name="объединение строк" sheetId="1" r:id="rId1"/>
    <sheet name="изменение регистра" sheetId="2" r:id="rId2"/>
    <sheet name="удаление лишних пробелов" sheetId="3" r:id="rId3"/>
    <sheet name="получение части строки" sheetId="4" r:id="rId4"/>
    <sheet name="поиск по строке" sheetId="5" r:id="rId5"/>
    <sheet name="апострофы" sheetId="6" r:id="rId6"/>
    <sheet name="длина строки" sheetId="7" r:id="rId7"/>
    <sheet name="конкатенация + график" sheetId="8" r:id="rId8"/>
    <sheet name="непечатные символы" sheetId="9" r:id="rId9"/>
    <sheet name="дополнение строки" sheetId="10" r:id="rId10"/>
    <sheet name="конкат чисел и строк"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1" l="1"/>
  <c r="G5" i="11"/>
  <c r="G6" i="11"/>
  <c r="G7" i="11"/>
  <c r="G8" i="11"/>
  <c r="G3" i="11"/>
  <c r="F4" i="11"/>
  <c r="F5" i="11"/>
  <c r="F6" i="11"/>
  <c r="F7" i="11"/>
  <c r="F8" i="11"/>
  <c r="F3" i="11"/>
  <c r="E4" i="11"/>
  <c r="E5" i="11"/>
  <c r="E6" i="11"/>
  <c r="E7" i="11"/>
  <c r="E8" i="11"/>
  <c r="E3" i="11"/>
  <c r="D5" i="10"/>
  <c r="D6" i="10"/>
  <c r="D7" i="10"/>
  <c r="D8" i="10"/>
  <c r="D9" i="10"/>
  <c r="D10" i="10"/>
  <c r="D11" i="10"/>
  <c r="D12" i="10"/>
  <c r="D13" i="10"/>
  <c r="D4" i="10"/>
  <c r="C4" i="10"/>
  <c r="C5" i="10"/>
  <c r="C6" i="10"/>
  <c r="C7" i="10"/>
  <c r="C8" i="10"/>
  <c r="C9" i="10"/>
  <c r="C10" i="10"/>
  <c r="C11" i="10"/>
  <c r="C12" i="10"/>
  <c r="C13" i="10"/>
  <c r="C4" i="9"/>
  <c r="C5" i="9"/>
  <c r="C6" i="9"/>
  <c r="C7" i="9"/>
  <c r="C8" i="9"/>
  <c r="C9" i="9"/>
  <c r="C3" i="9"/>
  <c r="B4" i="8"/>
  <c r="B5" i="8"/>
  <c r="B6" i="8"/>
  <c r="B7" i="8"/>
  <c r="B8" i="8"/>
  <c r="B3" i="8"/>
  <c r="E14" i="8"/>
  <c r="E15" i="8"/>
  <c r="E16" i="8"/>
  <c r="E13" i="8"/>
  <c r="F3" i="1"/>
  <c r="D14" i="8"/>
  <c r="D15" i="8"/>
  <c r="D16" i="8"/>
  <c r="D13" i="8"/>
  <c r="K3" i="8"/>
  <c r="G2" i="8"/>
  <c r="C5" i="7"/>
  <c r="F4" i="6"/>
  <c r="F5" i="6"/>
  <c r="F3" i="6"/>
  <c r="C26" i="2"/>
  <c r="C23" i="2"/>
  <c r="C9" i="2"/>
  <c r="C3" i="5"/>
  <c r="D3" i="6"/>
  <c r="E3" i="6" s="1"/>
  <c r="E4" i="6"/>
  <c r="E5" i="6"/>
  <c r="D4" i="6"/>
  <c r="D5" i="6"/>
  <c r="C4" i="6"/>
  <c r="C5" i="6"/>
  <c r="C3" i="6"/>
  <c r="F16" i="5"/>
  <c r="F17" i="5"/>
  <c r="F18" i="5"/>
  <c r="F19" i="5"/>
  <c r="F20" i="5"/>
  <c r="C17" i="5"/>
  <c r="C18" i="5"/>
  <c r="C19" i="5"/>
  <c r="C20" i="5"/>
  <c r="C16" i="5"/>
  <c r="C4" i="5"/>
  <c r="C5" i="5"/>
  <c r="C6" i="5"/>
  <c r="C7" i="5"/>
  <c r="F3" i="5"/>
  <c r="F4" i="5"/>
  <c r="F5" i="5"/>
  <c r="F6" i="5"/>
  <c r="F7" i="5"/>
  <c r="E3" i="5"/>
  <c r="E4" i="5"/>
  <c r="E5" i="5"/>
  <c r="E6" i="5"/>
  <c r="E7" i="5"/>
  <c r="C20" i="4"/>
  <c r="E21" i="4"/>
  <c r="E22" i="4"/>
  <c r="E20" i="4"/>
  <c r="D21" i="4"/>
  <c r="D22" i="4"/>
  <c r="D20" i="4"/>
  <c r="C21" i="4"/>
  <c r="C22" i="4"/>
  <c r="C15" i="4"/>
  <c r="C16" i="4"/>
  <c r="C17" i="4"/>
  <c r="C14" i="4"/>
  <c r="C5" i="4"/>
  <c r="C6" i="4"/>
  <c r="C7" i="4"/>
  <c r="C8" i="4"/>
  <c r="C9" i="4"/>
  <c r="C10" i="4"/>
  <c r="C4" i="4"/>
  <c r="C4" i="3"/>
  <c r="C5" i="3"/>
  <c r="C6" i="3"/>
  <c r="C3" i="3"/>
  <c r="C18" i="2"/>
  <c r="C15" i="2"/>
  <c r="C14" i="2"/>
  <c r="C16" i="2" s="1"/>
  <c r="C11" i="2"/>
  <c r="C10" i="2"/>
  <c r="F4" i="1"/>
  <c r="F5" i="1"/>
  <c r="F6" i="1"/>
  <c r="E4" i="1"/>
  <c r="E5" i="1"/>
  <c r="E6" i="1"/>
  <c r="E3" i="1"/>
  <c r="C6" i="2"/>
  <c r="C5" i="2"/>
  <c r="C4" i="2"/>
</calcChain>
</file>

<file path=xl/sharedStrings.xml><?xml version="1.0" encoding="utf-8"?>
<sst xmlns="http://schemas.openxmlformats.org/spreadsheetml/2006/main" count="162" uniqueCount="126">
  <si>
    <t>Имя</t>
  </si>
  <si>
    <t>Отчество</t>
  </si>
  <si>
    <t>Ананьев</t>
  </si>
  <si>
    <t>Герман</t>
  </si>
  <si>
    <t>Артём</t>
  </si>
  <si>
    <t>Дмитриевич</t>
  </si>
  <si>
    <t>Воронин</t>
  </si>
  <si>
    <t>Пантелеев</t>
  </si>
  <si>
    <t>Пётр</t>
  </si>
  <si>
    <t>Фамилия</t>
  </si>
  <si>
    <t>Полное ФИО</t>
  </si>
  <si>
    <t>старый способ</t>
  </si>
  <si>
    <t>Перевод в верхний регистр</t>
  </si>
  <si>
    <t>Перевод в нижний регистр</t>
  </si>
  <si>
    <t>Исходная строка</t>
  </si>
  <si>
    <t>Буква каждого слова в верхнем регистре</t>
  </si>
  <si>
    <t>пономарев</t>
  </si>
  <si>
    <t>арсений</t>
  </si>
  <si>
    <t>максимович</t>
  </si>
  <si>
    <t>Получение части строки от ее начала</t>
  </si>
  <si>
    <t>Длина строки</t>
  </si>
  <si>
    <t>Получение части строки от ее конца</t>
  </si>
  <si>
    <t>Получить строку с заглавной первой буквой в строке</t>
  </si>
  <si>
    <t>на ДВОРЕ трава, на Траве дрова - НЕ РУБИ дрова на траве Двора.</t>
  </si>
  <si>
    <t>1 получаем первый символ, делаем его заглавным</t>
  </si>
  <si>
    <t>2 получаем оставшиеся символы строки, за исключением первого, приводим эту строку к нижнему регистру</t>
  </si>
  <si>
    <t>3 объединяем обе строки</t>
  </si>
  <si>
    <t>В одну формулу</t>
  </si>
  <si>
    <t>Исходный текст</t>
  </si>
  <si>
    <t xml:space="preserve">  в  аа   аав в</t>
  </si>
  <si>
    <t xml:space="preserve">  Иван Иванов </t>
  </si>
  <si>
    <t>а   а а     к</t>
  </si>
  <si>
    <t>абвгд</t>
  </si>
  <si>
    <t>Исходный код</t>
  </si>
  <si>
    <t>45854-3254</t>
  </si>
  <si>
    <t>45987-3584</t>
  </si>
  <si>
    <t>48964-4562</t>
  </si>
  <si>
    <t>Пятизначный код</t>
  </si>
  <si>
    <t>45689-6565</t>
  </si>
  <si>
    <t>47569-65</t>
  </si>
  <si>
    <t>47896-7</t>
  </si>
  <si>
    <t>45789-36994</t>
  </si>
  <si>
    <t>Номера телефонов</t>
  </si>
  <si>
    <t>(495)984-87-56</t>
  </si>
  <si>
    <t>(495)753-89-55</t>
  </si>
  <si>
    <t>(495)984-45-56</t>
  </si>
  <si>
    <t>(495)984-87-44</t>
  </si>
  <si>
    <t>телефоны без кода</t>
  </si>
  <si>
    <t>Список ISBN</t>
  </si>
  <si>
    <t>номер издания</t>
  </si>
  <si>
    <t>923-6-16-145610-4</t>
  </si>
  <si>
    <t>938-3-19-758410-2</t>
  </si>
  <si>
    <t>978-3-11-148410-0</t>
  </si>
  <si>
    <t>номер рег гр</t>
  </si>
  <si>
    <t>номер регистранта</t>
  </si>
  <si>
    <t>Код товара</t>
  </si>
  <si>
    <t>PWR-17-Малый</t>
  </si>
  <si>
    <t>PW-18-Средний</t>
  </si>
  <si>
    <t>PW-19-Большой</t>
  </si>
  <si>
    <t>SWD-45-Средний</t>
  </si>
  <si>
    <t>WERD-47-Большой</t>
  </si>
  <si>
    <t>Числовое значение из кода товара</t>
  </si>
  <si>
    <t>2. Прибавить к этой позиции единицу</t>
  </si>
  <si>
    <t>3. Получить подстроку используя полученные данные</t>
  </si>
  <si>
    <t>Ищем "-"</t>
  </si>
  <si>
    <t>1. Найти позицию  "-" в строке</t>
  </si>
  <si>
    <t>Ищем позицию первой цифры</t>
  </si>
  <si>
    <t>Получите Символьное описание товара</t>
  </si>
  <si>
    <t>WERDE-447-Большой</t>
  </si>
  <si>
    <t>PWqwew-145459-Большой</t>
  </si>
  <si>
    <t>Компания</t>
  </si>
  <si>
    <t>STARBUCK'S COFFEE</t>
  </si>
  <si>
    <t>MCDONALD'S</t>
  </si>
  <si>
    <t>MICHAEL'S DELI</t>
  </si>
  <si>
    <t>пропнач</t>
  </si>
  <si>
    <t>меняем апострофы на abc и приводим к нужному регистру</t>
  </si>
  <si>
    <t>возвращаем апострофы</t>
  </si>
  <si>
    <t>hello</t>
  </si>
  <si>
    <t>privet, kak dela?</t>
  </si>
  <si>
    <t>привет, как дела?</t>
  </si>
  <si>
    <t>1 символ = 1 байт</t>
  </si>
  <si>
    <t>1 символ = 2 байт</t>
  </si>
  <si>
    <t>5 байт</t>
  </si>
  <si>
    <t>12байт</t>
  </si>
  <si>
    <t>17 байт</t>
  </si>
  <si>
    <t>30 байт</t>
  </si>
  <si>
    <t>100байт</t>
  </si>
  <si>
    <t>привет!</t>
  </si>
  <si>
    <t>в одну формулу</t>
  </si>
  <si>
    <t>Lorem ipsum dolor sit amet consectetur, adipisicing elit. Rerum exercitationem ratione repellat nulla itaque voluptatum accusamus nam, veniam, consequatur voluptas alias et incidunt assumenda. Voluptates, sit mollitia modi officiis nam nemo pariatur soluta ipsam assumenda saepe doloremque iusto nobis commodi illo dolores provident neque voluptate architecto ipsa omnis error impedit quasi? Impedit temporibus, dicta excepturi eos voluptatibus blanditiis harum illo, nobis odit, commodi facere ratione aspernatur dolores numquam? Porro corrupti perferendis aliquam totam commodi, repellendus suscipit veritatis velit incidunt. Rem commodi cumque quo accusamus! Sed, similique dolorum. Similique iure voluptates exercitationem dolore, dolorem, aperiam quisquam repellendus tempora quis voluptate quaerat nisi officiis id velit. Saepe recusandae eligendi magnam maiores necessitatibus soluta enim sed laborum, numquam placeat, debitis tempore eum obcaecati ut consectetur, asperiores itaque ullam dolor tempora sunt molestiae eveniet. Nihil adipisci quod nam fugiat modi corporis cum quisquam. Corporis quos illo, atque possimus placeat eum ab a praesentium modi quasi magni sapiente repellendus, sint ipsa iusto eaque ut enim architecto facere saepe nulla libero aliquid dolore. Quidem, eos repellat quas optio velit numquam in reprehenderit distinctio aut aperiam suscipit laboriosam. Saepe at voluptas rerum quae corrupti quisquam similique adipisci quibusdam, illo ipsum autem vero culpa eaque laborum, ipsa animi.</t>
  </si>
  <si>
    <t>длина строки</t>
  </si>
  <si>
    <t>Продавец</t>
  </si>
  <si>
    <t>Арсений</t>
  </si>
  <si>
    <t>Геннадий</t>
  </si>
  <si>
    <t>Сергей</t>
  </si>
  <si>
    <t>а</t>
  </si>
  <si>
    <t>А</t>
  </si>
  <si>
    <t>продажи</t>
  </si>
  <si>
    <t>Продавец + продажи</t>
  </si>
  <si>
    <t>Валентинович</t>
  </si>
  <si>
    <t>Ананьев / Герман, Максимович</t>
  </si>
  <si>
    <t>=ПРОПНАЧ( СЦЕП(B3;" ";C3;" ";D3) )</t>
  </si>
  <si>
    <t>=ПРОПНАЧ(СЦЕПИТЬ(A213;" ";"/";" ";B213;",";C213))</t>
  </si>
  <si>
    <t>=ПРОПНАЧ(СЦЕП(A13;" / ";B13;", ";C13))</t>
  </si>
  <si>
    <t>=ПРОПНАЧ( СЦЕПИТЬ(A13;" / ";B13;", ";C13) )</t>
  </si>
  <si>
    <t xml:space="preserve">        Ярославль (Магазин #2)_x000C__x000C__x000C__x000C__x000C_</t>
  </si>
  <si>
    <t xml:space="preserve">     Ярославль (Магазин #3)_x000C__x000C__x000C__x000C__x000C_</t>
  </si>
  <si>
    <t xml:space="preserve">  Кострома (Магазин #1)_x000C__x000C__x000C__x000C__x000C_</t>
  </si>
  <si>
    <t xml:space="preserve">      Кострома (Магазин #2)_x000C__x000C__x000C__x000C__x000C_</t>
  </si>
  <si>
    <t xml:space="preserve">Кострома (Магазин #3)_x000C__x000C__x000C__x000C__x000C_    </t>
  </si>
  <si>
    <t>Ярославль (Магазин #1)_x000C__x000C__x000C__x000C__x000C_</t>
  </si>
  <si>
    <t>Магазин</t>
  </si>
  <si>
    <t>Очищенный текст</t>
  </si>
  <si>
    <t xml:space="preserve">  Ярославль (Магазин #1)      _x000C__x000C__x000C__x000C__x000C_     тест</t>
  </si>
  <si>
    <t>=СЖПРОБЕЛЫ( ПЕЧСИМВ(B3) )</t>
  </si>
  <si>
    <t>=ПЕЧСИМВ( СЖПРОБЕЛЫ(B3) )</t>
  </si>
  <si>
    <t>Ярославль (Магазин #1)  тест</t>
  </si>
  <si>
    <t>Ярославль (Магазин #1) тест</t>
  </si>
  <si>
    <t>идентификатор</t>
  </si>
  <si>
    <t>дополненный идентификатор спереди</t>
  </si>
  <si>
    <t>дополненный идентификатор в конце</t>
  </si>
  <si>
    <t>Продавец + продажи со знаком</t>
  </si>
  <si>
    <t>Герман: 845 руб</t>
  </si>
  <si>
    <t>Герман: 845 ₽</t>
  </si>
  <si>
    <t>=B3&amp;": "&amp;ТЕКСТ(C3;"000")&amp;" руб"</t>
  </si>
  <si>
    <t>Продавец + продажи со знаком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</si>
</sst>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 &quot;₽&quot;"/>
  </numFmts>
  <fonts count="9" x14ac:knownFonts="1">
    <font>
      <sz val="11"/>
      <color theme="1"/>
      <name val="Calibri"/>
      <family val="2"/>
      <charset val="204"/>
      <scheme val="minor"/>
    </font>
    <font>
      <b/>
      <sz val="11"/>
      <color theme="1"/>
      <name val="Calibri"/>
      <family val="2"/>
      <charset val="204"/>
      <scheme val="minor"/>
    </font>
    <font>
      <sz val="11"/>
      <color rgb="FF4E5A66"/>
      <name val="Arial"/>
      <family val="2"/>
      <charset val="204"/>
    </font>
    <font>
      <sz val="9"/>
      <color rgb="FF202122"/>
      <name val="Arial"/>
      <family val="2"/>
      <charset val="204"/>
    </font>
    <font>
      <sz val="11"/>
      <color rgb="FF202122"/>
      <name val="Calibri"/>
      <family val="2"/>
      <charset val="204"/>
      <scheme val="minor"/>
    </font>
    <font>
      <sz val="11"/>
      <color rgb="FFD4D4D4"/>
      <name val="Consolas"/>
      <family val="3"/>
      <charset val="204"/>
    </font>
    <font>
      <b/>
      <i/>
      <sz val="11"/>
      <color rgb="FFFF0000"/>
      <name val="Algerian"/>
      <family val="5"/>
    </font>
    <font>
      <b/>
      <sz val="11"/>
      <color rgb="FF4E5A66"/>
      <name val="Arial"/>
      <family val="2"/>
      <charset val="204"/>
    </font>
    <font>
      <sz val="12"/>
      <color rgb="FF1E1E1E"/>
      <name val="Segoe UI"/>
      <family val="2"/>
      <charset val="204"/>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2" borderId="0" xfId="0" applyFill="1"/>
    <xf numFmtId="0" fontId="0" fillId="3" borderId="2" xfId="0" applyFill="1" applyBorder="1"/>
    <xf numFmtId="0" fontId="0" fillId="0" borderId="0" xfId="0" applyAlignment="1">
      <alignment wrapText="1"/>
    </xf>
    <xf numFmtId="0" fontId="2" fillId="0" borderId="0" xfId="0" applyFont="1"/>
    <xf numFmtId="0" fontId="4" fillId="0" borderId="0" xfId="0" applyFont="1"/>
    <xf numFmtId="0" fontId="3" fillId="0" borderId="1" xfId="0" applyFont="1" applyBorder="1"/>
    <xf numFmtId="0" fontId="1" fillId="0" borderId="1" xfId="0" applyFont="1" applyBorder="1"/>
    <xf numFmtId="0" fontId="0" fillId="0" borderId="0" xfId="0" applyAlignment="1">
      <alignment horizontal="left"/>
    </xf>
    <xf numFmtId="0" fontId="1" fillId="0" borderId="0" xfId="0" applyFont="1"/>
    <xf numFmtId="0" fontId="0" fillId="0" borderId="0" xfId="0" applyAlignment="1">
      <alignment horizontal="center" vertical="center"/>
    </xf>
    <xf numFmtId="0" fontId="5" fillId="0" borderId="0" xfId="0" applyFont="1" applyAlignment="1">
      <alignment vertical="center"/>
    </xf>
    <xf numFmtId="0" fontId="0" fillId="0" borderId="0" xfId="0" applyAlignment="1">
      <alignment horizontal="left"/>
    </xf>
    <xf numFmtId="0" fontId="6" fillId="4" borderId="0" xfId="0" applyFont="1" applyFill="1" applyAlignment="1">
      <alignment horizontal="center" vertical="center" wrapText="1"/>
    </xf>
    <xf numFmtId="0" fontId="0" fillId="0" borderId="3" xfId="0" applyBorder="1"/>
    <xf numFmtId="0" fontId="0" fillId="0" borderId="0" xfId="0" applyFont="1"/>
    <xf numFmtId="0" fontId="0" fillId="0" borderId="0" xfId="0" quotePrefix="1"/>
    <xf numFmtId="0" fontId="7" fillId="0" borderId="0" xfId="0" applyFont="1"/>
    <xf numFmtId="0" fontId="8" fillId="0" borderId="0" xfId="0" applyFont="1"/>
    <xf numFmtId="0" fontId="0" fillId="0" borderId="0" xfId="0" applyAlignment="1">
      <alignment horizontal="right"/>
    </xf>
    <xf numFmtId="0" fontId="0" fillId="0" borderId="0" xfId="0" applyAlignment="1">
      <alignment horizontal="right" vertical="center"/>
    </xf>
    <xf numFmtId="169" fontId="0" fillId="0" borderId="0" xfId="0" applyNumberFormat="1"/>
    <xf numFmtId="0" fontId="2"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Продажи за декабрь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'конкатенация + график'!$C$2</c:f>
              <c:strCache>
                <c:ptCount val="1"/>
                <c:pt idx="0">
                  <c:v>продажи</c:v>
                </c:pt>
              </c:strCache>
            </c:strRef>
          </c:tx>
          <c:spPr>
            <a:solidFill>
              <a:schemeClr val="accent1"/>
            </a:solidFill>
            <a:ln>
              <a:noFill/>
            </a:ln>
            <a:effectLst/>
          </c:spPr>
          <c:invertIfNegative val="0"/>
          <c:cat>
            <c:strRef>
              <c:f>'конкатенация + график'!$A$3:$A$8</c:f>
              <c:strCache>
                <c:ptCount val="6"/>
                <c:pt idx="0">
                  <c:v>Герман</c:v>
                </c:pt>
                <c:pt idx="1">
                  <c:v>Артём</c:v>
                </c:pt>
                <c:pt idx="2">
                  <c:v>Арсений</c:v>
                </c:pt>
                <c:pt idx="3">
                  <c:v>Пётр</c:v>
                </c:pt>
                <c:pt idx="4">
                  <c:v>Геннадий</c:v>
                </c:pt>
                <c:pt idx="5">
                  <c:v>Сергей</c:v>
                </c:pt>
              </c:strCache>
            </c:strRef>
          </c:cat>
          <c:val>
            <c:numRef>
              <c:f>'конкатенация + график'!$C$3:$C$8</c:f>
              <c:numCache>
                <c:formatCode>General</c:formatCode>
                <c:ptCount val="6"/>
                <c:pt idx="0">
                  <c:v>845</c:v>
                </c:pt>
                <c:pt idx="1">
                  <c:v>549</c:v>
                </c:pt>
                <c:pt idx="2">
                  <c:v>654</c:v>
                </c:pt>
                <c:pt idx="3">
                  <c:v>549</c:v>
                </c:pt>
                <c:pt idx="4">
                  <c:v>542</c:v>
                </c:pt>
                <c:pt idx="5">
                  <c:v>335</c:v>
                </c:pt>
              </c:numCache>
            </c:numRef>
          </c:val>
          <c:extLst>
            <c:ext xmlns:c16="http://schemas.microsoft.com/office/drawing/2014/chart" uri="{C3380CC4-5D6E-409C-BE32-E72D297353CC}">
              <c16:uniqueId val="{00000000-5906-4947-9D78-9B08CAB83E75}"/>
            </c:ext>
          </c:extLst>
        </c:ser>
        <c:dLbls>
          <c:showLegendKey val="0"/>
          <c:showVal val="0"/>
          <c:showCatName val="0"/>
          <c:showSerName val="0"/>
          <c:showPercent val="0"/>
          <c:showBubbleSize val="0"/>
        </c:dLbls>
        <c:gapWidth val="219"/>
        <c:overlap val="-27"/>
        <c:axId val="607346488"/>
        <c:axId val="607349008"/>
      </c:barChart>
      <c:catAx>
        <c:axId val="60734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9008"/>
        <c:crosses val="autoZero"/>
        <c:auto val="1"/>
        <c:lblAlgn val="ctr"/>
        <c:lblOffset val="100"/>
        <c:noMultiLvlLbl val="0"/>
      </c:catAx>
      <c:valAx>
        <c:axId val="6073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'конкатенация + график'!$C$2</c:f>
              <c:strCache>
                <c:ptCount val="1"/>
                <c:pt idx="0">
                  <c:v>продажи</c:v>
                </c:pt>
              </c:strCache>
            </c:strRef>
          </c:tx>
          <c:spPr>
            <a:solidFill>
              <a:schemeClr val="accent1"/>
            </a:solidFill>
            <a:ln>
              <a:noFill/>
            </a:ln>
            <a:effectLst/>
          </c:spPr>
          <c:invertIfNegative val="0"/>
          <c:cat>
            <c:strRef>
              <c:f>'конкатенация + график'!$B$3:$B$8</c:f>
              <c:strCache>
                <c:ptCount val="6"/>
                <c:pt idx="0">
                  <c:v>845 
Герман</c:v>
                </c:pt>
                <c:pt idx="1">
                  <c:v>549 
Артём</c:v>
                </c:pt>
                <c:pt idx="2">
                  <c:v>654 
Арсений</c:v>
                </c:pt>
                <c:pt idx="3">
                  <c:v>549 
Пётр</c:v>
                </c:pt>
                <c:pt idx="4">
                  <c:v>542 
Геннадий</c:v>
                </c:pt>
                <c:pt idx="5">
                  <c:v>335 
Сергей</c:v>
                </c:pt>
              </c:strCache>
            </c:strRef>
          </c:cat>
          <c:val>
            <c:numRef>
              <c:f>'конкатенация + график'!$C$3:$C$8</c:f>
              <c:numCache>
                <c:formatCode>General</c:formatCode>
                <c:ptCount val="6"/>
                <c:pt idx="0">
                  <c:v>845</c:v>
                </c:pt>
                <c:pt idx="1">
                  <c:v>549</c:v>
                </c:pt>
                <c:pt idx="2">
                  <c:v>654</c:v>
                </c:pt>
                <c:pt idx="3">
                  <c:v>549</c:v>
                </c:pt>
                <c:pt idx="4">
                  <c:v>542</c:v>
                </c:pt>
                <c:pt idx="5">
                  <c:v>335</c:v>
                </c:pt>
              </c:numCache>
            </c:numRef>
          </c:val>
          <c:extLst>
            <c:ext xmlns:c16="http://schemas.microsoft.com/office/drawing/2014/chart" uri="{C3380CC4-5D6E-409C-BE32-E72D297353CC}">
              <c16:uniqueId val="{00000000-0F6C-4C97-91AA-903BE4DC4A71}"/>
            </c:ext>
          </c:extLst>
        </c:ser>
        <c:dLbls>
          <c:showLegendKey val="0"/>
          <c:showVal val="0"/>
          <c:showCatName val="0"/>
          <c:showSerName val="0"/>
          <c:showPercent val="0"/>
          <c:showBubbleSize val="0"/>
        </c:dLbls>
        <c:gapWidth val="219"/>
        <c:overlap val="-27"/>
        <c:axId val="607553752"/>
        <c:axId val="607551952"/>
      </c:barChart>
      <c:catAx>
        <c:axId val="60755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51952"/>
        <c:crosses val="autoZero"/>
        <c:auto val="1"/>
        <c:lblAlgn val="ctr"/>
        <c:lblOffset val="100"/>
        <c:noMultiLvlLbl val="0"/>
      </c:catAx>
      <c:valAx>
        <c:axId val="60755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53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65942</xdr:colOff>
      <xdr:row>0</xdr:row>
      <xdr:rowOff>153865</xdr:rowOff>
    </xdr:from>
    <xdr:to>
      <xdr:col>17</xdr:col>
      <xdr:colOff>512884</xdr:colOff>
      <xdr:row>12</xdr:row>
      <xdr:rowOff>73268</xdr:rowOff>
    </xdr:to>
    <xdr:graphicFrame macro="">
      <xdr:nvGraphicFramePr>
        <xdr:cNvPr id="3" name="Диаграмма 2">
          <a:extLst>
            <a:ext uri="{FF2B5EF4-FFF2-40B4-BE49-F238E27FC236}">
              <a16:creationId xmlns:a16="http://schemas.microsoft.com/office/drawing/2014/main" id="{C223208C-1540-B95C-DEA8-0B1D28CF9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36633</xdr:colOff>
      <xdr:row>0</xdr:row>
      <xdr:rowOff>58617</xdr:rowOff>
    </xdr:from>
    <xdr:to>
      <xdr:col>4</xdr:col>
      <xdr:colOff>2190750</xdr:colOff>
      <xdr:row>10</xdr:row>
      <xdr:rowOff>168519</xdr:rowOff>
    </xdr:to>
    <xdr:graphicFrame macro="">
      <xdr:nvGraphicFramePr>
        <xdr:cNvPr id="8" name="Диаграмма 7">
          <a:extLst>
            <a:ext uri="{FF2B5EF4-FFF2-40B4-BE49-F238E27FC236}">
              <a16:creationId xmlns:a16="http://schemas.microsoft.com/office/drawing/2014/main" id="{1FDB10BD-9E26-7EE8-68F8-69B5C8C80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57816-001B-4E8D-93A2-4AE3A676A3BE}">
  <dimension ref="B2:F6"/>
  <sheetViews>
    <sheetView zoomScale="130" zoomScaleNormal="130" workbookViewId="0">
      <selection activeCell="F3" sqref="F3"/>
    </sheetView>
  </sheetViews>
  <sheetFormatPr defaultRowHeight="15" x14ac:dyDescent="0.25"/>
  <cols>
    <col min="2" max="2" width="14.42578125" customWidth="1"/>
    <col min="3" max="3" width="12.85546875" customWidth="1"/>
    <col min="4" max="4" width="16.28515625" customWidth="1"/>
    <col min="5" max="5" width="42.28515625" customWidth="1"/>
    <col min="6" max="6" width="36.140625" customWidth="1"/>
  </cols>
  <sheetData>
    <row r="2" spans="2:6" x14ac:dyDescent="0.25">
      <c r="B2" s="2" t="s">
        <v>9</v>
      </c>
      <c r="C2" s="2" t="s">
        <v>0</v>
      </c>
      <c r="D2" s="2" t="s">
        <v>1</v>
      </c>
      <c r="E2" s="3" t="s">
        <v>10</v>
      </c>
      <c r="F2" s="3" t="s">
        <v>11</v>
      </c>
    </row>
    <row r="3" spans="2:6" x14ac:dyDescent="0.25">
      <c r="B3" t="s">
        <v>2</v>
      </c>
      <c r="C3" t="s">
        <v>3</v>
      </c>
      <c r="D3" t="s">
        <v>18</v>
      </c>
      <c r="E3" t="str">
        <f>PROPER( _xlfn.TEXTJOIN(" ",TRUE,B3:D3) )</f>
        <v>Ананьев Герман Максимович</v>
      </c>
      <c r="F3" t="str">
        <f>PROPER( _xlfn.CONCAT(B3," ",C3," ",D3) )</f>
        <v>Ананьев Герман Максимович</v>
      </c>
    </row>
    <row r="4" spans="2:6" x14ac:dyDescent="0.25">
      <c r="B4" t="s">
        <v>16</v>
      </c>
      <c r="C4" t="s">
        <v>4</v>
      </c>
      <c r="D4" t="s">
        <v>5</v>
      </c>
      <c r="E4" t="str">
        <f t="shared" ref="E4:E6" si="0">PROPER( _xlfn.TEXTJOIN(" ",TRUE,B4:D4) )</f>
        <v>Пономарев Артём Дмитриевич</v>
      </c>
      <c r="F4" t="str">
        <f t="shared" ref="F4:F6" si="1">PROPER( _xlfn.CONCAT(B4," ",C4," ",D4) )</f>
        <v>Пономарев Артём Дмитриевич</v>
      </c>
    </row>
    <row r="5" spans="2:6" x14ac:dyDescent="0.25">
      <c r="B5" t="s">
        <v>6</v>
      </c>
      <c r="C5" t="s">
        <v>17</v>
      </c>
      <c r="E5" t="str">
        <f t="shared" si="0"/>
        <v>Воронин Арсений</v>
      </c>
      <c r="F5" t="str">
        <f t="shared" si="1"/>
        <v xml:space="preserve">Воронин Арсений </v>
      </c>
    </row>
    <row r="6" spans="2:6" x14ac:dyDescent="0.25">
      <c r="B6" t="s">
        <v>7</v>
      </c>
      <c r="C6" t="s">
        <v>8</v>
      </c>
      <c r="D6" t="s">
        <v>5</v>
      </c>
      <c r="E6" t="str">
        <f t="shared" si="0"/>
        <v>Пантелеев Пётр Дмитриевич</v>
      </c>
      <c r="F6" t="str">
        <f t="shared" si="1"/>
        <v>Пантелеев Пётр Дмитриевич</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2AD6-A19F-4B6B-94D9-0FAC39D15E7D}">
  <dimension ref="B3:D13"/>
  <sheetViews>
    <sheetView zoomScale="130" zoomScaleNormal="130" workbookViewId="0">
      <selection activeCell="E10" sqref="E10"/>
    </sheetView>
  </sheetViews>
  <sheetFormatPr defaultRowHeight="15" x14ac:dyDescent="0.25"/>
  <cols>
    <col min="2" max="2" width="24.140625" customWidth="1"/>
    <col min="3" max="3" width="38" customWidth="1"/>
    <col min="4" max="4" width="40.140625" customWidth="1"/>
    <col min="5" max="5" width="22" customWidth="1"/>
  </cols>
  <sheetData>
    <row r="3" spans="2:4" x14ac:dyDescent="0.25">
      <c r="B3" s="9" t="s">
        <v>118</v>
      </c>
      <c r="C3" s="9" t="s">
        <v>119</v>
      </c>
      <c r="D3" s="9" t="s">
        <v>120</v>
      </c>
    </row>
    <row r="4" spans="2:4" x14ac:dyDescent="0.25">
      <c r="B4">
        <v>242344</v>
      </c>
      <c r="C4" s="22" t="str">
        <f t="shared" ref="C4:D13" si="0">RIGHT("000000000"&amp;B4,10)</f>
        <v>0000242344</v>
      </c>
      <c r="D4" s="22" t="str">
        <f>LEFT(B4&amp;"000000000",10)</f>
        <v>2423440000</v>
      </c>
    </row>
    <row r="5" spans="2:4" x14ac:dyDescent="0.25">
      <c r="B5">
        <v>543</v>
      </c>
      <c r="C5" s="22" t="str">
        <f t="shared" si="0"/>
        <v>0000000543</v>
      </c>
      <c r="D5" s="22" t="str">
        <f t="shared" ref="D5:D13" si="1">LEFT(B5&amp;"000000000",10)</f>
        <v>5430000000</v>
      </c>
    </row>
    <row r="6" spans="2:4" x14ac:dyDescent="0.25">
      <c r="B6">
        <v>55</v>
      </c>
      <c r="C6" s="22" t="str">
        <f t="shared" si="0"/>
        <v>0000000055</v>
      </c>
      <c r="D6" s="22" t="str">
        <f t="shared" si="1"/>
        <v>5500000000</v>
      </c>
    </row>
    <row r="7" spans="2:4" x14ac:dyDescent="0.25">
      <c r="B7">
        <v>32342</v>
      </c>
      <c r="C7" s="22" t="str">
        <f>RIGHT("000000000"&amp;B7,10)</f>
        <v>0000032342</v>
      </c>
      <c r="D7" s="22" t="str">
        <f t="shared" si="1"/>
        <v>3234200000</v>
      </c>
    </row>
    <row r="8" spans="2:4" x14ac:dyDescent="0.25">
      <c r="B8">
        <v>23445</v>
      </c>
      <c r="C8" s="22" t="str">
        <f t="shared" si="0"/>
        <v>0000023445</v>
      </c>
      <c r="D8" s="22" t="str">
        <f t="shared" si="1"/>
        <v>2344500000</v>
      </c>
    </row>
    <row r="9" spans="2:4" x14ac:dyDescent="0.25">
      <c r="B9">
        <v>23422</v>
      </c>
      <c r="C9" s="22" t="str">
        <f t="shared" si="0"/>
        <v>0000023422</v>
      </c>
      <c r="D9" s="22" t="str">
        <f t="shared" si="1"/>
        <v>2342200000</v>
      </c>
    </row>
    <row r="10" spans="2:4" x14ac:dyDescent="0.25">
      <c r="B10">
        <v>56</v>
      </c>
      <c r="C10" s="22" t="str">
        <f t="shared" si="0"/>
        <v>0000000056</v>
      </c>
      <c r="D10" s="22" t="str">
        <f t="shared" si="1"/>
        <v>5600000000</v>
      </c>
    </row>
    <row r="11" spans="2:4" x14ac:dyDescent="0.25">
      <c r="B11">
        <v>45333</v>
      </c>
      <c r="C11" s="22" t="str">
        <f t="shared" si="0"/>
        <v>0000045333</v>
      </c>
      <c r="D11" s="22" t="str">
        <f t="shared" si="1"/>
        <v>4533300000</v>
      </c>
    </row>
    <row r="12" spans="2:4" x14ac:dyDescent="0.25">
      <c r="B12">
        <v>543345</v>
      </c>
      <c r="C12" s="22" t="str">
        <f t="shared" si="0"/>
        <v>0000543345</v>
      </c>
      <c r="D12" s="22" t="str">
        <f t="shared" si="1"/>
        <v>5433450000</v>
      </c>
    </row>
    <row r="13" spans="2:4" x14ac:dyDescent="0.25">
      <c r="B13">
        <v>5</v>
      </c>
      <c r="C13" s="22" t="str">
        <f t="shared" si="0"/>
        <v>0000000005</v>
      </c>
      <c r="D13" s="22" t="str">
        <f t="shared" si="1"/>
        <v>5000000000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5FDA-E708-4F9D-8BD6-BA6B2CCEAAAF}">
  <dimension ref="B2:G12"/>
  <sheetViews>
    <sheetView tabSelected="1" zoomScale="145" zoomScaleNormal="145" workbookViewId="0">
      <selection activeCell="G10" sqref="G10"/>
    </sheetView>
  </sheetViews>
  <sheetFormatPr defaultRowHeight="15" x14ac:dyDescent="0.25"/>
  <cols>
    <col min="2" max="2" width="12.7109375" customWidth="1"/>
    <col min="3" max="3" width="13.7109375" customWidth="1"/>
    <col min="4" max="4" width="4.28515625" customWidth="1"/>
    <col min="5" max="5" width="28.5703125" customWidth="1"/>
    <col min="6" max="6" width="32.28515625" customWidth="1"/>
    <col min="7" max="7" width="35.28515625" customWidth="1"/>
  </cols>
  <sheetData>
    <row r="2" spans="2:7" x14ac:dyDescent="0.25">
      <c r="B2" s="9" t="s">
        <v>91</v>
      </c>
      <c r="C2" s="9" t="s">
        <v>97</v>
      </c>
      <c r="E2" t="s">
        <v>98</v>
      </c>
      <c r="F2" t="s">
        <v>121</v>
      </c>
      <c r="G2" t="s">
        <v>125</v>
      </c>
    </row>
    <row r="3" spans="2:7" x14ac:dyDescent="0.25">
      <c r="B3" t="s">
        <v>3</v>
      </c>
      <c r="C3" s="23">
        <v>845</v>
      </c>
      <c r="E3" s="24" t="str">
        <f>B3&amp;": "&amp;C3</f>
        <v>Герман: 845</v>
      </c>
      <c r="F3" s="24" t="str">
        <f>B3&amp;": "&amp;TEXT(C3,"000 000 ₽")</f>
        <v>Герман: 000 845 ₽</v>
      </c>
      <c r="G3" s="21" t="str">
        <f>B3&amp;": "&amp;DOLLAR(C3,-1)</f>
        <v>Герман: 850 ₽</v>
      </c>
    </row>
    <row r="4" spans="2:7" x14ac:dyDescent="0.25">
      <c r="B4" t="s">
        <v>4</v>
      </c>
      <c r="C4" s="23">
        <v>549</v>
      </c>
      <c r="E4" s="24" t="str">
        <f t="shared" ref="E4:E8" si="0">B4&amp;": "&amp;C4</f>
        <v>Артём: 549</v>
      </c>
      <c r="F4" s="24" t="str">
        <f t="shared" ref="F4:F8" si="1">B4&amp;": "&amp;TEXT(C4,"000 000 ₽")</f>
        <v>Артём: 000 549 ₽</v>
      </c>
      <c r="G4" s="21" t="str">
        <f t="shared" ref="G4:G8" si="2">B4&amp;": "&amp;DOLLAR(C4,-1)</f>
        <v>Артём: 550 ₽</v>
      </c>
    </row>
    <row r="5" spans="2:7" x14ac:dyDescent="0.25">
      <c r="B5" t="s">
        <v>92</v>
      </c>
      <c r="C5" s="23">
        <v>23654</v>
      </c>
      <c r="E5" s="24" t="str">
        <f t="shared" si="0"/>
        <v>Арсений: 23654</v>
      </c>
      <c r="F5" s="24" t="str">
        <f t="shared" si="1"/>
        <v>Арсений: 023 654 ₽</v>
      </c>
      <c r="G5" s="21" t="str">
        <f t="shared" si="2"/>
        <v>Арсений: 23 650 ₽</v>
      </c>
    </row>
    <row r="6" spans="2:7" x14ac:dyDescent="0.25">
      <c r="B6" t="s">
        <v>8</v>
      </c>
      <c r="C6" s="23">
        <v>549</v>
      </c>
      <c r="E6" s="24" t="str">
        <f t="shared" si="0"/>
        <v>Пётр: 549</v>
      </c>
      <c r="F6" s="24" t="str">
        <f t="shared" si="1"/>
        <v>Пётр: 000 549 ₽</v>
      </c>
      <c r="G6" s="21" t="str">
        <f t="shared" si="2"/>
        <v>Пётр: 550 ₽</v>
      </c>
    </row>
    <row r="7" spans="2:7" x14ac:dyDescent="0.25">
      <c r="B7" t="s">
        <v>93</v>
      </c>
      <c r="C7" s="23">
        <v>542145</v>
      </c>
      <c r="E7" s="24" t="str">
        <f t="shared" si="0"/>
        <v>Геннадий: 542145</v>
      </c>
      <c r="F7" s="24" t="str">
        <f t="shared" si="1"/>
        <v>Геннадий: 542 145 ₽</v>
      </c>
      <c r="G7" s="21" t="str">
        <f t="shared" si="2"/>
        <v>Геннадий: 542 150 ₽</v>
      </c>
    </row>
    <row r="8" spans="2:7" x14ac:dyDescent="0.25">
      <c r="B8" t="s">
        <v>94</v>
      </c>
      <c r="C8" s="23">
        <v>33</v>
      </c>
      <c r="E8" s="24" t="str">
        <f t="shared" si="0"/>
        <v>Сергей: 33</v>
      </c>
      <c r="F8" s="24" t="str">
        <f t="shared" si="1"/>
        <v>Сергей: 000 033 ₽</v>
      </c>
      <c r="G8" s="21" t="str">
        <f t="shared" si="2"/>
        <v>Сергей: 30 ₽</v>
      </c>
    </row>
    <row r="10" spans="2:7" x14ac:dyDescent="0.25">
      <c r="F10" t="s">
        <v>123</v>
      </c>
    </row>
    <row r="11" spans="2:7" x14ac:dyDescent="0.25">
      <c r="F11" t="s">
        <v>122</v>
      </c>
    </row>
    <row r="12" spans="2:7" x14ac:dyDescent="0.25">
      <c r="F12" s="18"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2975-2DC0-4374-9C74-F2717D9A23D4}">
  <dimension ref="B1:E28"/>
  <sheetViews>
    <sheetView topLeftCell="A7" zoomScale="130" zoomScaleNormal="130" workbookViewId="0">
      <selection activeCell="C14" sqref="C14"/>
    </sheetView>
  </sheetViews>
  <sheetFormatPr defaultRowHeight="15" x14ac:dyDescent="0.25"/>
  <cols>
    <col min="2" max="2" width="60.140625" customWidth="1"/>
    <col min="3" max="3" width="65.5703125" customWidth="1"/>
  </cols>
  <sheetData>
    <row r="1" spans="2:3" ht="15.75" thickBot="1" x14ac:dyDescent="0.3"/>
    <row r="2" spans="2:3" ht="15.75" thickBot="1" x14ac:dyDescent="0.3">
      <c r="B2" t="s">
        <v>14</v>
      </c>
      <c r="C2" s="4" t="s">
        <v>23</v>
      </c>
    </row>
    <row r="4" spans="2:3" x14ac:dyDescent="0.25">
      <c r="B4" t="s">
        <v>12</v>
      </c>
      <c r="C4" t="str">
        <f>UPPER(C2)</f>
        <v>НА ДВОРЕ ТРАВА, НА ТРАВЕ ДРОВА - НЕ РУБИ ДРОВА НА ТРАВЕ ДВОРА.</v>
      </c>
    </row>
    <row r="5" spans="2:3" x14ac:dyDescent="0.25">
      <c r="B5" t="s">
        <v>13</v>
      </c>
      <c r="C5" t="str">
        <f>LOWER(C2)</f>
        <v>на дворе трава, на траве дрова - не руби дрова на траве двора.</v>
      </c>
    </row>
    <row r="6" spans="2:3" x14ac:dyDescent="0.25">
      <c r="B6" s="1" t="s">
        <v>15</v>
      </c>
      <c r="C6" s="1" t="str">
        <f>PROPER(C2)</f>
        <v>На Дворе Трава, На Траве Дрова - Не Руби Дрова На Траве Двора.</v>
      </c>
    </row>
    <row r="9" spans="2:3" x14ac:dyDescent="0.25">
      <c r="B9" t="s">
        <v>19</v>
      </c>
      <c r="C9" t="str">
        <f>LEFT(C2,14)</f>
        <v>на ДВОРЕ трава</v>
      </c>
    </row>
    <row r="10" spans="2:3" x14ac:dyDescent="0.25">
      <c r="B10" t="s">
        <v>20</v>
      </c>
      <c r="C10">
        <f>LEN(C2)</f>
        <v>62</v>
      </c>
    </row>
    <row r="11" spans="2:3" x14ac:dyDescent="0.25">
      <c r="B11" t="s">
        <v>21</v>
      </c>
      <c r="C11" t="str">
        <f>RIGHT(C2,61)</f>
        <v>а ДВОРЕ трава, на Траве дрова - НЕ РУБИ дрова на траве Двора.</v>
      </c>
    </row>
    <row r="13" spans="2:3" x14ac:dyDescent="0.25">
      <c r="B13" t="s">
        <v>22</v>
      </c>
    </row>
    <row r="14" spans="2:3" x14ac:dyDescent="0.25">
      <c r="B14" t="s">
        <v>24</v>
      </c>
      <c r="C14" s="6" t="str">
        <f>PROPER(LEFT(C2,1))</f>
        <v>Н</v>
      </c>
    </row>
    <row r="15" spans="2:3" ht="30" x14ac:dyDescent="0.25">
      <c r="B15" s="5" t="s">
        <v>25</v>
      </c>
      <c r="C15" t="str">
        <f>LOWER(RIGHT(C2,LEN(C2)-1))</f>
        <v>а дворе трава, на траве дрова - не руби дрова на траве двора.</v>
      </c>
    </row>
    <row r="16" spans="2:3" x14ac:dyDescent="0.25">
      <c r="B16" t="s">
        <v>26</v>
      </c>
      <c r="C16" t="str">
        <f>C14&amp;C15</f>
        <v>На дворе трава, на траве дрова - не руби дрова на траве двора.</v>
      </c>
    </row>
    <row r="18" spans="2:5" x14ac:dyDescent="0.25">
      <c r="B18" t="s">
        <v>27</v>
      </c>
      <c r="C18" t="str">
        <f>PROPER( LEFT(C2,1) )&amp;LOWER( RIGHT( C2,LEN(C2)-1 ) )</f>
        <v>На дворе трава, на траве дрова - не руби дрова на траве двора.</v>
      </c>
    </row>
    <row r="21" spans="2:5" x14ac:dyDescent="0.25">
      <c r="C21" t="s">
        <v>80</v>
      </c>
    </row>
    <row r="22" spans="2:5" x14ac:dyDescent="0.25">
      <c r="C22" t="s">
        <v>77</v>
      </c>
    </row>
    <row r="23" spans="2:5" x14ac:dyDescent="0.25">
      <c r="C23">
        <f>LEN(C22)</f>
        <v>5</v>
      </c>
      <c r="D23" t="s">
        <v>82</v>
      </c>
    </row>
    <row r="24" spans="2:5" x14ac:dyDescent="0.25">
      <c r="C24" t="s">
        <v>81</v>
      </c>
    </row>
    <row r="25" spans="2:5" x14ac:dyDescent="0.25">
      <c r="C25" t="s">
        <v>87</v>
      </c>
    </row>
    <row r="26" spans="2:5" x14ac:dyDescent="0.25">
      <c r="C26">
        <f>LEN(C25)</f>
        <v>7</v>
      </c>
      <c r="D26" t="s">
        <v>83</v>
      </c>
    </row>
    <row r="27" spans="2:5" x14ac:dyDescent="0.25">
      <c r="C27" t="s">
        <v>78</v>
      </c>
      <c r="D27" t="s">
        <v>84</v>
      </c>
      <c r="E27" t="s">
        <v>86</v>
      </c>
    </row>
    <row r="28" spans="2:5" x14ac:dyDescent="0.25">
      <c r="C28" t="s">
        <v>79</v>
      </c>
      <c r="D28" t="s">
        <v>85</v>
      </c>
      <c r="E28" t="s">
        <v>86</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13DD-4361-467F-997C-271795711D61}">
  <dimension ref="B2:C6"/>
  <sheetViews>
    <sheetView zoomScale="145" zoomScaleNormal="145" workbookViewId="0">
      <selection activeCell="C6" sqref="C6"/>
    </sheetView>
  </sheetViews>
  <sheetFormatPr defaultRowHeight="15" x14ac:dyDescent="0.25"/>
  <cols>
    <col min="2" max="2" width="14.85546875" customWidth="1"/>
    <col min="3" max="3" width="16.42578125" customWidth="1"/>
  </cols>
  <sheetData>
    <row r="2" spans="2:3" x14ac:dyDescent="0.25">
      <c r="B2" s="2" t="s">
        <v>28</v>
      </c>
    </row>
    <row r="3" spans="2:3" x14ac:dyDescent="0.25">
      <c r="B3" t="s">
        <v>29</v>
      </c>
      <c r="C3" t="str">
        <f>TRIM(B3)</f>
        <v>в аа аав в</v>
      </c>
    </row>
    <row r="4" spans="2:3" x14ac:dyDescent="0.25">
      <c r="B4" t="s">
        <v>30</v>
      </c>
      <c r="C4" t="str">
        <f t="shared" ref="C4:C6" si="0">TRIM(B4)</f>
        <v>Иван Иванов</v>
      </c>
    </row>
    <row r="5" spans="2:3" x14ac:dyDescent="0.25">
      <c r="B5" t="s">
        <v>31</v>
      </c>
      <c r="C5" t="str">
        <f t="shared" si="0"/>
        <v>а а а к</v>
      </c>
    </row>
    <row r="6" spans="2:3" x14ac:dyDescent="0.25">
      <c r="B6" t="s">
        <v>32</v>
      </c>
      <c r="C6" t="str">
        <f t="shared" si="0"/>
        <v>абвгд</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F3A5-3DAD-406D-BC0C-84BA2BB63CF1}">
  <dimension ref="B3:E22"/>
  <sheetViews>
    <sheetView topLeftCell="A7" zoomScale="145" zoomScaleNormal="145" workbookViewId="0">
      <selection activeCell="C7" sqref="C7"/>
    </sheetView>
  </sheetViews>
  <sheetFormatPr defaultRowHeight="15" x14ac:dyDescent="0.25"/>
  <cols>
    <col min="2" max="2" width="18.5703125" customWidth="1"/>
    <col min="3" max="3" width="21.140625" customWidth="1"/>
    <col min="4" max="4" width="14.28515625" customWidth="1"/>
    <col min="5" max="5" width="18.7109375" customWidth="1"/>
  </cols>
  <sheetData>
    <row r="3" spans="2:3" x14ac:dyDescent="0.25">
      <c r="B3" s="1" t="s">
        <v>33</v>
      </c>
      <c r="C3" s="1" t="s">
        <v>37</v>
      </c>
    </row>
    <row r="4" spans="2:3" x14ac:dyDescent="0.25">
      <c r="B4" t="s">
        <v>34</v>
      </c>
      <c r="C4" s="6" t="str">
        <f>LEFT(B4,5)</f>
        <v>45854</v>
      </c>
    </row>
    <row r="5" spans="2:3" x14ac:dyDescent="0.25">
      <c r="B5" t="s">
        <v>35</v>
      </c>
      <c r="C5" s="6" t="str">
        <f t="shared" ref="C5:C10" si="0">LEFT(B5,5)</f>
        <v>45987</v>
      </c>
    </row>
    <row r="6" spans="2:3" x14ac:dyDescent="0.25">
      <c r="B6" t="s">
        <v>36</v>
      </c>
      <c r="C6" s="6" t="str">
        <f t="shared" si="0"/>
        <v>48964</v>
      </c>
    </row>
    <row r="7" spans="2:3" x14ac:dyDescent="0.25">
      <c r="B7" t="s">
        <v>38</v>
      </c>
      <c r="C7" s="6" t="str">
        <f t="shared" si="0"/>
        <v>45689</v>
      </c>
    </row>
    <row r="8" spans="2:3" x14ac:dyDescent="0.25">
      <c r="B8" t="s">
        <v>39</v>
      </c>
      <c r="C8" s="6" t="str">
        <f t="shared" si="0"/>
        <v>47569</v>
      </c>
    </row>
    <row r="9" spans="2:3" x14ac:dyDescent="0.25">
      <c r="B9" t="s">
        <v>40</v>
      </c>
      <c r="C9" s="6" t="str">
        <f t="shared" si="0"/>
        <v>47896</v>
      </c>
    </row>
    <row r="10" spans="2:3" x14ac:dyDescent="0.25">
      <c r="B10" t="s">
        <v>41</v>
      </c>
      <c r="C10" s="6" t="str">
        <f t="shared" si="0"/>
        <v>45789</v>
      </c>
    </row>
    <row r="13" spans="2:3" x14ac:dyDescent="0.25">
      <c r="B13" s="1" t="s">
        <v>42</v>
      </c>
      <c r="C13" s="1" t="s">
        <v>47</v>
      </c>
    </row>
    <row r="14" spans="2:3" x14ac:dyDescent="0.25">
      <c r="B14" t="s">
        <v>43</v>
      </c>
      <c r="C14" s="6" t="str">
        <f>RIGHT(B14,9)</f>
        <v>984-87-56</v>
      </c>
    </row>
    <row r="15" spans="2:3" x14ac:dyDescent="0.25">
      <c r="B15" t="s">
        <v>44</v>
      </c>
      <c r="C15" s="6" t="str">
        <f t="shared" ref="C15:C17" si="1">RIGHT(B15,9)</f>
        <v>753-89-55</v>
      </c>
    </row>
    <row r="16" spans="2:3" x14ac:dyDescent="0.25">
      <c r="B16" t="s">
        <v>45</v>
      </c>
      <c r="C16" s="6" t="str">
        <f t="shared" si="1"/>
        <v>984-45-56</v>
      </c>
    </row>
    <row r="17" spans="2:5" x14ac:dyDescent="0.25">
      <c r="B17" t="s">
        <v>46</v>
      </c>
      <c r="C17" s="6" t="str">
        <f t="shared" si="1"/>
        <v>984-87-44</v>
      </c>
    </row>
    <row r="19" spans="2:5" x14ac:dyDescent="0.25">
      <c r="B19" s="1" t="s">
        <v>48</v>
      </c>
      <c r="C19" s="8" t="s">
        <v>49</v>
      </c>
      <c r="D19" s="1" t="s">
        <v>53</v>
      </c>
      <c r="E19" s="1" t="s">
        <v>54</v>
      </c>
    </row>
    <row r="20" spans="2:5" x14ac:dyDescent="0.25">
      <c r="B20" s="7" t="s">
        <v>52</v>
      </c>
      <c r="C20" t="str">
        <f t="shared" ref="C20:C22" si="2">MID(B20,10,6)</f>
        <v>148410</v>
      </c>
      <c r="D20" s="6" t="str">
        <f>MID(B20,5,1)</f>
        <v>3</v>
      </c>
      <c r="E20" t="str">
        <f>MID(B20,7,2)</f>
        <v>11</v>
      </c>
    </row>
    <row r="21" spans="2:5" x14ac:dyDescent="0.25">
      <c r="B21" t="s">
        <v>50</v>
      </c>
      <c r="C21" t="str">
        <f t="shared" si="2"/>
        <v>145610</v>
      </c>
      <c r="D21" s="6" t="str">
        <f t="shared" ref="D21:D22" si="3">MID(B21,5,1)</f>
        <v>6</v>
      </c>
      <c r="E21" t="str">
        <f t="shared" ref="E21:E22" si="4">MID(B21,7,2)</f>
        <v>16</v>
      </c>
    </row>
    <row r="22" spans="2:5" x14ac:dyDescent="0.25">
      <c r="B22" t="s">
        <v>51</v>
      </c>
      <c r="C22" t="str">
        <f t="shared" si="2"/>
        <v>758410</v>
      </c>
      <c r="D22" s="6" t="str">
        <f t="shared" si="3"/>
        <v>3</v>
      </c>
      <c r="E22" t="str">
        <f t="shared" si="4"/>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037E-58B0-4A47-92D7-DCA98076CFCD}">
  <dimension ref="B2:F20"/>
  <sheetViews>
    <sheetView zoomScale="145" zoomScaleNormal="145" workbookViewId="0">
      <selection activeCell="F18" sqref="F18"/>
    </sheetView>
  </sheetViews>
  <sheetFormatPr defaultRowHeight="15" x14ac:dyDescent="0.25"/>
  <cols>
    <col min="2" max="2" width="27.42578125" customWidth="1"/>
    <col min="3" max="3" width="36.28515625" customWidth="1"/>
    <col min="4" max="4" width="8.140625" customWidth="1"/>
    <col min="5" max="5" width="25.28515625" customWidth="1"/>
    <col min="6" max="6" width="37.140625" customWidth="1"/>
    <col min="7" max="7" width="20.42578125" customWidth="1"/>
  </cols>
  <sheetData>
    <row r="2" spans="2:6" x14ac:dyDescent="0.25">
      <c r="B2" s="9" t="s">
        <v>55</v>
      </c>
      <c r="C2" s="9" t="s">
        <v>61</v>
      </c>
      <c r="D2" s="11"/>
      <c r="E2" t="s">
        <v>64</v>
      </c>
      <c r="F2" t="s">
        <v>66</v>
      </c>
    </row>
    <row r="3" spans="2:6" x14ac:dyDescent="0.25">
      <c r="B3" t="s">
        <v>56</v>
      </c>
      <c r="C3" t="str">
        <f>MID(B3, FIND("-",B3)+1,2)</f>
        <v>17</v>
      </c>
      <c r="E3">
        <f>FIND("-",B3)</f>
        <v>4</v>
      </c>
      <c r="F3">
        <f>FIND("-",B3)+1</f>
        <v>5</v>
      </c>
    </row>
    <row r="4" spans="2:6" x14ac:dyDescent="0.25">
      <c r="B4" t="s">
        <v>57</v>
      </c>
      <c r="C4" t="str">
        <f t="shared" ref="C4:C7" si="0">MID(B4, FIND("-",B4)+1,2)</f>
        <v>18</v>
      </c>
      <c r="E4">
        <f t="shared" ref="E4:E7" si="1">FIND("-",B4)</f>
        <v>3</v>
      </c>
      <c r="F4">
        <f t="shared" ref="F4:F7" si="2">FIND("-",B4)+1</f>
        <v>4</v>
      </c>
    </row>
    <row r="5" spans="2:6" x14ac:dyDescent="0.25">
      <c r="B5" t="s">
        <v>58</v>
      </c>
      <c r="C5" t="str">
        <f t="shared" si="0"/>
        <v>19</v>
      </c>
      <c r="E5">
        <f t="shared" si="1"/>
        <v>3</v>
      </c>
      <c r="F5">
        <f t="shared" si="2"/>
        <v>4</v>
      </c>
    </row>
    <row r="6" spans="2:6" x14ac:dyDescent="0.25">
      <c r="B6" t="s">
        <v>59</v>
      </c>
      <c r="C6" t="str">
        <f t="shared" si="0"/>
        <v>45</v>
      </c>
      <c r="E6">
        <f t="shared" si="1"/>
        <v>4</v>
      </c>
      <c r="F6">
        <f t="shared" si="2"/>
        <v>5</v>
      </c>
    </row>
    <row r="7" spans="2:6" x14ac:dyDescent="0.25">
      <c r="B7" t="s">
        <v>60</v>
      </c>
      <c r="C7" t="str">
        <f t="shared" si="0"/>
        <v>47</v>
      </c>
      <c r="E7">
        <f t="shared" si="1"/>
        <v>5</v>
      </c>
      <c r="F7">
        <f t="shared" si="2"/>
        <v>6</v>
      </c>
    </row>
    <row r="9" spans="2:6" x14ac:dyDescent="0.25">
      <c r="B9" s="14" t="s">
        <v>65</v>
      </c>
      <c r="C9" s="14"/>
      <c r="D9" s="10"/>
    </row>
    <row r="10" spans="2:6" x14ac:dyDescent="0.25">
      <c r="B10" s="14" t="s">
        <v>62</v>
      </c>
      <c r="C10" s="14"/>
      <c r="D10" s="10"/>
    </row>
    <row r="11" spans="2:6" x14ac:dyDescent="0.25">
      <c r="B11" s="14" t="s">
        <v>63</v>
      </c>
      <c r="C11" s="14"/>
      <c r="D11" s="10"/>
    </row>
    <row r="15" spans="2:6" x14ac:dyDescent="0.25">
      <c r="B15" s="9" t="s">
        <v>55</v>
      </c>
      <c r="C15" t="s">
        <v>67</v>
      </c>
      <c r="E15" s="9" t="s">
        <v>55</v>
      </c>
      <c r="F15" t="s">
        <v>67</v>
      </c>
    </row>
    <row r="16" spans="2:6" x14ac:dyDescent="0.25">
      <c r="B16" t="s">
        <v>56</v>
      </c>
      <c r="C16" s="6" t="str">
        <f>MID(B16, FIND("-",B16,6)+1,7)</f>
        <v>Малый</v>
      </c>
      <c r="D16" s="6"/>
      <c r="E16" t="s">
        <v>56</v>
      </c>
      <c r="F16" s="12" t="str">
        <f>MID(E16, FIND("-",E16, FIND("-",E16)+1 )+1,50)</f>
        <v>Малый</v>
      </c>
    </row>
    <row r="17" spans="2:6" x14ac:dyDescent="0.25">
      <c r="B17" t="s">
        <v>57</v>
      </c>
      <c r="C17" s="6" t="str">
        <f t="shared" ref="C17:C20" si="3">MID(B17, FIND("-",B17,6)+1,7)</f>
        <v>Средний</v>
      </c>
      <c r="D17" s="6"/>
      <c r="E17" t="s">
        <v>57</v>
      </c>
      <c r="F17" s="12" t="str">
        <f t="shared" ref="F17:F20" si="4">MID(E17, FIND("-",E17, FIND("-",E17)+1 )+1,50)</f>
        <v>Средний</v>
      </c>
    </row>
    <row r="18" spans="2:6" x14ac:dyDescent="0.25">
      <c r="B18" t="s">
        <v>58</v>
      </c>
      <c r="C18" s="6" t="str">
        <f t="shared" si="3"/>
        <v>Большой</v>
      </c>
      <c r="D18" s="6"/>
      <c r="E18" t="s">
        <v>69</v>
      </c>
      <c r="F18" s="12" t="str">
        <f t="shared" si="4"/>
        <v>Большой</v>
      </c>
    </row>
    <row r="19" spans="2:6" x14ac:dyDescent="0.25">
      <c r="B19" t="s">
        <v>59</v>
      </c>
      <c r="C19" s="6" t="str">
        <f t="shared" si="3"/>
        <v>Средний</v>
      </c>
      <c r="D19" s="6"/>
      <c r="E19" t="s">
        <v>59</v>
      </c>
      <c r="F19" s="12" t="str">
        <f t="shared" si="4"/>
        <v>Средний</v>
      </c>
    </row>
    <row r="20" spans="2:6" x14ac:dyDescent="0.25">
      <c r="B20" t="s">
        <v>60</v>
      </c>
      <c r="C20" s="6" t="str">
        <f t="shared" si="3"/>
        <v>Большой</v>
      </c>
      <c r="D20" s="6"/>
      <c r="E20" t="s">
        <v>68</v>
      </c>
      <c r="F20" s="12" t="str">
        <f t="shared" si="4"/>
        <v>Большой</v>
      </c>
    </row>
  </sheetData>
  <mergeCells count="3">
    <mergeCell ref="B9:C9"/>
    <mergeCell ref="B10:C10"/>
    <mergeCell ref="B11:C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E728A-1010-4E16-A89F-B95D0D823A1B}">
  <dimension ref="B2:F5"/>
  <sheetViews>
    <sheetView zoomScale="145" zoomScaleNormal="145" workbookViewId="0">
      <selection activeCell="F3" sqref="F3"/>
    </sheetView>
  </sheetViews>
  <sheetFormatPr defaultRowHeight="15" x14ac:dyDescent="0.25"/>
  <cols>
    <col min="2" max="2" width="20.42578125" customWidth="1"/>
    <col min="3" max="3" width="17" customWidth="1"/>
    <col min="4" max="4" width="25.85546875" customWidth="1"/>
    <col min="5" max="5" width="29.140625" customWidth="1"/>
    <col min="6" max="6" width="33.140625" customWidth="1"/>
  </cols>
  <sheetData>
    <row r="2" spans="2:6" x14ac:dyDescent="0.25">
      <c r="B2" s="1" t="s">
        <v>70</v>
      </c>
      <c r="C2" s="1" t="s">
        <v>74</v>
      </c>
      <c r="D2" s="1" t="s">
        <v>75</v>
      </c>
      <c r="E2" s="1" t="s">
        <v>76</v>
      </c>
      <c r="F2" s="1" t="s">
        <v>88</v>
      </c>
    </row>
    <row r="3" spans="2:6" x14ac:dyDescent="0.25">
      <c r="B3" t="s">
        <v>71</v>
      </c>
      <c r="C3" t="str">
        <f>PROPER(B3)</f>
        <v>Starbuck'S Coffee</v>
      </c>
      <c r="D3" t="str">
        <f>PROPER(SUBSTITUTE(B3,"'","abc"))</f>
        <v>Starbuckabcs Coffee</v>
      </c>
      <c r="E3" t="str">
        <f>SUBSTITUTE(D3,"abc","'")</f>
        <v>Starbuck's Coffee</v>
      </c>
      <c r="F3" t="str">
        <f>SUBSTITUTE( PROPER( SUBSTITUTE(B3,"'","abc") ), "abc","'")</f>
        <v>Starbuck's Coffee</v>
      </c>
    </row>
    <row r="4" spans="2:6" x14ac:dyDescent="0.25">
      <c r="B4" t="s">
        <v>72</v>
      </c>
      <c r="C4" t="str">
        <f t="shared" ref="C4:C5" si="0">PROPER(B4)</f>
        <v>Mcdonald'S</v>
      </c>
      <c r="D4" t="str">
        <f t="shared" ref="D4:D5" si="1">PROPER(SUBSTITUTE(B4,"'","abc"))</f>
        <v>Mcdonaldabcs</v>
      </c>
      <c r="E4" t="str">
        <f t="shared" ref="E4:E5" si="2">SUBSTITUTE(D4,"abc","'")</f>
        <v>Mcdonald's</v>
      </c>
      <c r="F4" t="str">
        <f t="shared" ref="F4:F5" si="3">SUBSTITUTE( PROPER( SUBSTITUTE(B4,"'","abc") ), "abc","'")</f>
        <v>Mcdonald's</v>
      </c>
    </row>
    <row r="5" spans="2:6" x14ac:dyDescent="0.25">
      <c r="B5" t="s">
        <v>73</v>
      </c>
      <c r="C5" t="str">
        <f t="shared" si="0"/>
        <v>Michael'S Deli</v>
      </c>
      <c r="D5" t="str">
        <f t="shared" si="1"/>
        <v>Michaelabcs Deli</v>
      </c>
      <c r="E5" t="str">
        <f t="shared" si="2"/>
        <v>Michael's Deli</v>
      </c>
      <c r="F5" t="str">
        <f t="shared" si="3"/>
        <v>Michael's Deli</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D9D4-4C6C-4146-A1C3-AC34B91D857B}">
  <dimension ref="B2:C5"/>
  <sheetViews>
    <sheetView zoomScale="130" zoomScaleNormal="130" workbookViewId="0">
      <selection activeCell="C5" sqref="C5"/>
    </sheetView>
  </sheetViews>
  <sheetFormatPr defaultRowHeight="15" x14ac:dyDescent="0.25"/>
  <cols>
    <col min="2" max="2" width="129.140625" customWidth="1"/>
    <col min="3" max="3" width="28.42578125" customWidth="1"/>
  </cols>
  <sheetData>
    <row r="2" spans="2:3" x14ac:dyDescent="0.25">
      <c r="B2" s="13"/>
    </row>
    <row r="4" spans="2:3" x14ac:dyDescent="0.25">
      <c r="C4" t="s">
        <v>90</v>
      </c>
    </row>
    <row r="5" spans="2:3" ht="266.25" customHeight="1" x14ac:dyDescent="0.25">
      <c r="B5" s="15" t="s">
        <v>89</v>
      </c>
      <c r="C5">
        <f>LEN(B5)</f>
        <v>1517</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1784-9AD6-4BF0-BEDF-D3A200CA1FE3}">
  <dimension ref="A2:K20"/>
  <sheetViews>
    <sheetView zoomScale="130" zoomScaleNormal="130" workbookViewId="0">
      <selection activeCell="C2" sqref="C2:C8"/>
    </sheetView>
  </sheetViews>
  <sheetFormatPr defaultRowHeight="15" x14ac:dyDescent="0.25"/>
  <cols>
    <col min="1" max="1" width="21.5703125" customWidth="1"/>
    <col min="2" max="2" width="22.7109375" customWidth="1"/>
    <col min="3" max="3" width="17.7109375" customWidth="1"/>
    <col min="4" max="4" width="34.5703125" customWidth="1"/>
    <col min="5" max="5" width="33.28515625" customWidth="1"/>
    <col min="9" max="9" width="12.7109375" customWidth="1"/>
    <col min="10" max="10" width="12.28515625" customWidth="1"/>
  </cols>
  <sheetData>
    <row r="2" spans="1:11" x14ac:dyDescent="0.25">
      <c r="A2" s="9" t="s">
        <v>91</v>
      </c>
      <c r="B2" s="1" t="s">
        <v>98</v>
      </c>
      <c r="C2" s="1" t="s">
        <v>97</v>
      </c>
      <c r="D2" s="1"/>
      <c r="E2" s="1"/>
      <c r="F2" s="1"/>
      <c r="G2" s="1" t="str">
        <f>CHAR(50)</f>
        <v>2</v>
      </c>
    </row>
    <row r="3" spans="1:11" x14ac:dyDescent="0.25">
      <c r="A3" t="s">
        <v>3</v>
      </c>
      <c r="B3" s="17" t="str">
        <f>C3&amp;" "&amp;CHAR(10)&amp;A3</f>
        <v>845 
Герман</v>
      </c>
      <c r="C3">
        <v>845</v>
      </c>
      <c r="I3" s="16" t="s">
        <v>96</v>
      </c>
      <c r="J3" s="16" t="s">
        <v>95</v>
      </c>
      <c r="K3" s="16" t="b">
        <f>I3&lt;J3</f>
        <v>0</v>
      </c>
    </row>
    <row r="4" spans="1:11" x14ac:dyDescent="0.25">
      <c r="A4" t="s">
        <v>4</v>
      </c>
      <c r="B4" s="17" t="str">
        <f t="shared" ref="B4:B8" si="0">C4&amp;" "&amp;CHAR(10)&amp;A4</f>
        <v>549 
Артём</v>
      </c>
      <c r="C4">
        <v>549</v>
      </c>
      <c r="I4" s="16">
        <v>30</v>
      </c>
      <c r="J4" s="16">
        <v>31</v>
      </c>
      <c r="K4" s="16"/>
    </row>
    <row r="5" spans="1:11" x14ac:dyDescent="0.25">
      <c r="A5" t="s">
        <v>92</v>
      </c>
      <c r="B5" s="17" t="str">
        <f t="shared" si="0"/>
        <v>654 
Арсений</v>
      </c>
      <c r="C5">
        <v>654</v>
      </c>
    </row>
    <row r="6" spans="1:11" x14ac:dyDescent="0.25">
      <c r="A6" t="s">
        <v>8</v>
      </c>
      <c r="B6" s="17" t="str">
        <f t="shared" si="0"/>
        <v>549 
Пётр</v>
      </c>
      <c r="C6">
        <v>549</v>
      </c>
    </row>
    <row r="7" spans="1:11" x14ac:dyDescent="0.25">
      <c r="A7" t="s">
        <v>93</v>
      </c>
      <c r="B7" s="17" t="str">
        <f t="shared" si="0"/>
        <v>542 
Геннадий</v>
      </c>
      <c r="C7">
        <v>542</v>
      </c>
    </row>
    <row r="8" spans="1:11" x14ac:dyDescent="0.25">
      <c r="A8" t="s">
        <v>94</v>
      </c>
      <c r="B8" s="17" t="str">
        <f t="shared" si="0"/>
        <v>335 
Сергей</v>
      </c>
      <c r="C8">
        <v>335</v>
      </c>
    </row>
    <row r="12" spans="1:11" x14ac:dyDescent="0.25">
      <c r="D12" t="s">
        <v>100</v>
      </c>
      <c r="E12" s="18" t="s">
        <v>101</v>
      </c>
    </row>
    <row r="13" spans="1:11" x14ac:dyDescent="0.25">
      <c r="A13" t="s">
        <v>2</v>
      </c>
      <c r="B13" t="s">
        <v>3</v>
      </c>
      <c r="C13" t="s">
        <v>18</v>
      </c>
      <c r="D13" s="17" t="str">
        <f>PROPER(A13&amp;" / "&amp;B13&amp;", "&amp;C13)</f>
        <v>Ананьев / Герман, Максимович</v>
      </c>
      <c r="E13" t="str">
        <f>PROPER(_xlfn.CONCAT(A13," / ",B13,", ",C13))</f>
        <v>Ананьев / Герман, Максимович</v>
      </c>
    </row>
    <row r="14" spans="1:11" x14ac:dyDescent="0.25">
      <c r="A14" t="s">
        <v>16</v>
      </c>
      <c r="B14" t="s">
        <v>4</v>
      </c>
      <c r="C14" t="s">
        <v>5</v>
      </c>
      <c r="D14" s="17" t="str">
        <f t="shared" ref="D14:D16" si="1">PROPER(A14&amp;" / "&amp;B14&amp;", "&amp;C14)</f>
        <v>Пономарев / Артём, Дмитриевич</v>
      </c>
      <c r="E14" t="str">
        <f t="shared" ref="E14:E16" si="2">PROPER(_xlfn.CONCAT(A14," / ",B14,", ",C14))</f>
        <v>Пономарев / Артём, Дмитриевич</v>
      </c>
    </row>
    <row r="15" spans="1:11" x14ac:dyDescent="0.25">
      <c r="A15" t="s">
        <v>6</v>
      </c>
      <c r="B15" t="s">
        <v>17</v>
      </c>
      <c r="C15" t="s">
        <v>99</v>
      </c>
      <c r="D15" s="17" t="str">
        <f t="shared" si="1"/>
        <v>Воронин / Арсений, Валентинович</v>
      </c>
      <c r="E15" t="str">
        <f t="shared" si="2"/>
        <v>Воронин / Арсений, Валентинович</v>
      </c>
    </row>
    <row r="16" spans="1:11" x14ac:dyDescent="0.25">
      <c r="A16" t="s">
        <v>7</v>
      </c>
      <c r="B16" t="s">
        <v>8</v>
      </c>
      <c r="C16" t="s">
        <v>5</v>
      </c>
      <c r="D16" s="17" t="str">
        <f t="shared" si="1"/>
        <v>Пантелеев / Пётр, Дмитриевич</v>
      </c>
      <c r="E16" t="str">
        <f t="shared" si="2"/>
        <v>Пантелеев / Пётр, Дмитриевич</v>
      </c>
    </row>
    <row r="18" spans="5:5" x14ac:dyDescent="0.25">
      <c r="E18" s="18" t="s">
        <v>102</v>
      </c>
    </row>
    <row r="19" spans="5:5" x14ac:dyDescent="0.25">
      <c r="E19" s="18" t="s">
        <v>104</v>
      </c>
    </row>
    <row r="20" spans="5:5" x14ac:dyDescent="0.25">
      <c r="E20" s="18" t="s">
        <v>103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3989-B23C-4F61-8E36-2E29ACBB1EAB}">
  <dimension ref="B2:D12"/>
  <sheetViews>
    <sheetView zoomScale="115" zoomScaleNormal="115" workbookViewId="0">
      <selection activeCell="C5" sqref="C5"/>
    </sheetView>
  </sheetViews>
  <sheetFormatPr defaultRowHeight="15" x14ac:dyDescent="0.25"/>
  <cols>
    <col min="2" max="2" width="50.42578125" customWidth="1"/>
    <col min="3" max="3" width="38.85546875" customWidth="1"/>
  </cols>
  <sheetData>
    <row r="2" spans="2:4" x14ac:dyDescent="0.25">
      <c r="B2" s="9" t="s">
        <v>111</v>
      </c>
      <c r="C2" s="9" t="s">
        <v>112</v>
      </c>
      <c r="D2" s="18" t="s">
        <v>115</v>
      </c>
    </row>
    <row r="3" spans="2:4" ht="17.25" x14ac:dyDescent="0.3">
      <c r="B3" t="s">
        <v>113</v>
      </c>
      <c r="C3" s="20" t="str">
        <f>TRIM( CLEAN(B3) )</f>
        <v>Ярославль (Магазин #1) тест</v>
      </c>
      <c r="D3" s="18" t="s">
        <v>114</v>
      </c>
    </row>
    <row r="4" spans="2:4" ht="17.25" x14ac:dyDescent="0.3">
      <c r="B4" t="s">
        <v>105</v>
      </c>
      <c r="C4" s="20" t="str">
        <f t="shared" ref="C4:C9" si="0">TRIM( CLEAN(B4) )</f>
        <v>Ярославль (Магазин #2)</v>
      </c>
    </row>
    <row r="5" spans="2:4" ht="17.25" x14ac:dyDescent="0.3">
      <c r="B5" t="s">
        <v>106</v>
      </c>
      <c r="C5" s="20" t="str">
        <f t="shared" si="0"/>
        <v>Ярославль (Магазин #3)</v>
      </c>
    </row>
    <row r="6" spans="2:4" ht="17.25" x14ac:dyDescent="0.3">
      <c r="B6" t="s">
        <v>107</v>
      </c>
      <c r="C6" s="20" t="str">
        <f t="shared" si="0"/>
        <v>Кострома (Магазин #1)</v>
      </c>
    </row>
    <row r="7" spans="2:4" ht="17.25" x14ac:dyDescent="0.3">
      <c r="B7" t="s">
        <v>108</v>
      </c>
      <c r="C7" s="20" t="str">
        <f t="shared" si="0"/>
        <v>Кострома (Магазин #2)</v>
      </c>
    </row>
    <row r="8" spans="2:4" ht="17.25" x14ac:dyDescent="0.3">
      <c r="B8" t="s">
        <v>109</v>
      </c>
      <c r="C8" s="20" t="str">
        <f t="shared" si="0"/>
        <v>Кострома (Магазин #3)</v>
      </c>
    </row>
    <row r="9" spans="2:4" ht="17.25" x14ac:dyDescent="0.3">
      <c r="B9" s="19" t="s">
        <v>110</v>
      </c>
      <c r="C9" s="20" t="str">
        <f t="shared" si="0"/>
        <v>Ярославль (Магазин #1)</v>
      </c>
    </row>
    <row r="11" spans="2:4" x14ac:dyDescent="0.25">
      <c r="C11" t="s">
        <v>116</v>
      </c>
    </row>
    <row r="12" spans="2:4" x14ac:dyDescent="0.25">
      <c r="B12" s="19"/>
      <c r="C12"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объединение строк</vt:lpstr>
      <vt:lpstr>изменение регистра</vt:lpstr>
      <vt:lpstr>удаление лишних пробелов</vt:lpstr>
      <vt:lpstr>получение части строки</vt:lpstr>
      <vt:lpstr>поиск по строке</vt:lpstr>
      <vt:lpstr>апострофы</vt:lpstr>
      <vt:lpstr>длина строки</vt:lpstr>
      <vt:lpstr>конкатенация + график</vt:lpstr>
      <vt:lpstr>непечатные символы</vt:lpstr>
      <vt:lpstr>дополнение строки</vt:lpstr>
      <vt:lpstr>конкат чисел и строк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Denis</cp:lastModifiedBy>
  <dcterms:created xsi:type="dcterms:W3CDTF">2023-04-03T11:43:24Z</dcterms:created>
  <dcterms:modified xsi:type="dcterms:W3CDTF">2023-04-04T16:09:09Z</dcterms:modified>
</cp:coreProperties>
</file>