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243\16.06\"/>
    </mc:Choice>
  </mc:AlternateContent>
  <xr:revisionPtr revIDLastSave="0" documentId="13_ncr:1_{E36544F7-0221-4E73-B049-6FA963DA3E81}" xr6:coauthVersionLast="47" xr6:coauthVersionMax="47" xr10:uidLastSave="{00000000-0000-0000-0000-000000000000}"/>
  <bookViews>
    <workbookView xWindow="-120" yWindow="-120" windowWidth="29040" windowHeight="15990" tabRatio="709" activeTab="7" xr2:uid="{A0D46EFD-68BA-44D3-A5E8-54883BE1152A}"/>
  </bookViews>
  <sheets>
    <sheet name="Функции_основы" sheetId="1" r:id="rId1"/>
    <sheet name="Относительные_ссылки" sheetId="2" r:id="rId2"/>
    <sheet name="Абсолютные_ссылки" sheetId="3" r:id="rId3"/>
    <sheet name="Смешанные_ссылки" sheetId="4" r:id="rId4"/>
    <sheet name="Лист5" sheetId="6" r:id="rId5"/>
    <sheet name="Ссылки_на_ячейки_других_листов" sheetId="5" r:id="rId6"/>
    <sheet name="Ссылка_на другой_файл" sheetId="7" r:id="rId7"/>
    <sheet name="таблицы " sheetId="8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B2" i="7"/>
  <c r="C5" i="5"/>
  <c r="F10" i="4"/>
  <c r="G10" i="4"/>
  <c r="F9" i="4"/>
  <c r="G9" i="4"/>
  <c r="F8" i="4"/>
  <c r="G8" i="4"/>
  <c r="E8" i="4"/>
  <c r="E9" i="4"/>
  <c r="E10" i="4"/>
  <c r="E7" i="4"/>
  <c r="F7" i="4"/>
  <c r="G7" i="4"/>
  <c r="D8" i="4"/>
  <c r="D9" i="4"/>
  <c r="D10" i="4"/>
  <c r="D7" i="4"/>
  <c r="H5" i="3"/>
  <c r="F9" i="3"/>
  <c r="H9" i="3" s="1"/>
  <c r="G9" i="3"/>
  <c r="F6" i="3"/>
  <c r="H6" i="3" s="1"/>
  <c r="F7" i="3"/>
  <c r="H7" i="3" s="1"/>
  <c r="F8" i="3"/>
  <c r="H8" i="3" s="1"/>
  <c r="F5" i="3"/>
  <c r="G8" i="3"/>
  <c r="G6" i="3"/>
  <c r="G7" i="3"/>
  <c r="G5" i="3"/>
  <c r="E6" i="2"/>
  <c r="E7" i="2"/>
  <c r="E5" i="2"/>
  <c r="L7" i="1"/>
  <c r="A1" i="1" l="1"/>
  <c r="M17" i="1"/>
  <c r="N17" i="1"/>
  <c r="O17" i="1"/>
  <c r="L17" i="1"/>
  <c r="M16" i="1"/>
  <c r="N16" i="1"/>
  <c r="O16" i="1"/>
  <c r="L16" i="1"/>
  <c r="M12" i="1"/>
  <c r="N12" i="1"/>
  <c r="O12" i="1"/>
  <c r="L12" i="1"/>
  <c r="D2" i="1"/>
  <c r="D13" i="1"/>
  <c r="B13" i="1"/>
  <c r="C13" i="1"/>
  <c r="B26" i="1"/>
  <c r="B23" i="1"/>
  <c r="H20" i="1"/>
  <c r="D15" i="1"/>
  <c r="C15" i="1"/>
  <c r="B15" i="1"/>
  <c r="C14" i="1"/>
  <c r="B14" i="1"/>
  <c r="L8" i="1"/>
  <c r="L5" i="1"/>
  <c r="L6" i="1"/>
  <c r="K8" i="1"/>
  <c r="J8" i="1"/>
  <c r="I8" i="1"/>
  <c r="L4" i="1"/>
  <c r="D10" i="1"/>
  <c r="D11" i="1"/>
  <c r="D12" i="1"/>
  <c r="D6" i="1"/>
  <c r="D7" i="1"/>
  <c r="D8" i="1"/>
  <c r="D9" i="1"/>
  <c r="D5" i="1"/>
  <c r="D4" i="1"/>
  <c r="D14" i="1" l="1"/>
</calcChain>
</file>

<file path=xl/sharedStrings.xml><?xml version="1.0" encoding="utf-8"?>
<sst xmlns="http://schemas.openxmlformats.org/spreadsheetml/2006/main" count="70" uniqueCount="47">
  <si>
    <t xml:space="preserve">СЧЕТ </t>
  </si>
  <si>
    <t xml:space="preserve">ИТОГО </t>
  </si>
  <si>
    <t xml:space="preserve">СКИДКА </t>
  </si>
  <si>
    <t>Найменование</t>
  </si>
  <si>
    <t>Производитель</t>
  </si>
  <si>
    <t>Цена</t>
  </si>
  <si>
    <t>Количество</t>
  </si>
  <si>
    <t>Скидка</t>
  </si>
  <si>
    <t>Итого</t>
  </si>
  <si>
    <t>Самокат</t>
  </si>
  <si>
    <t>Велосипед</t>
  </si>
  <si>
    <t>Наушники</t>
  </si>
  <si>
    <t>Кастрюля</t>
  </si>
  <si>
    <t>Atom</t>
  </si>
  <si>
    <t>Merida</t>
  </si>
  <si>
    <t>Panasonic</t>
  </si>
  <si>
    <t>Vitesse</t>
  </si>
  <si>
    <t xml:space="preserve">Итого по позиции  </t>
  </si>
  <si>
    <t>Итого по корзине</t>
  </si>
  <si>
    <t>Среднее</t>
  </si>
  <si>
    <t>4444777722228888</t>
  </si>
  <si>
    <t>велосипед</t>
  </si>
  <si>
    <t>Excel для MICROSOFT 365 Excel для Microsoft 365 для Mac Excel для Интернета Excel 2021</t>
  </si>
  <si>
    <t>это ЗАГОЛОВОК</t>
  </si>
  <si>
    <t>Факт</t>
  </si>
  <si>
    <t>План</t>
  </si>
  <si>
    <t>Результат</t>
  </si>
  <si>
    <t>Да</t>
  </si>
  <si>
    <t>Счет</t>
  </si>
  <si>
    <t>Если сумма счета больше или равна 6000, то скидка 5%, иначе 3%</t>
  </si>
  <si>
    <t>Относительные ссылки</t>
  </si>
  <si>
    <t>Название</t>
  </si>
  <si>
    <t>Кол-во</t>
  </si>
  <si>
    <t>Сумма</t>
  </si>
  <si>
    <t>Кресло</t>
  </si>
  <si>
    <t>Стол</t>
  </si>
  <si>
    <t>Лампа</t>
  </si>
  <si>
    <t>Абсолютные ссылки</t>
  </si>
  <si>
    <t>Налог</t>
  </si>
  <si>
    <t>Налоговая ставка</t>
  </si>
  <si>
    <t>Клавиатура</t>
  </si>
  <si>
    <t>Мышь</t>
  </si>
  <si>
    <t>Сумма + налог</t>
  </si>
  <si>
    <t>Смешанные ссылки</t>
  </si>
  <si>
    <t>Ширина</t>
  </si>
  <si>
    <t>Длина</t>
  </si>
  <si>
    <t>Максимум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</si>
</sst>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dd/mm/yy\ h:mm;@"/>
    <numFmt numFmtId="167" formatCode="#,##0.00\ &quot;₽&quot;"/>
    <numFmt numFmtId="168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rgb="FF767676"/>
      <name val="Segoe UI"/>
      <family val="2"/>
      <charset val="204"/>
    </font>
    <font>
      <sz val="12"/>
      <color rgb="FF1E1E1E"/>
      <name val="Segoe U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3" borderId="0" xfId="0" applyFill="1"/>
    <xf numFmtId="0" fontId="0" fillId="0" borderId="1" xfId="0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3" borderId="13" xfId="0" applyFill="1" applyBorder="1"/>
    <xf numFmtId="0" fontId="0" fillId="3" borderId="14" xfId="0" applyFill="1" applyBorder="1"/>
    <xf numFmtId="0" fontId="1" fillId="2" borderId="17" xfId="0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" borderId="17" xfId="0" applyFill="1" applyBorder="1"/>
    <xf numFmtId="0" fontId="1" fillId="3" borderId="2" xfId="0" applyFont="1" applyFill="1" applyBorder="1" applyAlignment="1">
      <alignment horizontal="center" vertical="center"/>
    </xf>
    <xf numFmtId="0" fontId="0" fillId="0" borderId="21" xfId="0" applyBorder="1"/>
    <xf numFmtId="0" fontId="0" fillId="3" borderId="2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0" xfId="0" applyFill="1"/>
    <xf numFmtId="2" fontId="0" fillId="4" borderId="0" xfId="0" applyNumberFormat="1" applyFill="1"/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2" borderId="0" xfId="0" applyFill="1"/>
    <xf numFmtId="2" fontId="0" fillId="3" borderId="0" xfId="0" applyNumberFormat="1" applyFill="1"/>
    <xf numFmtId="0" fontId="2" fillId="0" borderId="0" xfId="0" applyFont="1"/>
    <xf numFmtId="0" fontId="3" fillId="0" borderId="0" xfId="0" applyFont="1"/>
    <xf numFmtId="0" fontId="0" fillId="5" borderId="3" xfId="0" applyFill="1" applyBorder="1"/>
    <xf numFmtId="0" fontId="0" fillId="5" borderId="5" xfId="0" applyFill="1" applyBorder="1"/>
    <xf numFmtId="0" fontId="0" fillId="2" borderId="8" xfId="0" applyFill="1" applyBorder="1"/>
    <xf numFmtId="0" fontId="0" fillId="2" borderId="10" xfId="0" applyFill="1" applyBorder="1"/>
    <xf numFmtId="0" fontId="0" fillId="5" borderId="4" xfId="0" applyFill="1" applyBorder="1"/>
    <xf numFmtId="0" fontId="0" fillId="6" borderId="23" xfId="0" applyFill="1" applyBorder="1"/>
    <xf numFmtId="0" fontId="0" fillId="0" borderId="24" xfId="0" applyBorder="1" applyAlignment="1">
      <alignment horizontal="center"/>
    </xf>
    <xf numFmtId="0" fontId="0" fillId="2" borderId="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7" borderId="6" xfId="0" applyFill="1" applyBorder="1"/>
    <xf numFmtId="0" fontId="0" fillId="7" borderId="1" xfId="0" applyFill="1" applyBorder="1"/>
    <xf numFmtId="22" fontId="0" fillId="0" borderId="0" xfId="0" applyNumberFormat="1"/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6" fontId="0" fillId="0" borderId="0" xfId="0" applyNumberFormat="1"/>
    <xf numFmtId="0" fontId="1" fillId="7" borderId="0" xfId="0" applyFont="1" applyFill="1" applyAlignment="1">
      <alignment horizontal="center"/>
    </xf>
    <xf numFmtId="0" fontId="0" fillId="8" borderId="1" xfId="0" applyFill="1" applyBorder="1"/>
    <xf numFmtId="167" fontId="0" fillId="0" borderId="0" xfId="0" applyNumberFormat="1"/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0" fillId="3" borderId="1" xfId="0" applyFill="1" applyBorder="1"/>
    <xf numFmtId="9" fontId="0" fillId="0" borderId="0" xfId="0" applyNumberFormat="1"/>
    <xf numFmtId="167" fontId="0" fillId="0" borderId="0" xfId="0" applyNumberFormat="1" applyFill="1" applyBorder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8" fontId="0" fillId="0" borderId="1" xfId="0" applyNumberFormat="1" applyBorder="1"/>
    <xf numFmtId="168" fontId="0" fillId="0" borderId="1" xfId="0" applyNumberFormat="1" applyBorder="1" applyAlignment="1">
      <alignment horizontal="center" vertical="center"/>
    </xf>
    <xf numFmtId="168" fontId="0" fillId="11" borderId="1" xfId="0" applyNumberFormat="1" applyFill="1" applyBorder="1" applyAlignment="1">
      <alignment horizontal="center" vertical="center"/>
    </xf>
    <xf numFmtId="168" fontId="0" fillId="10" borderId="1" xfId="0" applyNumberFormat="1" applyFill="1" applyBorder="1" applyAlignment="1">
      <alignment horizontal="center" vertical="center"/>
    </xf>
    <xf numFmtId="2" fontId="0" fillId="0" borderId="0" xfId="0" applyNumberFormat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2" borderId="30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0" fillId="9" borderId="0" xfId="0" applyFill="1" applyBorder="1"/>
    <xf numFmtId="0" fontId="1" fillId="9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is\Desktop\243\16.06\&#1082;&#1085;&#1080;&#1075;&#1072;2.xlsx" TargetMode="External"/><Relationship Id="rId1" Type="http://schemas.openxmlformats.org/officeDocument/2006/relationships/externalLinkPath" Target="&#1082;&#1085;&#1080;&#1075;&#1072;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is\Desktop\243\15.06\&#1050;&#1085;&#1080;&#1075;&#1072;1.xlsx" TargetMode="External"/><Relationship Id="rId1" Type="http://schemas.openxmlformats.org/officeDocument/2006/relationships/externalLinkPath" Target="/Users/Denis/Desktop/243/15.06/&#1050;&#1085;&#1080;&#1075;&#107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1">
          <cell r="A1" t="str">
            <v>Привет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  <sheetName val="Таблица"/>
    </sheetNames>
    <sheetDataSet>
      <sheetData sheetId="0">
        <row r="6">
          <cell r="K6">
            <v>20722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33852E-1D7A-44DD-9ABA-C1A70106C8F1}" name="Таблица1" displayName="Таблица1" ref="C5:G9" totalsRowShown="0" headerRowDxfId="0" headerRowBorderDxfId="6" tableBorderDxfId="7">
  <autoFilter ref="C5:G9" xr:uid="{2333852E-1D7A-44DD-9ABA-C1A70106C8F1}"/>
  <sortState xmlns:xlrd2="http://schemas.microsoft.com/office/spreadsheetml/2017/richdata2" ref="C6:G9">
    <sortCondition ref="G5:G9"/>
  </sortState>
  <tableColumns count="5">
    <tableColumn id="1" xr3:uid="{3EF1C5F2-E452-429C-A6C8-CC4E8F93EE5C}" name="Найменование" dataDxfId="5"/>
    <tableColumn id="2" xr3:uid="{47656FA1-B55F-4716-8984-B752E6645824}" name="Производитель" dataDxfId="4"/>
    <tableColumn id="3" xr3:uid="{354AFECF-22A0-43F3-A263-62731B476EFF}" name="Цена" dataDxfId="3"/>
    <tableColumn id="4" xr3:uid="{4B4F77F3-B034-4646-8DD2-1AE2FF493CDA}" name="Количество" dataDxfId="2"/>
    <tableColumn id="5" xr3:uid="{D5B326B3-33A3-4C8E-ADB3-1B37463FFA4D}" name="Скидка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768E2-66E0-45CB-B1FB-9C8BFE038E8C}">
  <dimension ref="A1:O26"/>
  <sheetViews>
    <sheetView topLeftCell="E1" zoomScale="160" zoomScaleNormal="160" workbookViewId="0">
      <selection activeCell="G3" sqref="G3:L8"/>
    </sheetView>
  </sheetViews>
  <sheetFormatPr defaultRowHeight="15" x14ac:dyDescent="0.25"/>
  <cols>
    <col min="1" max="1" width="19" customWidth="1"/>
    <col min="2" max="4" width="10.7109375" customWidth="1"/>
    <col min="5" max="5" width="8.5703125" customWidth="1"/>
    <col min="6" max="6" width="11.28515625" customWidth="1"/>
    <col min="7" max="7" width="18.140625" customWidth="1"/>
    <col min="8" max="8" width="18.85546875" customWidth="1"/>
    <col min="10" max="10" width="12.5703125" customWidth="1"/>
    <col min="12" max="12" width="17.42578125" customWidth="1"/>
    <col min="13" max="13" width="18.42578125" customWidth="1"/>
    <col min="14" max="14" width="20.140625" customWidth="1"/>
    <col min="15" max="15" width="19" customWidth="1"/>
  </cols>
  <sheetData>
    <row r="1" spans="1:15" x14ac:dyDescent="0.25">
      <c r="A1" s="48">
        <f ca="1">NOW()</f>
        <v>45093.794354282407</v>
      </c>
    </row>
    <row r="2" spans="1:15" ht="15.75" thickBot="1" x14ac:dyDescent="0.3">
      <c r="A2" s="52">
        <v>45093.714189814818</v>
      </c>
      <c r="C2" t="s">
        <v>27</v>
      </c>
      <c r="D2">
        <f>IF(C2="Да", 1, 2)</f>
        <v>1</v>
      </c>
    </row>
    <row r="3" spans="1:15" ht="23.25" customHeight="1" thickBot="1" x14ac:dyDescent="0.3">
      <c r="B3" s="3" t="s">
        <v>0</v>
      </c>
      <c r="C3" s="4" t="s">
        <v>2</v>
      </c>
      <c r="D3" s="5" t="s">
        <v>1</v>
      </c>
      <c r="G3" s="10" t="s">
        <v>3</v>
      </c>
      <c r="H3" s="11" t="s">
        <v>4</v>
      </c>
      <c r="I3" s="11" t="s">
        <v>5</v>
      </c>
      <c r="J3" s="11" t="s">
        <v>6</v>
      </c>
      <c r="K3" s="16" t="s">
        <v>7</v>
      </c>
      <c r="L3" s="21" t="s">
        <v>17</v>
      </c>
    </row>
    <row r="4" spans="1:15" x14ac:dyDescent="0.25">
      <c r="B4" s="6">
        <v>3576</v>
      </c>
      <c r="C4" s="2">
        <v>521</v>
      </c>
      <c r="D4" s="7">
        <f>B4-C4</f>
        <v>3055</v>
      </c>
      <c r="G4" s="8" t="s">
        <v>9</v>
      </c>
      <c r="H4" s="9" t="s">
        <v>13</v>
      </c>
      <c r="I4" s="9">
        <v>5000</v>
      </c>
      <c r="J4" s="9">
        <v>3</v>
      </c>
      <c r="K4" s="17">
        <v>500</v>
      </c>
      <c r="L4" s="22">
        <f>I4*J4-K4</f>
        <v>14500</v>
      </c>
    </row>
    <row r="5" spans="1:15" x14ac:dyDescent="0.25">
      <c r="B5" s="6">
        <v>5467</v>
      </c>
      <c r="C5" s="2">
        <v>586</v>
      </c>
      <c r="D5" s="7">
        <f>B5-C5</f>
        <v>4881</v>
      </c>
      <c r="G5" s="6" t="s">
        <v>10</v>
      </c>
      <c r="H5" s="2" t="s">
        <v>14</v>
      </c>
      <c r="I5" s="2">
        <v>15000</v>
      </c>
      <c r="J5" s="2">
        <v>1</v>
      </c>
      <c r="K5" s="18">
        <v>1000</v>
      </c>
      <c r="L5" s="22">
        <f t="shared" ref="L5:L7" si="0">I5*J5-K5</f>
        <v>14000</v>
      </c>
    </row>
    <row r="6" spans="1:15" x14ac:dyDescent="0.25">
      <c r="B6" s="6">
        <v>4569</v>
      </c>
      <c r="C6" s="2">
        <v>543</v>
      </c>
      <c r="D6" s="7">
        <f t="shared" ref="D6:D12" si="1">B6-C6</f>
        <v>4026</v>
      </c>
      <c r="G6" s="6" t="s">
        <v>11</v>
      </c>
      <c r="H6" s="2" t="s">
        <v>15</v>
      </c>
      <c r="I6" s="2">
        <v>3500</v>
      </c>
      <c r="J6" s="2">
        <v>5</v>
      </c>
      <c r="K6" s="18">
        <v>300</v>
      </c>
      <c r="L6" s="22">
        <f t="shared" si="0"/>
        <v>17200</v>
      </c>
    </row>
    <row r="7" spans="1:15" ht="15.75" thickBot="1" x14ac:dyDescent="0.3">
      <c r="B7" s="6">
        <v>5578</v>
      </c>
      <c r="C7" s="2">
        <v>250</v>
      </c>
      <c r="D7" s="7">
        <f t="shared" si="1"/>
        <v>5328</v>
      </c>
      <c r="G7" s="12" t="s">
        <v>12</v>
      </c>
      <c r="H7" s="13" t="s">
        <v>16</v>
      </c>
      <c r="I7" s="13">
        <v>4000</v>
      </c>
      <c r="J7" s="13">
        <v>4</v>
      </c>
      <c r="K7" s="19">
        <v>250</v>
      </c>
      <c r="L7" s="22">
        <f t="shared" si="0"/>
        <v>15750</v>
      </c>
    </row>
    <row r="8" spans="1:15" ht="15.75" thickBot="1" x14ac:dyDescent="0.3">
      <c r="B8" s="6">
        <v>5679</v>
      </c>
      <c r="C8" s="2">
        <v>345</v>
      </c>
      <c r="D8" s="7">
        <f t="shared" si="1"/>
        <v>5334</v>
      </c>
      <c r="G8" s="14" t="s">
        <v>18</v>
      </c>
      <c r="H8" s="15"/>
      <c r="I8" s="15">
        <f>SUM(I4,I5,I6,I7)</f>
        <v>27500</v>
      </c>
      <c r="J8" s="15">
        <f>SUM(J4:J7)</f>
        <v>13</v>
      </c>
      <c r="K8" s="20">
        <f>SUM(K4:K7)</f>
        <v>2050</v>
      </c>
      <c r="L8" s="23">
        <f>SUM(L4:L7)</f>
        <v>61450</v>
      </c>
    </row>
    <row r="9" spans="1:15" ht="15.75" thickBot="1" x14ac:dyDescent="0.3">
      <c r="B9" s="6">
        <v>8543</v>
      </c>
      <c r="C9" s="2">
        <v>245</v>
      </c>
      <c r="D9" s="7">
        <f t="shared" si="1"/>
        <v>8298</v>
      </c>
    </row>
    <row r="10" spans="1:15" x14ac:dyDescent="0.25">
      <c r="B10" s="6">
        <v>9003</v>
      </c>
      <c r="C10" s="2">
        <v>123</v>
      </c>
      <c r="D10" s="7">
        <f t="shared" si="1"/>
        <v>8880</v>
      </c>
      <c r="K10" s="35" t="s">
        <v>25</v>
      </c>
      <c r="L10" s="39">
        <v>50000</v>
      </c>
      <c r="M10" s="39">
        <v>50000</v>
      </c>
      <c r="N10" s="39">
        <v>50000</v>
      </c>
      <c r="O10" s="36">
        <v>50000</v>
      </c>
    </row>
    <row r="11" spans="1:15" ht="15.75" thickBot="1" x14ac:dyDescent="0.3">
      <c r="B11" s="6">
        <v>3457</v>
      </c>
      <c r="C11" s="2">
        <v>420</v>
      </c>
      <c r="D11" s="7">
        <f t="shared" si="1"/>
        <v>3037</v>
      </c>
      <c r="K11" s="37" t="s">
        <v>24</v>
      </c>
      <c r="L11" s="42">
        <v>52450</v>
      </c>
      <c r="M11" s="42">
        <v>48566</v>
      </c>
      <c r="N11" s="42">
        <v>49586</v>
      </c>
      <c r="O11" s="38">
        <v>54956</v>
      </c>
    </row>
    <row r="12" spans="1:15" ht="15.75" thickBot="1" x14ac:dyDescent="0.3">
      <c r="B12" s="24">
        <v>5489</v>
      </c>
      <c r="C12" s="25">
        <v>234</v>
      </c>
      <c r="D12" s="26">
        <f t="shared" si="1"/>
        <v>5255</v>
      </c>
      <c r="K12" s="40" t="s">
        <v>26</v>
      </c>
      <c r="L12" s="41" t="str">
        <f>IF(L11&gt;=L10, "План выполнен", "План не выполнен")</f>
        <v>План выполнен</v>
      </c>
      <c r="M12" s="41" t="str">
        <f t="shared" ref="M12:O12" si="2">IF(M11&gt;=M10, "План выполнен", "План не выполнен")</f>
        <v>План не выполнен</v>
      </c>
      <c r="N12" s="41" t="str">
        <f t="shared" si="2"/>
        <v>План не выполнен</v>
      </c>
      <c r="O12" s="41" t="str">
        <f t="shared" si="2"/>
        <v>План выполнен</v>
      </c>
    </row>
    <row r="13" spans="1:15" ht="15.75" thickBot="1" x14ac:dyDescent="0.3">
      <c r="A13" s="1" t="s">
        <v>8</v>
      </c>
      <c r="B13" s="32">
        <f>SUM(B4:B12)</f>
        <v>51361</v>
      </c>
      <c r="C13" s="32">
        <f>SUM(C4:C12)</f>
        <v>3267</v>
      </c>
      <c r="D13" s="32">
        <f>SUM(D4:D12)</f>
        <v>48094</v>
      </c>
    </row>
    <row r="14" spans="1:15" ht="15.75" thickBot="1" x14ac:dyDescent="0.3">
      <c r="A14" s="27" t="s">
        <v>19</v>
      </c>
      <c r="B14" s="28">
        <f>AVERAGE(B4:B12)</f>
        <v>5706.7777777777774</v>
      </c>
      <c r="C14" s="28">
        <f>AVERAGE(C4:C12)</f>
        <v>363</v>
      </c>
      <c r="D14" s="28">
        <f>AVERAGE(D4:D12)</f>
        <v>5343.7777777777774</v>
      </c>
      <c r="H14" s="29">
        <v>4444777722228880</v>
      </c>
      <c r="K14" s="49" t="s">
        <v>29</v>
      </c>
      <c r="L14" s="50"/>
      <c r="M14" s="50"/>
      <c r="N14" s="50"/>
      <c r="O14" s="51"/>
    </row>
    <row r="15" spans="1:15" x14ac:dyDescent="0.25">
      <c r="A15" s="31" t="s">
        <v>46</v>
      </c>
      <c r="B15" s="31">
        <f>MAX(B4:B12)</f>
        <v>9003</v>
      </c>
      <c r="C15" s="31">
        <f>MAX(C4:C12)</f>
        <v>586</v>
      </c>
      <c r="D15" s="31">
        <f>MAX(D4:D12)</f>
        <v>8880</v>
      </c>
      <c r="H15" s="30" t="s">
        <v>20</v>
      </c>
      <c r="K15" s="43" t="s">
        <v>28</v>
      </c>
      <c r="L15" s="44">
        <v>5000</v>
      </c>
      <c r="M15" s="44">
        <v>4000</v>
      </c>
      <c r="N15" s="44">
        <v>8000</v>
      </c>
      <c r="O15" s="45">
        <v>9000</v>
      </c>
    </row>
    <row r="16" spans="1:15" x14ac:dyDescent="0.25">
      <c r="K16" s="46" t="s">
        <v>7</v>
      </c>
      <c r="L16" s="47">
        <f>IF(L15 &gt;= 6000, L15*5%, L15*3%)</f>
        <v>150</v>
      </c>
      <c r="M16" s="47">
        <f t="shared" ref="M16:O16" si="3">IF(M15 &gt;= 6000, M15*5%, M15*3%)</f>
        <v>120</v>
      </c>
      <c r="N16" s="47">
        <f t="shared" si="3"/>
        <v>400</v>
      </c>
      <c r="O16" s="47">
        <f t="shared" si="3"/>
        <v>450</v>
      </c>
    </row>
    <row r="17" spans="2:15" ht="15.75" thickBot="1" x14ac:dyDescent="0.3">
      <c r="K17" s="24" t="s">
        <v>8</v>
      </c>
      <c r="L17" s="25">
        <f>L15-L16</f>
        <v>4850</v>
      </c>
      <c r="M17" s="25">
        <f t="shared" ref="M17:O17" si="4">M15-M16</f>
        <v>3880</v>
      </c>
      <c r="N17" s="25">
        <f t="shared" si="4"/>
        <v>7600</v>
      </c>
      <c r="O17" s="25">
        <f t="shared" si="4"/>
        <v>8550</v>
      </c>
    </row>
    <row r="20" spans="2:15" x14ac:dyDescent="0.25">
      <c r="G20" s="6" t="s">
        <v>21</v>
      </c>
      <c r="H20" t="str">
        <f>PROPER(G20)</f>
        <v>Велосипед</v>
      </c>
    </row>
    <row r="22" spans="2:15" ht="16.5" x14ac:dyDescent="0.3">
      <c r="B22" s="33" t="s">
        <v>22</v>
      </c>
    </row>
    <row r="23" spans="2:15" x14ac:dyDescent="0.25">
      <c r="B23" t="str">
        <f>PROPER(B22)</f>
        <v>Excel Для Microsoft 365 Excel Для Microsoft 365 Для Mac Excel Для Интернета Excel 2021</v>
      </c>
    </row>
    <row r="25" spans="2:15" ht="17.25" x14ac:dyDescent="0.3">
      <c r="B25" s="34" t="s">
        <v>23</v>
      </c>
    </row>
    <row r="26" spans="2:15" x14ac:dyDescent="0.25">
      <c r="B26" t="str">
        <f>PROPER(B25)</f>
        <v>Это Заголовок</v>
      </c>
    </row>
  </sheetData>
  <mergeCells count="1">
    <mergeCell ref="K14:O14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2C56-E089-4EB8-824A-BACE95679E2E}">
  <dimension ref="B2:E7"/>
  <sheetViews>
    <sheetView zoomScale="145" zoomScaleNormal="145" workbookViewId="0">
      <selection activeCell="E5" sqref="E5"/>
    </sheetView>
  </sheetViews>
  <sheetFormatPr defaultRowHeight="15" x14ac:dyDescent="0.25"/>
  <cols>
    <col min="2" max="2" width="11.5703125" customWidth="1"/>
    <col min="4" max="4" width="13" customWidth="1"/>
    <col min="5" max="5" width="12.42578125" customWidth="1"/>
  </cols>
  <sheetData>
    <row r="2" spans="2:5" x14ac:dyDescent="0.25">
      <c r="B2" s="53" t="s">
        <v>30</v>
      </c>
      <c r="C2" s="53"/>
      <c r="D2" s="53"/>
    </row>
    <row r="4" spans="2:5" x14ac:dyDescent="0.25">
      <c r="B4" s="54" t="s">
        <v>31</v>
      </c>
      <c r="C4" s="54" t="s">
        <v>32</v>
      </c>
      <c r="D4" s="54" t="s">
        <v>5</v>
      </c>
      <c r="E4" s="54" t="s">
        <v>33</v>
      </c>
    </row>
    <row r="5" spans="2:5" x14ac:dyDescent="0.25">
      <c r="B5" t="s">
        <v>34</v>
      </c>
      <c r="C5">
        <v>4</v>
      </c>
      <c r="D5" s="55">
        <v>4532</v>
      </c>
      <c r="E5" s="55">
        <f>D5*C5</f>
        <v>18128</v>
      </c>
    </row>
    <row r="6" spans="2:5" x14ac:dyDescent="0.25">
      <c r="B6" t="s">
        <v>35</v>
      </c>
      <c r="C6">
        <v>3</v>
      </c>
      <c r="D6" s="55">
        <v>6543</v>
      </c>
      <c r="E6" s="55">
        <f t="shared" ref="E6:E7" si="0">D6*C6</f>
        <v>19629</v>
      </c>
    </row>
    <row r="7" spans="2:5" x14ac:dyDescent="0.25">
      <c r="B7" t="s">
        <v>36</v>
      </c>
      <c r="C7">
        <v>2</v>
      </c>
      <c r="D7" s="55">
        <v>2345</v>
      </c>
      <c r="E7" s="55">
        <f t="shared" si="0"/>
        <v>4690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DB42-89F9-4F19-A211-2570737D3A51}">
  <dimension ref="C2:I24"/>
  <sheetViews>
    <sheetView zoomScale="145" zoomScaleNormal="145" workbookViewId="0">
      <selection activeCell="I2" sqref="I2"/>
    </sheetView>
  </sheetViews>
  <sheetFormatPr defaultRowHeight="15" x14ac:dyDescent="0.25"/>
  <cols>
    <col min="3" max="3" width="17.7109375" customWidth="1"/>
    <col min="4" max="4" width="10.5703125" customWidth="1"/>
    <col min="5" max="5" width="12.28515625" customWidth="1"/>
    <col min="6" max="6" width="11.5703125" customWidth="1"/>
    <col min="7" max="7" width="12.42578125" customWidth="1"/>
    <col min="8" max="8" width="19.28515625" customWidth="1"/>
  </cols>
  <sheetData>
    <row r="2" spans="3:9" x14ac:dyDescent="0.25">
      <c r="C2" s="57" t="s">
        <v>37</v>
      </c>
      <c r="D2" s="57"/>
      <c r="E2" s="57"/>
      <c r="H2" t="s">
        <v>39</v>
      </c>
      <c r="I2" s="59">
        <v>0.19</v>
      </c>
    </row>
    <row r="4" spans="3:9" x14ac:dyDescent="0.25">
      <c r="C4" s="58" t="s">
        <v>31</v>
      </c>
      <c r="D4" s="58" t="s">
        <v>32</v>
      </c>
      <c r="E4" s="58" t="s">
        <v>5</v>
      </c>
      <c r="F4" s="58" t="s">
        <v>38</v>
      </c>
      <c r="G4" s="58" t="s">
        <v>33</v>
      </c>
      <c r="H4" s="58" t="s">
        <v>42</v>
      </c>
    </row>
    <row r="5" spans="3:9" x14ac:dyDescent="0.25">
      <c r="C5" t="s">
        <v>34</v>
      </c>
      <c r="D5">
        <v>4</v>
      </c>
      <c r="E5" s="55">
        <v>4532</v>
      </c>
      <c r="F5" s="55">
        <f>(E5*D5)*$I$2</f>
        <v>3444.32</v>
      </c>
      <c r="G5" s="55">
        <f>E5*D5</f>
        <v>18128</v>
      </c>
      <c r="H5" s="55">
        <f>G5+F5</f>
        <v>21572.32</v>
      </c>
    </row>
    <row r="6" spans="3:9" x14ac:dyDescent="0.25">
      <c r="C6" t="s">
        <v>35</v>
      </c>
      <c r="D6">
        <v>2</v>
      </c>
      <c r="E6" s="55">
        <v>6543</v>
      </c>
      <c r="F6" s="55">
        <f t="shared" ref="F6:F9" si="0">(E6*D6)*$I$2</f>
        <v>2486.34</v>
      </c>
      <c r="G6" s="55">
        <f t="shared" ref="G6:G7" si="1">E6*D6</f>
        <v>13086</v>
      </c>
      <c r="H6" s="55">
        <f t="shared" ref="H6:H9" si="2">G6+F6</f>
        <v>15572.34</v>
      </c>
    </row>
    <row r="7" spans="3:9" x14ac:dyDescent="0.25">
      <c r="C7" t="s">
        <v>36</v>
      </c>
      <c r="D7">
        <v>5</v>
      </c>
      <c r="E7" s="55">
        <v>2345</v>
      </c>
      <c r="F7" s="55">
        <f t="shared" si="0"/>
        <v>2227.75</v>
      </c>
      <c r="G7" s="55">
        <f t="shared" si="1"/>
        <v>11725</v>
      </c>
      <c r="H7" s="55">
        <f t="shared" si="2"/>
        <v>13952.75</v>
      </c>
    </row>
    <row r="8" spans="3:9" x14ac:dyDescent="0.25">
      <c r="C8" t="s">
        <v>40</v>
      </c>
      <c r="D8">
        <v>3</v>
      </c>
      <c r="E8" s="60">
        <v>1500</v>
      </c>
      <c r="F8" s="55">
        <f t="shared" si="0"/>
        <v>855</v>
      </c>
      <c r="G8" s="55">
        <f>E8*D8</f>
        <v>4500</v>
      </c>
      <c r="H8" s="55">
        <f t="shared" si="2"/>
        <v>5355</v>
      </c>
    </row>
    <row r="9" spans="3:9" x14ac:dyDescent="0.25">
      <c r="C9" t="s">
        <v>41</v>
      </c>
      <c r="D9">
        <v>7</v>
      </c>
      <c r="E9" s="60">
        <v>900</v>
      </c>
      <c r="F9" s="60">
        <f t="shared" si="0"/>
        <v>1197</v>
      </c>
      <c r="G9" s="60">
        <f>E9*D9</f>
        <v>6300</v>
      </c>
      <c r="H9" s="55">
        <f t="shared" si="2"/>
        <v>7497</v>
      </c>
    </row>
    <row r="10" spans="3:9" x14ac:dyDescent="0.25">
      <c r="H10" s="59"/>
    </row>
    <row r="11" spans="3:9" x14ac:dyDescent="0.25">
      <c r="H11" s="59"/>
    </row>
    <row r="12" spans="3:9" x14ac:dyDescent="0.25">
      <c r="H12" s="59"/>
    </row>
    <row r="13" spans="3:9" x14ac:dyDescent="0.25">
      <c r="H13" s="59"/>
    </row>
    <row r="14" spans="3:9" x14ac:dyDescent="0.25">
      <c r="H14" s="59"/>
    </row>
    <row r="15" spans="3:9" x14ac:dyDescent="0.25">
      <c r="H15" s="59"/>
    </row>
    <row r="16" spans="3:9" x14ac:dyDescent="0.25">
      <c r="H16" s="59"/>
    </row>
    <row r="17" spans="8:8" x14ac:dyDescent="0.25">
      <c r="H17" s="59"/>
    </row>
    <row r="18" spans="8:8" x14ac:dyDescent="0.25">
      <c r="H18" s="59"/>
    </row>
    <row r="19" spans="8:8" x14ac:dyDescent="0.25">
      <c r="H19" s="59"/>
    </row>
    <row r="20" spans="8:8" x14ac:dyDescent="0.25">
      <c r="H20" s="59"/>
    </row>
    <row r="21" spans="8:8" x14ac:dyDescent="0.25">
      <c r="H21" s="59"/>
    </row>
    <row r="22" spans="8:8" x14ac:dyDescent="0.25">
      <c r="H22" s="59"/>
    </row>
    <row r="23" spans="8:8" x14ac:dyDescent="0.25">
      <c r="H23" s="59"/>
    </row>
    <row r="24" spans="8:8" x14ac:dyDescent="0.25">
      <c r="H24" s="59"/>
    </row>
  </sheetData>
  <mergeCells count="1">
    <mergeCell ref="C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0C72-5420-43C4-8126-FA5AFD30A04A}">
  <dimension ref="B2:G10"/>
  <sheetViews>
    <sheetView zoomScale="145" zoomScaleNormal="145" workbookViewId="0">
      <selection activeCell="H13" sqref="H13"/>
    </sheetView>
  </sheetViews>
  <sheetFormatPr defaultRowHeight="15" x14ac:dyDescent="0.25"/>
  <sheetData>
    <row r="2" spans="2:7" x14ac:dyDescent="0.25">
      <c r="C2" s="61" t="s">
        <v>43</v>
      </c>
      <c r="D2" s="61"/>
      <c r="E2" s="61"/>
    </row>
    <row r="5" spans="2:7" ht="19.5" customHeight="1" x14ac:dyDescent="0.25">
      <c r="B5" s="62" t="s">
        <v>45</v>
      </c>
      <c r="C5" s="56" t="s">
        <v>44</v>
      </c>
      <c r="D5" s="56"/>
      <c r="E5" s="56"/>
      <c r="F5" s="56"/>
      <c r="G5" s="56"/>
    </row>
    <row r="6" spans="2:7" ht="21" customHeight="1" x14ac:dyDescent="0.25">
      <c r="B6" s="62"/>
      <c r="C6" s="63"/>
      <c r="D6" s="66">
        <v>1</v>
      </c>
      <c r="E6" s="66">
        <v>1.5</v>
      </c>
      <c r="F6" s="66">
        <v>2</v>
      </c>
      <c r="G6" s="66">
        <v>2.5</v>
      </c>
    </row>
    <row r="7" spans="2:7" ht="20.100000000000001" customHeight="1" x14ac:dyDescent="0.25">
      <c r="B7" s="62"/>
      <c r="C7" s="65">
        <v>1</v>
      </c>
      <c r="D7" s="64">
        <f>D$6*$C7</f>
        <v>1</v>
      </c>
      <c r="E7" s="64">
        <f t="shared" ref="E7:G10" si="0">E$6*$C7</f>
        <v>1.5</v>
      </c>
      <c r="F7" s="64">
        <f t="shared" si="0"/>
        <v>2</v>
      </c>
      <c r="G7" s="64">
        <f t="shared" si="0"/>
        <v>2.5</v>
      </c>
    </row>
    <row r="8" spans="2:7" ht="20.100000000000001" customHeight="1" x14ac:dyDescent="0.25">
      <c r="B8" s="62"/>
      <c r="C8" s="65">
        <v>1.5</v>
      </c>
      <c r="D8" s="64">
        <f t="shared" ref="D8:D10" si="1">D$6*$C8</f>
        <v>1.5</v>
      </c>
      <c r="E8" s="64">
        <f t="shared" si="0"/>
        <v>2.25</v>
      </c>
      <c r="F8" s="64">
        <f t="shared" si="0"/>
        <v>3</v>
      </c>
      <c r="G8" s="64">
        <f t="shared" si="0"/>
        <v>3.75</v>
      </c>
    </row>
    <row r="9" spans="2:7" ht="20.100000000000001" customHeight="1" x14ac:dyDescent="0.25">
      <c r="B9" s="62"/>
      <c r="C9" s="65">
        <v>2</v>
      </c>
      <c r="D9" s="64">
        <f t="shared" si="1"/>
        <v>2</v>
      </c>
      <c r="E9" s="64">
        <f t="shared" si="0"/>
        <v>3</v>
      </c>
      <c r="F9" s="64">
        <f t="shared" si="0"/>
        <v>4</v>
      </c>
      <c r="G9" s="64">
        <f t="shared" si="0"/>
        <v>5</v>
      </c>
    </row>
    <row r="10" spans="2:7" ht="20.100000000000001" customHeight="1" x14ac:dyDescent="0.25">
      <c r="B10" s="62"/>
      <c r="C10" s="65">
        <v>2.5</v>
      </c>
      <c r="D10" s="64">
        <f t="shared" si="1"/>
        <v>2.5</v>
      </c>
      <c r="E10" s="64">
        <f t="shared" si="0"/>
        <v>3.75</v>
      </c>
      <c r="F10" s="64">
        <f t="shared" si="0"/>
        <v>5</v>
      </c>
      <c r="G10" s="64">
        <f t="shared" si="0"/>
        <v>6.25</v>
      </c>
    </row>
  </sheetData>
  <mergeCells count="3">
    <mergeCell ref="C2:E2"/>
    <mergeCell ref="C5:G5"/>
    <mergeCell ref="B5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2D96-E685-463B-9A7E-7A0CBD91BA96}">
  <dimension ref="D7"/>
  <sheetViews>
    <sheetView zoomScale="145" zoomScaleNormal="145" workbookViewId="0">
      <selection activeCell="D7" sqref="D7"/>
    </sheetView>
  </sheetViews>
  <sheetFormatPr defaultRowHeight="15" x14ac:dyDescent="0.25"/>
  <sheetData>
    <row r="7" spans="4:4" x14ac:dyDescent="0.25">
      <c r="D7">
        <v>3423434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1D1D-1ED6-49FE-B658-4A3231946479}">
  <dimension ref="C5"/>
  <sheetViews>
    <sheetView zoomScale="130" zoomScaleNormal="130" workbookViewId="0">
      <selection activeCell="M13" sqref="M13"/>
    </sheetView>
  </sheetViews>
  <sheetFormatPr defaultRowHeight="15" x14ac:dyDescent="0.25"/>
  <cols>
    <col min="3" max="3" width="21.5703125" customWidth="1"/>
  </cols>
  <sheetData>
    <row r="5" spans="3:3" x14ac:dyDescent="0.25">
      <c r="C5" s="67">
        <f>Функции_основы!L8 * Лист5!D7</f>
        <v>210370019300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DB46-0882-48DE-9521-01232D37FE23}">
  <dimension ref="B2:B4"/>
  <sheetViews>
    <sheetView zoomScale="130" zoomScaleNormal="130" workbookViewId="0">
      <selection activeCell="H7" sqref="H7"/>
    </sheetView>
  </sheetViews>
  <sheetFormatPr defaultRowHeight="15" x14ac:dyDescent="0.25"/>
  <cols>
    <col min="2" max="2" width="17.28515625" customWidth="1"/>
  </cols>
  <sheetData>
    <row r="2" spans="2:2" x14ac:dyDescent="0.25">
      <c r="B2" t="str">
        <f>[1]Лист1!$A$1</f>
        <v>Привет</v>
      </c>
    </row>
    <row r="4" spans="2:2" x14ac:dyDescent="0.25">
      <c r="B4">
        <f>[2]Лист1!$K$6</f>
        <v>20722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686E-A98D-49E2-8D85-E086A41604E0}">
  <dimension ref="C4:H12"/>
  <sheetViews>
    <sheetView tabSelected="1" zoomScale="130" zoomScaleNormal="130" workbookViewId="0">
      <selection activeCell="G11" sqref="G11"/>
    </sheetView>
  </sheetViews>
  <sheetFormatPr defaultRowHeight="15" x14ac:dyDescent="0.25"/>
  <cols>
    <col min="3" max="3" width="16.140625" customWidth="1"/>
    <col min="4" max="4" width="16.42578125" customWidth="1"/>
    <col min="5" max="7" width="15.7109375" customWidth="1"/>
    <col min="8" max="8" width="22.7109375" customWidth="1"/>
  </cols>
  <sheetData>
    <row r="4" spans="3:8" x14ac:dyDescent="0.25">
      <c r="H4" s="74"/>
    </row>
    <row r="5" spans="3:8" ht="20.100000000000001" customHeight="1" thickBot="1" x14ac:dyDescent="0.3">
      <c r="C5" s="71" t="s">
        <v>3</v>
      </c>
      <c r="D5" s="72" t="s">
        <v>4</v>
      </c>
      <c r="E5" s="72" t="s">
        <v>5</v>
      </c>
      <c r="F5" s="72" t="s">
        <v>6</v>
      </c>
      <c r="G5" s="73" t="s">
        <v>7</v>
      </c>
      <c r="H5" s="75"/>
    </row>
    <row r="6" spans="3:8" ht="20.100000000000001" customHeight="1" x14ac:dyDescent="0.25">
      <c r="C6" s="68" t="s">
        <v>12</v>
      </c>
      <c r="D6" s="9" t="s">
        <v>16</v>
      </c>
      <c r="E6" s="9">
        <v>4000</v>
      </c>
      <c r="F6" s="9">
        <v>4</v>
      </c>
      <c r="G6" s="17">
        <v>250</v>
      </c>
      <c r="H6" s="74"/>
    </row>
    <row r="7" spans="3:8" ht="20.100000000000001" customHeight="1" x14ac:dyDescent="0.25">
      <c r="C7" s="69" t="s">
        <v>11</v>
      </c>
      <c r="D7" s="2" t="s">
        <v>15</v>
      </c>
      <c r="E7" s="2">
        <v>3500</v>
      </c>
      <c r="F7" s="2">
        <v>5</v>
      </c>
      <c r="G7" s="18">
        <v>300</v>
      </c>
      <c r="H7" s="74"/>
    </row>
    <row r="8" spans="3:8" ht="20.100000000000001" customHeight="1" x14ac:dyDescent="0.25">
      <c r="C8" s="69" t="s">
        <v>9</v>
      </c>
      <c r="D8" s="2" t="s">
        <v>13</v>
      </c>
      <c r="E8" s="2">
        <v>5000</v>
      </c>
      <c r="F8" s="2">
        <v>3</v>
      </c>
      <c r="G8" s="18">
        <v>500</v>
      </c>
      <c r="H8" s="74"/>
    </row>
    <row r="9" spans="3:8" ht="20.100000000000001" customHeight="1" x14ac:dyDescent="0.25">
      <c r="C9" s="70" t="s">
        <v>10</v>
      </c>
      <c r="D9" s="13" t="s">
        <v>14</v>
      </c>
      <c r="E9" s="13">
        <v>15000</v>
      </c>
      <c r="F9" s="13">
        <v>1</v>
      </c>
      <c r="G9" s="19">
        <v>1000</v>
      </c>
      <c r="H9" s="74"/>
    </row>
    <row r="10" spans="3:8" ht="20.100000000000001" customHeight="1" x14ac:dyDescent="0.25">
      <c r="C10" s="74"/>
      <c r="D10" s="74"/>
      <c r="E10" s="74"/>
      <c r="F10" s="74"/>
      <c r="G10" s="74"/>
      <c r="H10" s="74"/>
    </row>
    <row r="11" spans="3:8" x14ac:dyDescent="0.25">
      <c r="H11" s="74"/>
    </row>
    <row r="12" spans="3:8" x14ac:dyDescent="0.25">
      <c r="H12" s="7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Функции_основы</vt:lpstr>
      <vt:lpstr>Относительные_ссылки</vt:lpstr>
      <vt:lpstr>Абсолютные_ссылки</vt:lpstr>
      <vt:lpstr>Смешанные_ссылки</vt:lpstr>
      <vt:lpstr>Лист5</vt:lpstr>
      <vt:lpstr>Ссылки_на_ячейки_других_листов</vt:lpstr>
      <vt:lpstr>Ссылка_на другой_файл</vt:lpstr>
      <vt:lpstr>таблицы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2023-06-16T11:11:31Z</dcterms:created>
  <dcterms:modified xsi:type="dcterms:W3CDTF">2023-06-16T16:04:15Z</dcterms:modified>
</cp:coreProperties>
</file>