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nis\Desktop\243\23.06\"/>
    </mc:Choice>
  </mc:AlternateContent>
  <xr:revisionPtr revIDLastSave="0" documentId="13_ncr:1_{CF6F9676-884F-41E0-B684-4A5604D024F1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Проверка 1 условия" sheetId="1" r:id="rId1"/>
    <sheet name="Проверка неск условий" sheetId="2" r:id="rId2"/>
    <sheet name="ВПР" sheetId="3" r:id="rId3"/>
    <sheet name="Несколько совпадений" sheetId="4" r:id="rId4"/>
    <sheet name="Одно из нескольких" sheetId="5" r:id="rId5"/>
    <sheet name="Вычисление с условием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H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H2" i="3"/>
  <c r="H2" i="2"/>
  <c r="G13" i="1"/>
  <c r="G14" i="1"/>
  <c r="G15" i="1"/>
  <c r="G16" i="1"/>
  <c r="F13" i="1"/>
  <c r="F14" i="1"/>
  <c r="F15" i="1"/>
  <c r="F16" i="1"/>
  <c r="E13" i="1"/>
  <c r="E14" i="1"/>
  <c r="E15" i="1"/>
  <c r="E16" i="1"/>
  <c r="E12" i="1"/>
  <c r="F12" i="1"/>
  <c r="G12" i="1"/>
  <c r="D13" i="1"/>
  <c r="D14" i="1"/>
  <c r="D15" i="1"/>
  <c r="D16" i="1"/>
  <c r="D9" i="1"/>
  <c r="E9" i="1"/>
  <c r="F9" i="1"/>
  <c r="G9" i="1"/>
  <c r="C9" i="1"/>
  <c r="D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<sst xmlns="http://schemas.openxmlformats.org/spreadsheetml/2006/main" count="121" uniqueCount="71">
  <si>
    <t>Город</t>
  </si>
  <si>
    <t>Краснодар</t>
  </si>
  <si>
    <t>Пенза</t>
  </si>
  <si>
    <t>Самара</t>
  </si>
  <si>
    <t>Новгород</t>
  </si>
  <si>
    <t>Владивосток</t>
  </si>
  <si>
    <t>Цена в сравнении со средней за месяц</t>
  </si>
  <si>
    <t>Средние значения</t>
  </si>
  <si>
    <t>Тип автомобиля</t>
  </si>
  <si>
    <t>Особенности</t>
  </si>
  <si>
    <t>Грузовик</t>
  </si>
  <si>
    <t>Легковой</t>
  </si>
  <si>
    <t>Грузовик: особенности</t>
  </si>
  <si>
    <t>Есть кузов</t>
  </si>
  <si>
    <t>Нет кузова</t>
  </si>
  <si>
    <t>Легковой: особенности</t>
  </si>
  <si>
    <t>4-х дверный</t>
  </si>
  <si>
    <t>2-х дверный</t>
  </si>
  <si>
    <t>Грузовой</t>
  </si>
  <si>
    <t>Какое авто</t>
  </si>
  <si>
    <t>Какое авто:</t>
  </si>
  <si>
    <t>Купе</t>
  </si>
  <si>
    <t>Седан</t>
  </si>
  <si>
    <t>Пикап</t>
  </si>
  <si>
    <t>Трейлер</t>
  </si>
  <si>
    <t>Код изделия</t>
  </si>
  <si>
    <t>Количество</t>
  </si>
  <si>
    <t>Скидка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</si>
  <si>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</si>
  <si>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</si>
  <si>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</si>
  <si>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</si>
  <si>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</si>
  <si>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</si>
  <si>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</si>
  <si>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</si>
  <si>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</si>
  <si>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</si>
  <si>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</si>
  <si>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</si>
  <si>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</si>
  <si>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</si>
  <si>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</si>
  <si>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</si>
  <si>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</si>
  <si>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201-SUB-1022</t>
  </si>
  <si>
    <t>203-FIN-3507</t>
  </si>
  <si>
    <t>203-SUB-8304</t>
  </si>
  <si>
    <t>Скидка 10% только если цех 202 и второй элемент FIN</t>
  </si>
  <si>
    <t>Скидка 10% если цех 202</t>
  </si>
  <si>
    <t>Скидка 10% если второй элемент FIN</t>
  </si>
  <si>
    <t>И</t>
  </si>
  <si>
    <t>Первый</t>
  </si>
  <si>
    <t>Второй</t>
  </si>
  <si>
    <t>FIN</t>
  </si>
  <si>
    <t>Данные для скидки</t>
  </si>
  <si>
    <t>Цена</t>
  </si>
  <si>
    <t>Цена с учетом скидки</t>
  </si>
  <si>
    <t>ИЛИ</t>
  </si>
  <si>
    <t>Счет</t>
  </si>
  <si>
    <t>Баланс</t>
  </si>
  <si>
    <t>Оборудование</t>
  </si>
  <si>
    <t>Амортизация</t>
  </si>
  <si>
    <t>Активы</t>
  </si>
  <si>
    <t>Заработная плата</t>
  </si>
  <si>
    <t>Депозиты</t>
  </si>
  <si>
    <t>Проданные товары</t>
  </si>
  <si>
    <t>Возврат покупок</t>
  </si>
  <si>
    <t>Итоговая сумма</t>
  </si>
  <si>
    <t>Положительные операции</t>
  </si>
  <si>
    <t>Отрицательные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</si>
</sst>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(* #,##0_);_(* \(#,##0\);_(* &quot;-&quot;??_);_(@_)"/>
    <numFmt numFmtId="167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3" borderId="10" xfId="0" applyFill="1" applyBorder="1" applyAlignment="1">
      <alignment horizontal="center" vertical="center"/>
    </xf>
    <xf numFmtId="166" fontId="0" fillId="0" borderId="0" xfId="1" applyNumberFormat="1" applyFont="1"/>
    <xf numFmtId="10" fontId="0" fillId="0" borderId="0" xfId="0" applyNumberFormat="1"/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4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6" xfId="0" applyFill="1" applyBorder="1"/>
    <xf numFmtId="0" fontId="0" fillId="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0" fillId="0" borderId="1" xfId="1" applyNumberFormat="1" applyFont="1" applyBorder="1"/>
    <xf numFmtId="167" fontId="0" fillId="0" borderId="3" xfId="0" applyNumberFormat="1" applyBorder="1"/>
    <xf numFmtId="166" fontId="0" fillId="0" borderId="3" xfId="1" applyNumberFormat="1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3" borderId="12" xfId="0" applyFill="1" applyBorder="1"/>
    <xf numFmtId="0" fontId="0" fillId="3" borderId="15" xfId="0" applyFill="1" applyBorder="1"/>
    <xf numFmtId="0" fontId="0" fillId="3" borderId="16" xfId="0" applyFill="1" applyBorder="1"/>
    <xf numFmtId="10" fontId="0" fillId="0" borderId="3" xfId="0" applyNumberFormat="1" applyBorder="1"/>
    <xf numFmtId="0" fontId="0" fillId="3" borderId="13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="145" zoomScaleNormal="145" workbookViewId="0">
      <selection activeCell="D12" sqref="D12"/>
    </sheetView>
  </sheetViews>
  <sheetFormatPr defaultRowHeight="15" x14ac:dyDescent="0.25"/>
  <cols>
    <col min="2" max="2" width="18.140625" customWidth="1"/>
    <col min="3" max="3" width="30.28515625" customWidth="1"/>
    <col min="4" max="7" width="18.7109375" customWidth="1"/>
  </cols>
  <sheetData>
    <row r="2" spans="2:7" ht="41.25" customHeight="1" thickBot="1" x14ac:dyDescent="0.3">
      <c r="B2" s="3" t="s">
        <v>0</v>
      </c>
      <c r="C2" s="4">
        <v>44044</v>
      </c>
      <c r="D2" s="4">
        <v>44075</v>
      </c>
      <c r="E2" s="4">
        <v>44105</v>
      </c>
      <c r="F2" s="4">
        <v>44136</v>
      </c>
      <c r="G2" s="4">
        <v>44166</v>
      </c>
    </row>
    <row r="3" spans="2:7" x14ac:dyDescent="0.25">
      <c r="B3" s="2" t="s">
        <v>1</v>
      </c>
      <c r="C3" s="2">
        <v>3.4580000000000002</v>
      </c>
      <c r="D3" s="2">
        <v>4.5659999999999998</v>
      </c>
      <c r="E3" s="2">
        <v>3.8959999999999999</v>
      </c>
      <c r="F3" s="2">
        <v>3.1549999999999998</v>
      </c>
      <c r="G3" s="2">
        <v>3.863</v>
      </c>
    </row>
    <row r="4" spans="2:7" x14ac:dyDescent="0.25">
      <c r="B4" s="1" t="s">
        <v>2</v>
      </c>
      <c r="C4" s="1">
        <v>3.758</v>
      </c>
      <c r="D4" s="1">
        <v>3.54</v>
      </c>
      <c r="E4" s="1">
        <v>4.2539999999999996</v>
      </c>
      <c r="F4" s="1">
        <v>3.452</v>
      </c>
      <c r="G4" s="1">
        <v>4.6520000000000001</v>
      </c>
    </row>
    <row r="5" spans="2:7" x14ac:dyDescent="0.25">
      <c r="B5" s="1" t="s">
        <v>3</v>
      </c>
      <c r="C5" s="1">
        <v>4.5890000000000004</v>
      </c>
      <c r="D5" s="1">
        <v>3.1</v>
      </c>
      <c r="E5" s="1">
        <v>3.125</v>
      </c>
      <c r="F5" s="1">
        <v>2.6520000000000001</v>
      </c>
      <c r="G5" s="1">
        <v>3.2149999999999999</v>
      </c>
    </row>
    <row r="6" spans="2:7" x14ac:dyDescent="0.25">
      <c r="B6" s="1" t="s">
        <v>4</v>
      </c>
      <c r="C6" s="1">
        <v>3.548</v>
      </c>
      <c r="D6" s="1">
        <v>3.669</v>
      </c>
      <c r="E6" s="1">
        <v>4.6520000000000001</v>
      </c>
      <c r="F6" s="1">
        <v>3.125</v>
      </c>
      <c r="G6" s="1">
        <v>3.6579999999999999</v>
      </c>
    </row>
    <row r="7" spans="2:7" x14ac:dyDescent="0.25">
      <c r="B7" s="1" t="s">
        <v>5</v>
      </c>
      <c r="C7" s="1">
        <v>3.984</v>
      </c>
      <c r="D7" s="1">
        <v>3.4580000000000002</v>
      </c>
      <c r="E7" s="1">
        <v>3.6520000000000001</v>
      </c>
      <c r="F7" s="1">
        <v>3.4580000000000002</v>
      </c>
      <c r="G7" s="1">
        <v>3.488</v>
      </c>
    </row>
    <row r="9" spans="2:7" x14ac:dyDescent="0.25">
      <c r="B9" s="8" t="s">
        <v>7</v>
      </c>
      <c r="C9" s="8">
        <f>AVERAGE(C3:C7)</f>
        <v>3.8673999999999999</v>
      </c>
      <c r="D9" s="8">
        <f t="shared" ref="D9:G9" si="0">AVERAGE(D3:D7)</f>
        <v>3.6665999999999999</v>
      </c>
      <c r="E9" s="8">
        <f t="shared" si="0"/>
        <v>3.9157999999999999</v>
      </c>
      <c r="F9" s="8">
        <f t="shared" si="0"/>
        <v>3.1684000000000001</v>
      </c>
      <c r="G9" s="8">
        <f t="shared" si="0"/>
        <v>3.7752000000000003</v>
      </c>
    </row>
    <row r="10" spans="2:7" x14ac:dyDescent="0.25">
      <c r="B10" s="5" t="s">
        <v>6</v>
      </c>
      <c r="C10" s="5"/>
      <c r="D10" s="5"/>
    </row>
    <row r="11" spans="2:7" x14ac:dyDescent="0.25">
      <c r="C11" s="6">
        <v>44044</v>
      </c>
      <c r="D11" s="6">
        <v>44075</v>
      </c>
      <c r="E11" s="6">
        <v>44105</v>
      </c>
      <c r="F11" s="6">
        <v>44136</v>
      </c>
      <c r="G11" s="6">
        <v>44166</v>
      </c>
    </row>
    <row r="12" spans="2:7" ht="18" customHeight="1" x14ac:dyDescent="0.25">
      <c r="B12" s="1" t="s">
        <v>1</v>
      </c>
      <c r="C12" s="7" t="str">
        <f>IF(C3&gt;AVERAGE(C$3:C$7),"Высокая цена","Низкая цена")</f>
        <v>Низкая цена</v>
      </c>
      <c r="D12" s="7" t="str">
        <f>IF(D3&gt;AVERAGE(D$3:D$7),"Высокая цена","Низкая цена")</f>
        <v>Высокая цена</v>
      </c>
      <c r="E12" s="7" t="str">
        <f t="shared" ref="E12:G12" si="1">IF(E3&gt;AVERAGE(E$3:E$7),"Высокая цена","Низкая цена")</f>
        <v>Низкая цена</v>
      </c>
      <c r="F12" s="7" t="str">
        <f t="shared" si="1"/>
        <v>Низкая цена</v>
      </c>
      <c r="G12" s="7" t="str">
        <f t="shared" si="1"/>
        <v>Высокая цена</v>
      </c>
    </row>
    <row r="13" spans="2:7" ht="18" customHeight="1" x14ac:dyDescent="0.25">
      <c r="B13" s="1" t="s">
        <v>2</v>
      </c>
      <c r="C13" s="7" t="str">
        <f t="shared" ref="C13:G16" si="2">IF(C4&gt;AVERAGE(C$3:C$7),"Высокая цена","Низкая цена")</f>
        <v>Низкая цена</v>
      </c>
      <c r="D13" s="7" t="str">
        <f t="shared" si="2"/>
        <v>Низкая цена</v>
      </c>
      <c r="E13" s="7" t="str">
        <f t="shared" si="2"/>
        <v>Высокая цена</v>
      </c>
      <c r="F13" s="7" t="str">
        <f t="shared" si="2"/>
        <v>Высокая цена</v>
      </c>
      <c r="G13" s="7" t="str">
        <f t="shared" si="2"/>
        <v>Высокая цена</v>
      </c>
    </row>
    <row r="14" spans="2:7" ht="18" customHeight="1" x14ac:dyDescent="0.25">
      <c r="B14" s="1" t="s">
        <v>3</v>
      </c>
      <c r="C14" s="7" t="str">
        <f t="shared" si="2"/>
        <v>Высокая цена</v>
      </c>
      <c r="D14" s="7" t="str">
        <f t="shared" si="2"/>
        <v>Низкая цена</v>
      </c>
      <c r="E14" s="7" t="str">
        <f t="shared" si="2"/>
        <v>Низкая цена</v>
      </c>
      <c r="F14" s="7" t="str">
        <f t="shared" si="2"/>
        <v>Низкая цена</v>
      </c>
      <c r="G14" s="7" t="str">
        <f t="shared" si="2"/>
        <v>Низкая цена</v>
      </c>
    </row>
    <row r="15" spans="2:7" ht="18" customHeight="1" x14ac:dyDescent="0.25">
      <c r="B15" s="1" t="s">
        <v>4</v>
      </c>
      <c r="C15" s="7" t="str">
        <f t="shared" si="2"/>
        <v>Низкая цена</v>
      </c>
      <c r="D15" s="7" t="str">
        <f t="shared" si="2"/>
        <v>Высокая цена</v>
      </c>
      <c r="E15" s="7" t="str">
        <f t="shared" si="2"/>
        <v>Высокая цена</v>
      </c>
      <c r="F15" s="7" t="str">
        <f t="shared" si="2"/>
        <v>Низкая цена</v>
      </c>
      <c r="G15" s="7" t="str">
        <f t="shared" si="2"/>
        <v>Низкая цена</v>
      </c>
    </row>
    <row r="16" spans="2:7" ht="18" customHeight="1" x14ac:dyDescent="0.25">
      <c r="B16" s="1" t="s">
        <v>5</v>
      </c>
      <c r="C16" s="7" t="str">
        <f t="shared" si="2"/>
        <v>Высокая цена</v>
      </c>
      <c r="D16" s="7" t="str">
        <f t="shared" si="2"/>
        <v>Низкая цена</v>
      </c>
      <c r="E16" s="7" t="str">
        <f t="shared" si="2"/>
        <v>Низкая цена</v>
      </c>
      <c r="F16" s="7" t="str">
        <f t="shared" si="2"/>
        <v>Высокая цена</v>
      </c>
      <c r="G16" s="7" t="str">
        <f t="shared" si="2"/>
        <v>Низкая цена</v>
      </c>
    </row>
  </sheetData>
  <mergeCells count="1">
    <mergeCell ref="B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59DD-14B4-4EE5-8B5F-55D2F11CB656}">
  <dimension ref="A1:H13"/>
  <sheetViews>
    <sheetView zoomScale="145" zoomScaleNormal="145" workbookViewId="0">
      <selection activeCell="H2" sqref="H2"/>
    </sheetView>
  </sheetViews>
  <sheetFormatPr defaultRowHeight="15" x14ac:dyDescent="0.25"/>
  <cols>
    <col min="1" max="1" width="22.7109375" customWidth="1"/>
    <col min="4" max="4" width="19" customWidth="1"/>
    <col min="5" max="5" width="12.7109375" customWidth="1"/>
    <col min="7" max="7" width="12.140625" customWidth="1"/>
    <col min="8" max="8" width="13.42578125" customWidth="1"/>
  </cols>
  <sheetData>
    <row r="1" spans="1:8" ht="15.75" thickBot="1" x14ac:dyDescent="0.3"/>
    <row r="2" spans="1:8" ht="15" customHeight="1" thickBot="1" x14ac:dyDescent="0.3">
      <c r="A2" s="10" t="s">
        <v>8</v>
      </c>
      <c r="D2" t="s">
        <v>8</v>
      </c>
      <c r="E2" t="s">
        <v>18</v>
      </c>
      <c r="G2" t="s">
        <v>20</v>
      </c>
      <c r="H2" s="11" t="str">
        <f>IF(E2="Легковой",IF(E3="2-х дверный", "Купе", "Седан"),IF(E3="Есть кузов", "Пикап", "Трейлер"))</f>
        <v>Трейлер</v>
      </c>
    </row>
    <row r="3" spans="1:8" x14ac:dyDescent="0.25">
      <c r="A3" s="1" t="s">
        <v>10</v>
      </c>
      <c r="D3" t="s">
        <v>9</v>
      </c>
      <c r="E3" s="9" t="s">
        <v>14</v>
      </c>
    </row>
    <row r="4" spans="1:8" x14ac:dyDescent="0.25">
      <c r="A4" s="1" t="s">
        <v>11</v>
      </c>
    </row>
    <row r="5" spans="1:8" x14ac:dyDescent="0.25">
      <c r="D5" t="s">
        <v>11</v>
      </c>
    </row>
    <row r="6" spans="1:8" x14ac:dyDescent="0.25">
      <c r="D6" s="1" t="s">
        <v>17</v>
      </c>
    </row>
    <row r="7" spans="1:8" x14ac:dyDescent="0.25">
      <c r="A7" s="9" t="s">
        <v>12</v>
      </c>
      <c r="D7" s="1" t="s">
        <v>16</v>
      </c>
    </row>
    <row r="8" spans="1:8" x14ac:dyDescent="0.25">
      <c r="A8" s="1" t="s">
        <v>13</v>
      </c>
    </row>
    <row r="9" spans="1:8" x14ac:dyDescent="0.25">
      <c r="A9" s="1" t="s">
        <v>14</v>
      </c>
      <c r="D9" t="s">
        <v>18</v>
      </c>
    </row>
    <row r="10" spans="1:8" x14ac:dyDescent="0.25">
      <c r="D10" s="1" t="s">
        <v>13</v>
      </c>
    </row>
    <row r="11" spans="1:8" x14ac:dyDescent="0.25">
      <c r="A11" s="9" t="s">
        <v>15</v>
      </c>
      <c r="D11" s="1" t="s">
        <v>14</v>
      </c>
    </row>
    <row r="12" spans="1:8" x14ac:dyDescent="0.25">
      <c r="A12" s="1" t="s">
        <v>17</v>
      </c>
    </row>
    <row r="13" spans="1:8" x14ac:dyDescent="0.25">
      <c r="A1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A29D-7CCA-46CA-AA2F-9D2152C47193}">
  <dimension ref="D1:H11"/>
  <sheetViews>
    <sheetView zoomScale="160" zoomScaleNormal="160" workbookViewId="0">
      <selection activeCell="H9" sqref="H9"/>
    </sheetView>
  </sheetViews>
  <sheetFormatPr defaultRowHeight="15" x14ac:dyDescent="0.25"/>
  <cols>
    <col min="4" max="4" width="16.140625" customWidth="1"/>
    <col min="5" max="5" width="18.140625" customWidth="1"/>
    <col min="7" max="7" width="13.28515625" customWidth="1"/>
  </cols>
  <sheetData>
    <row r="1" spans="4:8" ht="15.75" thickBot="1" x14ac:dyDescent="0.3"/>
    <row r="2" spans="4:8" x14ac:dyDescent="0.25">
      <c r="D2" s="14" t="s">
        <v>8</v>
      </c>
      <c r="E2" s="12" t="s">
        <v>18</v>
      </c>
      <c r="G2" t="s">
        <v>19</v>
      </c>
      <c r="H2" s="16" t="str">
        <f>IF(E2="Легковой", VLOOKUP(E3,E6:F7,2,FALSE), VLOOKUP(E3,E10:F11,2,FALSE) )</f>
        <v>Трейлер</v>
      </c>
    </row>
    <row r="3" spans="4:8" ht="15.75" thickBot="1" x14ac:dyDescent="0.3">
      <c r="D3" s="15" t="s">
        <v>9</v>
      </c>
      <c r="E3" s="13" t="s">
        <v>14</v>
      </c>
    </row>
    <row r="5" spans="4:8" x14ac:dyDescent="0.25">
      <c r="E5" t="s">
        <v>11</v>
      </c>
    </row>
    <row r="6" spans="4:8" x14ac:dyDescent="0.25">
      <c r="E6" s="1" t="s">
        <v>17</v>
      </c>
      <c r="F6" t="s">
        <v>21</v>
      </c>
    </row>
    <row r="7" spans="4:8" x14ac:dyDescent="0.25">
      <c r="E7" s="1" t="s">
        <v>16</v>
      </c>
      <c r="F7" t="s">
        <v>22</v>
      </c>
    </row>
    <row r="9" spans="4:8" x14ac:dyDescent="0.25">
      <c r="E9" t="s">
        <v>18</v>
      </c>
    </row>
    <row r="10" spans="4:8" x14ac:dyDescent="0.25">
      <c r="E10" s="1" t="s">
        <v>13</v>
      </c>
      <c r="F10" t="s">
        <v>23</v>
      </c>
    </row>
    <row r="11" spans="4:8" x14ac:dyDescent="0.25">
      <c r="E11" s="1" t="s">
        <v>14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8F54-375B-474C-9FEC-0530A3FC6865}">
  <dimension ref="A1:N22"/>
  <sheetViews>
    <sheetView topLeftCell="E1" zoomScale="160" zoomScaleNormal="160" workbookViewId="0">
      <selection activeCell="K1" sqref="K1:N4"/>
    </sheetView>
  </sheetViews>
  <sheetFormatPr defaultRowHeight="15" x14ac:dyDescent="0.25"/>
  <cols>
    <col min="1" max="1" width="21.7109375" customWidth="1"/>
    <col min="2" max="2" width="17.7109375" customWidth="1"/>
    <col min="3" max="3" width="15" customWidth="1"/>
    <col min="4" max="4" width="27.5703125" customWidth="1"/>
    <col min="5" max="5" width="27.42578125" customWidth="1"/>
    <col min="6" max="6" width="28.28515625" customWidth="1"/>
    <col min="7" max="7" width="20.140625" customWidth="1"/>
    <col min="8" max="8" width="19.5703125" customWidth="1"/>
    <col min="10" max="10" width="9.140625" customWidth="1"/>
    <col min="11" max="11" width="9.28515625" customWidth="1"/>
    <col min="12" max="12" width="16.42578125" customWidth="1"/>
    <col min="13" max="13" width="11.28515625" customWidth="1"/>
    <col min="14" max="14" width="11.85546875" customWidth="1"/>
  </cols>
  <sheetData>
    <row r="1" spans="1:14" ht="15.75" thickBot="1" x14ac:dyDescent="0.3">
      <c r="A1" s="34" t="s">
        <v>55</v>
      </c>
      <c r="B1" s="36">
        <v>202</v>
      </c>
      <c r="C1" s="35" t="s">
        <v>54</v>
      </c>
      <c r="M1" t="s">
        <v>52</v>
      </c>
      <c r="N1" t="s">
        <v>52</v>
      </c>
    </row>
    <row r="2" spans="1:14" ht="42" customHeight="1" thickBot="1" x14ac:dyDescent="0.3">
      <c r="A2" s="20" t="s">
        <v>56</v>
      </c>
      <c r="B2" s="32" t="s">
        <v>25</v>
      </c>
      <c r="C2" s="33" t="s">
        <v>26</v>
      </c>
      <c r="D2" s="21" t="s">
        <v>48</v>
      </c>
      <c r="E2" s="20" t="s">
        <v>49</v>
      </c>
      <c r="F2" s="22" t="s">
        <v>50</v>
      </c>
      <c r="G2" s="20" t="s">
        <v>57</v>
      </c>
      <c r="H2" t="b">
        <f>AND(6&gt;3,3&lt;7)</f>
        <v>1</v>
      </c>
      <c r="L2" s="23" t="s">
        <v>51</v>
      </c>
      <c r="M2" s="26" t="b">
        <v>1</v>
      </c>
      <c r="N2" s="27" t="b">
        <v>0</v>
      </c>
    </row>
    <row r="3" spans="1:14" x14ac:dyDescent="0.25">
      <c r="A3" s="37">
        <v>3456</v>
      </c>
      <c r="B3" t="s">
        <v>28</v>
      </c>
      <c r="C3" s="18">
        <v>76</v>
      </c>
      <c r="D3" s="19">
        <f>IF(AND(LEFT(B3,3)="202",MID(B3,5,3)="FIN"),10%,0%)</f>
        <v>0</v>
      </c>
      <c r="E3" s="19">
        <f>IF(LEFT(B3,3)="202",10%,0%)</f>
        <v>0.1</v>
      </c>
      <c r="F3" s="19">
        <f>IF(MID(B3,5,3)="FIN",10%,0%)</f>
        <v>0</v>
      </c>
      <c r="G3" s="37">
        <f>A3*C3-D3</f>
        <v>262656</v>
      </c>
      <c r="K3" t="s">
        <v>53</v>
      </c>
      <c r="L3" s="24" t="b">
        <v>1</v>
      </c>
      <c r="M3" s="28" t="b">
        <v>1</v>
      </c>
      <c r="N3" s="29" t="b">
        <v>0</v>
      </c>
    </row>
    <row r="4" spans="1:14" ht="15.75" thickBot="1" x14ac:dyDescent="0.3">
      <c r="A4" s="37">
        <v>3453</v>
      </c>
      <c r="B4" t="s">
        <v>29</v>
      </c>
      <c r="C4" s="18">
        <v>69</v>
      </c>
      <c r="D4" s="19">
        <f t="shared" ref="D4:D22" si="0">IF(AND(LEFT(B4,3)="202",MID(B4,5,3)="FIN"),10%,0%)</f>
        <v>0</v>
      </c>
      <c r="E4" s="19">
        <f t="shared" ref="E4:E22" si="1">IF(LEFT(B4,3)="202",10%,0%)</f>
        <v>0</v>
      </c>
      <c r="F4" s="19">
        <f t="shared" ref="F4:F22" si="2">IF(MID(B4,5,3)="FIN",10%,0%)</f>
        <v>0.1</v>
      </c>
      <c r="G4" s="37">
        <f t="shared" ref="G4:G22" si="3">A4*C4-D4</f>
        <v>238257</v>
      </c>
      <c r="K4" t="s">
        <v>53</v>
      </c>
      <c r="L4" s="25" t="b">
        <v>0</v>
      </c>
      <c r="M4" s="31" t="b">
        <v>0</v>
      </c>
      <c r="N4" s="30" t="b">
        <v>0</v>
      </c>
    </row>
    <row r="5" spans="1:14" x14ac:dyDescent="0.25">
      <c r="A5" s="37">
        <v>7554</v>
      </c>
      <c r="B5" t="s">
        <v>30</v>
      </c>
      <c r="C5" s="18">
        <v>12</v>
      </c>
      <c r="D5" s="19">
        <f t="shared" si="0"/>
        <v>0.1</v>
      </c>
      <c r="E5" s="19">
        <f t="shared" si="1"/>
        <v>0.1</v>
      </c>
      <c r="F5" s="19">
        <f t="shared" si="2"/>
        <v>0.1</v>
      </c>
      <c r="G5" s="37">
        <f t="shared" si="3"/>
        <v>90647.9</v>
      </c>
    </row>
    <row r="6" spans="1:14" x14ac:dyDescent="0.25">
      <c r="A6" s="37">
        <v>7654</v>
      </c>
      <c r="B6" t="s">
        <v>31</v>
      </c>
      <c r="C6" s="18">
        <v>79</v>
      </c>
      <c r="D6" s="19">
        <f t="shared" si="0"/>
        <v>0</v>
      </c>
      <c r="E6" s="19">
        <f t="shared" si="1"/>
        <v>0</v>
      </c>
      <c r="F6" s="19">
        <f t="shared" si="2"/>
        <v>0.1</v>
      </c>
      <c r="G6" s="37">
        <f t="shared" si="3"/>
        <v>604666</v>
      </c>
    </row>
    <row r="7" spans="1:14" x14ac:dyDescent="0.25">
      <c r="A7" s="37">
        <v>4566</v>
      </c>
      <c r="B7" t="s">
        <v>32</v>
      </c>
      <c r="C7" s="18">
        <v>16</v>
      </c>
      <c r="D7" s="19">
        <f t="shared" si="0"/>
        <v>0</v>
      </c>
      <c r="E7" s="19">
        <f t="shared" si="1"/>
        <v>0</v>
      </c>
      <c r="F7" s="19">
        <f t="shared" si="2"/>
        <v>0.1</v>
      </c>
      <c r="G7" s="37">
        <f t="shared" si="3"/>
        <v>73056</v>
      </c>
    </row>
    <row r="8" spans="1:14" x14ac:dyDescent="0.25">
      <c r="A8" s="37">
        <v>567</v>
      </c>
      <c r="B8" t="s">
        <v>33</v>
      </c>
      <c r="C8" s="18">
        <v>87</v>
      </c>
      <c r="D8" s="19">
        <f t="shared" si="0"/>
        <v>0</v>
      </c>
      <c r="E8" s="19">
        <f t="shared" si="1"/>
        <v>0.1</v>
      </c>
      <c r="F8" s="19">
        <f t="shared" si="2"/>
        <v>0</v>
      </c>
      <c r="G8" s="37">
        <f t="shared" si="3"/>
        <v>49329</v>
      </c>
    </row>
    <row r="9" spans="1:14" x14ac:dyDescent="0.25">
      <c r="A9" s="37">
        <v>5567</v>
      </c>
      <c r="B9" t="s">
        <v>34</v>
      </c>
      <c r="C9" s="18">
        <v>97</v>
      </c>
      <c r="D9" s="19">
        <f t="shared" si="0"/>
        <v>0</v>
      </c>
      <c r="E9" s="19">
        <f t="shared" si="1"/>
        <v>0</v>
      </c>
      <c r="F9" s="19">
        <f t="shared" si="2"/>
        <v>0.1</v>
      </c>
      <c r="G9" s="37">
        <f t="shared" si="3"/>
        <v>539999</v>
      </c>
    </row>
    <row r="10" spans="1:14" x14ac:dyDescent="0.25">
      <c r="A10" s="37">
        <v>4534</v>
      </c>
      <c r="B10" t="s">
        <v>35</v>
      </c>
      <c r="C10" s="18">
        <v>25</v>
      </c>
      <c r="D10" s="19">
        <f t="shared" si="0"/>
        <v>0</v>
      </c>
      <c r="E10" s="19">
        <f t="shared" si="1"/>
        <v>0</v>
      </c>
      <c r="F10" s="19">
        <f t="shared" si="2"/>
        <v>0</v>
      </c>
      <c r="G10" s="37">
        <f t="shared" si="3"/>
        <v>113350</v>
      </c>
    </row>
    <row r="11" spans="1:14" x14ac:dyDescent="0.25">
      <c r="A11" s="37">
        <v>345</v>
      </c>
      <c r="B11" t="s">
        <v>36</v>
      </c>
      <c r="C11" s="18">
        <v>14</v>
      </c>
      <c r="D11" s="19">
        <f t="shared" si="0"/>
        <v>0</v>
      </c>
      <c r="E11" s="19">
        <f t="shared" si="1"/>
        <v>0.1</v>
      </c>
      <c r="F11" s="19">
        <f t="shared" si="2"/>
        <v>0</v>
      </c>
      <c r="G11" s="37">
        <f t="shared" si="3"/>
        <v>4830</v>
      </c>
    </row>
    <row r="12" spans="1:14" x14ac:dyDescent="0.25">
      <c r="A12" s="37">
        <v>754</v>
      </c>
      <c r="B12" t="s">
        <v>37</v>
      </c>
      <c r="C12" s="18">
        <v>67</v>
      </c>
      <c r="D12" s="19">
        <f t="shared" si="0"/>
        <v>0</v>
      </c>
      <c r="E12" s="19">
        <f t="shared" si="1"/>
        <v>0</v>
      </c>
      <c r="F12" s="19">
        <f t="shared" si="2"/>
        <v>0</v>
      </c>
      <c r="G12" s="37">
        <f t="shared" si="3"/>
        <v>50518</v>
      </c>
    </row>
    <row r="13" spans="1:14" x14ac:dyDescent="0.25">
      <c r="A13" s="37">
        <v>567</v>
      </c>
      <c r="B13" t="s">
        <v>38</v>
      </c>
      <c r="C13" s="18">
        <v>40</v>
      </c>
      <c r="D13" s="19">
        <f t="shared" si="0"/>
        <v>0.1</v>
      </c>
      <c r="E13" s="19">
        <f t="shared" si="1"/>
        <v>0.1</v>
      </c>
      <c r="F13" s="19">
        <f t="shared" si="2"/>
        <v>0.1</v>
      </c>
      <c r="G13" s="37">
        <f t="shared" si="3"/>
        <v>22679.9</v>
      </c>
    </row>
    <row r="14" spans="1:14" x14ac:dyDescent="0.25">
      <c r="A14" s="37">
        <v>4</v>
      </c>
      <c r="B14" t="s">
        <v>39</v>
      </c>
      <c r="C14" s="18">
        <v>61</v>
      </c>
      <c r="D14" s="19">
        <f t="shared" si="0"/>
        <v>0</v>
      </c>
      <c r="E14" s="19">
        <f t="shared" si="1"/>
        <v>0.1</v>
      </c>
      <c r="F14" s="19">
        <f t="shared" si="2"/>
        <v>0</v>
      </c>
      <c r="G14" s="37">
        <f t="shared" si="3"/>
        <v>244</v>
      </c>
    </row>
    <row r="15" spans="1:14" x14ac:dyDescent="0.25">
      <c r="A15" s="37">
        <v>345</v>
      </c>
      <c r="B15" t="s">
        <v>40</v>
      </c>
      <c r="C15" s="18">
        <v>70</v>
      </c>
      <c r="D15" s="19">
        <f t="shared" si="0"/>
        <v>0</v>
      </c>
      <c r="E15" s="19">
        <f t="shared" si="1"/>
        <v>0</v>
      </c>
      <c r="F15" s="19">
        <f t="shared" si="2"/>
        <v>0</v>
      </c>
      <c r="G15" s="37">
        <f t="shared" si="3"/>
        <v>24150</v>
      </c>
    </row>
    <row r="16" spans="1:14" x14ac:dyDescent="0.25">
      <c r="A16" s="37">
        <v>654</v>
      </c>
      <c r="B16" t="s">
        <v>41</v>
      </c>
      <c r="C16" s="18">
        <v>16</v>
      </c>
      <c r="D16" s="19">
        <f t="shared" si="0"/>
        <v>0</v>
      </c>
      <c r="E16" s="19">
        <f t="shared" si="1"/>
        <v>0</v>
      </c>
      <c r="F16" s="19">
        <f t="shared" si="2"/>
        <v>0</v>
      </c>
      <c r="G16" s="37">
        <f t="shared" si="3"/>
        <v>10464</v>
      </c>
    </row>
    <row r="17" spans="1:7" x14ac:dyDescent="0.25">
      <c r="A17" s="37">
        <v>456</v>
      </c>
      <c r="B17" t="s">
        <v>42</v>
      </c>
      <c r="C17" s="18">
        <v>74</v>
      </c>
      <c r="D17" s="19">
        <f t="shared" si="0"/>
        <v>0.1</v>
      </c>
      <c r="E17" s="19">
        <f t="shared" si="1"/>
        <v>0.1</v>
      </c>
      <c r="F17" s="19">
        <f t="shared" si="2"/>
        <v>0.1</v>
      </c>
      <c r="G17" s="37">
        <f t="shared" si="3"/>
        <v>33743.9</v>
      </c>
    </row>
    <row r="18" spans="1:7" x14ac:dyDescent="0.25">
      <c r="A18" s="37">
        <v>4564</v>
      </c>
      <c r="B18" t="s">
        <v>43</v>
      </c>
      <c r="C18" s="18">
        <v>85</v>
      </c>
      <c r="D18" s="19">
        <f t="shared" si="0"/>
        <v>0</v>
      </c>
      <c r="E18" s="19">
        <f t="shared" si="1"/>
        <v>0</v>
      </c>
      <c r="F18" s="19">
        <f t="shared" si="2"/>
        <v>0</v>
      </c>
      <c r="G18" s="37">
        <f t="shared" si="3"/>
        <v>387940</v>
      </c>
    </row>
    <row r="19" spans="1:7" x14ac:dyDescent="0.25">
      <c r="A19" s="37">
        <v>66</v>
      </c>
      <c r="B19" t="s">
        <v>44</v>
      </c>
      <c r="C19" s="18">
        <v>84</v>
      </c>
      <c r="D19" s="19">
        <f t="shared" si="0"/>
        <v>0</v>
      </c>
      <c r="E19" s="19">
        <f t="shared" si="1"/>
        <v>0</v>
      </c>
      <c r="F19" s="19">
        <f t="shared" si="2"/>
        <v>0</v>
      </c>
      <c r="G19" s="37">
        <f t="shared" si="3"/>
        <v>5544</v>
      </c>
    </row>
    <row r="20" spans="1:7" x14ac:dyDescent="0.25">
      <c r="A20" s="37">
        <v>4564</v>
      </c>
      <c r="B20" t="s">
        <v>45</v>
      </c>
      <c r="C20" s="18">
        <v>48</v>
      </c>
      <c r="D20" s="19">
        <f t="shared" si="0"/>
        <v>0</v>
      </c>
      <c r="E20" s="19">
        <f t="shared" si="1"/>
        <v>0</v>
      </c>
      <c r="F20" s="19">
        <f t="shared" si="2"/>
        <v>0</v>
      </c>
      <c r="G20" s="37">
        <f t="shared" si="3"/>
        <v>219072</v>
      </c>
    </row>
    <row r="21" spans="1:7" x14ac:dyDescent="0.25">
      <c r="A21" s="37">
        <v>867</v>
      </c>
      <c r="B21" t="s">
        <v>46</v>
      </c>
      <c r="C21" s="18">
        <v>17</v>
      </c>
      <c r="D21" s="19">
        <f t="shared" si="0"/>
        <v>0</v>
      </c>
      <c r="E21" s="19">
        <f t="shared" si="1"/>
        <v>0</v>
      </c>
      <c r="F21" s="19">
        <f t="shared" si="2"/>
        <v>0.1</v>
      </c>
      <c r="G21" s="37">
        <f t="shared" si="3"/>
        <v>14739</v>
      </c>
    </row>
    <row r="22" spans="1:7" x14ac:dyDescent="0.25">
      <c r="A22" s="37">
        <v>8765</v>
      </c>
      <c r="B22" t="s">
        <v>47</v>
      </c>
      <c r="C22" s="18">
        <v>31</v>
      </c>
      <c r="D22" s="19">
        <f t="shared" si="0"/>
        <v>0</v>
      </c>
      <c r="E22" s="19">
        <f t="shared" si="1"/>
        <v>0</v>
      </c>
      <c r="F22" s="19">
        <f t="shared" si="2"/>
        <v>0</v>
      </c>
      <c r="G22" s="37">
        <f t="shared" si="3"/>
        <v>271715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B41A-C764-485F-BC85-4ABA44E8F571}">
  <dimension ref="A1:M22"/>
  <sheetViews>
    <sheetView topLeftCell="A2" zoomScale="160" zoomScaleNormal="160" workbookViewId="0">
      <selection activeCell="D3" sqref="D3"/>
    </sheetView>
  </sheetViews>
  <sheetFormatPr defaultRowHeight="15" x14ac:dyDescent="0.25"/>
  <cols>
    <col min="1" max="3" width="20.7109375" customWidth="1"/>
    <col min="4" max="4" width="18" customWidth="1"/>
    <col min="11" max="11" width="11.42578125" customWidth="1"/>
    <col min="12" max="12" width="11" customWidth="1"/>
    <col min="13" max="13" width="12" customWidth="1"/>
  </cols>
  <sheetData>
    <row r="1" spans="1:13" ht="15.75" thickBot="1" x14ac:dyDescent="0.3"/>
    <row r="2" spans="1:13" ht="15.75" thickBot="1" x14ac:dyDescent="0.3">
      <c r="A2" s="20" t="s">
        <v>56</v>
      </c>
      <c r="B2" s="17" t="s">
        <v>25</v>
      </c>
      <c r="C2" s="20" t="s">
        <v>26</v>
      </c>
      <c r="D2" s="20" t="s">
        <v>27</v>
      </c>
      <c r="L2" s="42" t="s">
        <v>52</v>
      </c>
      <c r="M2" s="42"/>
    </row>
    <row r="3" spans="1:13" ht="24" thickBot="1" x14ac:dyDescent="0.3">
      <c r="A3" s="40">
        <v>3456</v>
      </c>
      <c r="B3" s="2" t="s">
        <v>28</v>
      </c>
      <c r="C3" s="41">
        <v>76</v>
      </c>
      <c r="D3" s="47">
        <f>IF(AND(OR(LEFT(B3,3)="201",LEFT(B3,3)="202"),MID(B3,5,3)="FIN"), 10%, 0%)</f>
        <v>0</v>
      </c>
      <c r="K3" s="23" t="s">
        <v>58</v>
      </c>
      <c r="L3" s="26" t="b">
        <v>1</v>
      </c>
      <c r="M3" s="27" t="b">
        <v>0</v>
      </c>
    </row>
    <row r="4" spans="1:13" x14ac:dyDescent="0.25">
      <c r="A4" s="38">
        <v>3453</v>
      </c>
      <c r="B4" s="1" t="s">
        <v>29</v>
      </c>
      <c r="C4" s="39">
        <v>69</v>
      </c>
      <c r="D4" s="47">
        <f t="shared" ref="D4:D22" si="0">IF(AND(OR(LEFT(B4,3)="201",LEFT(B4,3)="202"),MID(B4,5,3)="FIN"), 10%, 0%)</f>
        <v>0.1</v>
      </c>
      <c r="J4" s="43" t="s">
        <v>53</v>
      </c>
      <c r="K4" s="24" t="b">
        <v>1</v>
      </c>
      <c r="L4" s="28" t="b">
        <v>1</v>
      </c>
      <c r="M4" s="45" t="b">
        <v>1</v>
      </c>
    </row>
    <row r="5" spans="1:13" ht="15.75" thickBot="1" x14ac:dyDescent="0.3">
      <c r="A5" s="38">
        <v>7554</v>
      </c>
      <c r="B5" s="1" t="s">
        <v>30</v>
      </c>
      <c r="C5" s="39">
        <v>12</v>
      </c>
      <c r="D5" s="47">
        <f t="shared" si="0"/>
        <v>0.1</v>
      </c>
      <c r="J5" s="43"/>
      <c r="K5" s="25" t="b">
        <v>0</v>
      </c>
      <c r="L5" s="46" t="b">
        <v>1</v>
      </c>
      <c r="M5" s="30" t="b">
        <v>0</v>
      </c>
    </row>
    <row r="6" spans="1:13" x14ac:dyDescent="0.25">
      <c r="A6" s="38">
        <v>7654</v>
      </c>
      <c r="B6" s="1" t="s">
        <v>31</v>
      </c>
      <c r="C6" s="39">
        <v>79</v>
      </c>
      <c r="D6" s="47">
        <f t="shared" si="0"/>
        <v>0.1</v>
      </c>
    </row>
    <row r="7" spans="1:13" x14ac:dyDescent="0.25">
      <c r="A7" s="38">
        <v>4566</v>
      </c>
      <c r="B7" s="1" t="s">
        <v>32</v>
      </c>
      <c r="C7" s="39">
        <v>16</v>
      </c>
      <c r="D7" s="47">
        <f t="shared" si="0"/>
        <v>0</v>
      </c>
    </row>
    <row r="8" spans="1:13" x14ac:dyDescent="0.25">
      <c r="A8" s="38">
        <v>567</v>
      </c>
      <c r="B8" s="1" t="s">
        <v>33</v>
      </c>
      <c r="C8" s="39">
        <v>87</v>
      </c>
      <c r="D8" s="47">
        <f t="shared" si="0"/>
        <v>0</v>
      </c>
    </row>
    <row r="9" spans="1:13" x14ac:dyDescent="0.25">
      <c r="A9" s="38">
        <v>5567</v>
      </c>
      <c r="B9" s="1" t="s">
        <v>34</v>
      </c>
      <c r="C9" s="39">
        <v>97</v>
      </c>
      <c r="D9" s="47">
        <f t="shared" si="0"/>
        <v>0</v>
      </c>
    </row>
    <row r="10" spans="1:13" x14ac:dyDescent="0.25">
      <c r="A10" s="38">
        <v>4534</v>
      </c>
      <c r="B10" s="1" t="s">
        <v>35</v>
      </c>
      <c r="C10" s="39">
        <v>25</v>
      </c>
      <c r="D10" s="47">
        <f t="shared" si="0"/>
        <v>0</v>
      </c>
    </row>
    <row r="11" spans="1:13" x14ac:dyDescent="0.25">
      <c r="A11" s="38">
        <v>345</v>
      </c>
      <c r="B11" s="1" t="s">
        <v>36</v>
      </c>
      <c r="C11" s="39">
        <v>14</v>
      </c>
      <c r="D11" s="47">
        <f t="shared" si="0"/>
        <v>0</v>
      </c>
    </row>
    <row r="12" spans="1:13" x14ac:dyDescent="0.25">
      <c r="A12" s="38">
        <v>754</v>
      </c>
      <c r="B12" s="1" t="s">
        <v>37</v>
      </c>
      <c r="C12" s="39">
        <v>67</v>
      </c>
      <c r="D12" s="47">
        <f t="shared" si="0"/>
        <v>0</v>
      </c>
    </row>
    <row r="13" spans="1:13" x14ac:dyDescent="0.25">
      <c r="A13" s="38">
        <v>567</v>
      </c>
      <c r="B13" s="1" t="s">
        <v>38</v>
      </c>
      <c r="C13" s="39">
        <v>40</v>
      </c>
      <c r="D13" s="47">
        <f t="shared" si="0"/>
        <v>0.1</v>
      </c>
    </row>
    <row r="14" spans="1:13" x14ac:dyDescent="0.25">
      <c r="A14" s="38">
        <v>4</v>
      </c>
      <c r="B14" s="1" t="s">
        <v>39</v>
      </c>
      <c r="C14" s="39">
        <v>61</v>
      </c>
      <c r="D14" s="47">
        <f t="shared" si="0"/>
        <v>0</v>
      </c>
    </row>
    <row r="15" spans="1:13" x14ac:dyDescent="0.25">
      <c r="A15" s="38">
        <v>345</v>
      </c>
      <c r="B15" s="1" t="s">
        <v>40</v>
      </c>
      <c r="C15" s="39">
        <v>70</v>
      </c>
      <c r="D15" s="47">
        <f t="shared" si="0"/>
        <v>0</v>
      </c>
    </row>
    <row r="16" spans="1:13" x14ac:dyDescent="0.25">
      <c r="A16" s="38">
        <v>654</v>
      </c>
      <c r="B16" s="1" t="s">
        <v>41</v>
      </c>
      <c r="C16" s="39">
        <v>16</v>
      </c>
      <c r="D16" s="47">
        <f t="shared" si="0"/>
        <v>0</v>
      </c>
    </row>
    <row r="17" spans="1:4" x14ac:dyDescent="0.25">
      <c r="A17" s="38">
        <v>456</v>
      </c>
      <c r="B17" s="1" t="s">
        <v>42</v>
      </c>
      <c r="C17" s="39">
        <v>74</v>
      </c>
      <c r="D17" s="47">
        <f t="shared" si="0"/>
        <v>0.1</v>
      </c>
    </row>
    <row r="18" spans="1:4" x14ac:dyDescent="0.25">
      <c r="A18" s="38">
        <v>4564</v>
      </c>
      <c r="B18" s="1" t="s">
        <v>43</v>
      </c>
      <c r="C18" s="39">
        <v>85</v>
      </c>
      <c r="D18" s="47">
        <f t="shared" si="0"/>
        <v>0</v>
      </c>
    </row>
    <row r="19" spans="1:4" x14ac:dyDescent="0.25">
      <c r="A19" s="38">
        <v>66</v>
      </c>
      <c r="B19" s="1" t="s">
        <v>44</v>
      </c>
      <c r="C19" s="39">
        <v>84</v>
      </c>
      <c r="D19" s="47">
        <f t="shared" si="0"/>
        <v>0</v>
      </c>
    </row>
    <row r="20" spans="1:4" x14ac:dyDescent="0.25">
      <c r="A20" s="38">
        <v>4564</v>
      </c>
      <c r="B20" s="1" t="s">
        <v>45</v>
      </c>
      <c r="C20" s="39">
        <v>48</v>
      </c>
      <c r="D20" s="47">
        <f t="shared" si="0"/>
        <v>0</v>
      </c>
    </row>
    <row r="21" spans="1:4" x14ac:dyDescent="0.25">
      <c r="A21" s="38">
        <v>867</v>
      </c>
      <c r="B21" s="1" t="s">
        <v>46</v>
      </c>
      <c r="C21" s="39">
        <v>17</v>
      </c>
      <c r="D21" s="47">
        <f t="shared" si="0"/>
        <v>0</v>
      </c>
    </row>
    <row r="22" spans="1:4" x14ac:dyDescent="0.25">
      <c r="A22" s="38">
        <v>8765</v>
      </c>
      <c r="B22" s="1" t="s">
        <v>47</v>
      </c>
      <c r="C22" s="39">
        <v>31</v>
      </c>
      <c r="D22" s="47">
        <f t="shared" si="0"/>
        <v>0</v>
      </c>
    </row>
  </sheetData>
  <mergeCells count="2">
    <mergeCell ref="L2:M2"/>
    <mergeCell ref="J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2A2D-3DE9-4C90-97BC-9C29A96BE4CF}">
  <dimension ref="B1:C14"/>
  <sheetViews>
    <sheetView tabSelected="1" zoomScale="175" zoomScaleNormal="175" workbookViewId="0">
      <selection activeCell="C13" sqref="C13"/>
    </sheetView>
  </sheetViews>
  <sheetFormatPr defaultRowHeight="15" x14ac:dyDescent="0.25"/>
  <cols>
    <col min="2" max="2" width="26.7109375" customWidth="1"/>
    <col min="3" max="3" width="16.140625" customWidth="1"/>
  </cols>
  <sheetData>
    <row r="1" spans="2:3" ht="15.75" thickBot="1" x14ac:dyDescent="0.3"/>
    <row r="2" spans="2:3" ht="15.75" thickBot="1" x14ac:dyDescent="0.3">
      <c r="B2" s="44" t="s">
        <v>59</v>
      </c>
      <c r="C2" s="48" t="s">
        <v>60</v>
      </c>
    </row>
    <row r="3" spans="2:3" x14ac:dyDescent="0.25">
      <c r="B3" s="2" t="s">
        <v>61</v>
      </c>
      <c r="C3" s="40">
        <v>9852</v>
      </c>
    </row>
    <row r="4" spans="2:3" x14ac:dyDescent="0.25">
      <c r="B4" s="1" t="s">
        <v>62</v>
      </c>
      <c r="C4" s="38">
        <v>-8521</v>
      </c>
    </row>
    <row r="5" spans="2:3" x14ac:dyDescent="0.25">
      <c r="B5" s="1" t="s">
        <v>63</v>
      </c>
      <c r="C5" s="38">
        <v>7512</v>
      </c>
    </row>
    <row r="6" spans="2:3" x14ac:dyDescent="0.25">
      <c r="B6" s="1" t="s">
        <v>64</v>
      </c>
      <c r="C6" s="38">
        <v>-5214</v>
      </c>
    </row>
    <row r="7" spans="2:3" x14ac:dyDescent="0.25">
      <c r="B7" s="1" t="s">
        <v>65</v>
      </c>
      <c r="C7" s="38">
        <v>-5584</v>
      </c>
    </row>
    <row r="8" spans="2:3" x14ac:dyDescent="0.25">
      <c r="B8" s="1" t="s">
        <v>66</v>
      </c>
      <c r="C8" s="38">
        <v>9854</v>
      </c>
    </row>
    <row r="9" spans="2:3" x14ac:dyDescent="0.25">
      <c r="B9" s="1" t="s">
        <v>67</v>
      </c>
      <c r="C9" s="38">
        <v>-458</v>
      </c>
    </row>
    <row r="11" spans="2:3" x14ac:dyDescent="0.25">
      <c r="B11" t="s">
        <v>68</v>
      </c>
      <c r="C11" s="37">
        <f>SUM(C3:C9)</f>
        <v>7441</v>
      </c>
    </row>
    <row r="12" spans="2:3" x14ac:dyDescent="0.25">
      <c r="B12" t="s">
        <v>69</v>
      </c>
      <c r="C12" s="37">
        <f>SUMIF(C3:C9,"&gt;0")</f>
        <v>27218</v>
      </c>
    </row>
    <row r="13" spans="2:3" x14ac:dyDescent="0.25">
      <c r="B13" t="s">
        <v>70</v>
      </c>
      <c r="C13" s="37">
        <f>SUMIF(C3:C9,"&lt;0")</f>
        <v>-19777</v>
      </c>
    </row>
    <row r="14" spans="2:3" x14ac:dyDescent="0.25">
      <c r="C14" s="37">
        <f>SUM(C12,C13)</f>
        <v>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Проверка 1 условия</vt:lpstr>
      <vt:lpstr>Проверка неск условий</vt:lpstr>
      <vt:lpstr>ВПР</vt:lpstr>
      <vt:lpstr>Несколько совпадений</vt:lpstr>
      <vt:lpstr>Одно из нескольких</vt:lpstr>
      <vt:lpstr>Вычисление с условием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2023-06-23T16:04:05Z</dcterms:modified>
</cp:coreProperties>
</file>