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335\06.09\"/>
    </mc:Choice>
  </mc:AlternateContent>
  <xr:revisionPtr revIDLastSave="0" documentId="13_ncr:1_{09A722D9-7346-4E35-AB8E-5541136CD90B}" xr6:coauthVersionLast="47" xr6:coauthVersionMax="47" xr10:uidLastSave="{00000000-0000-0000-0000-000000000000}"/>
  <bookViews>
    <workbookView xWindow="-110" yWindow="-110" windowWidth="19420" windowHeight="10560" firstSheet="2" activeTab="6" xr2:uid="{443925E8-FABF-4DBF-A726-85F519EF78A9}"/>
  </bookViews>
  <sheets>
    <sheet name="Лист1" sheetId="1" r:id="rId1"/>
    <sheet name="Расчет уровня расходов" sheetId="2" r:id="rId2"/>
    <sheet name="Вложенные проверки ЕСЛИ" sheetId="3" r:id="rId3"/>
    <sheet name="Проверка типа авто" sheetId="4" r:id="rId4"/>
    <sheet name="ВПР" sheetId="6" r:id="rId5"/>
    <sheet name="Проверка ВПР" sheetId="5" r:id="rId6"/>
    <sheet name="И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3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3" i="7"/>
  <c r="H2" i="5"/>
  <c r="C15" i="6"/>
  <c r="C14" i="6"/>
  <c r="C13" i="6"/>
  <c r="C12" i="6"/>
  <c r="C11" i="6"/>
  <c r="H2" i="4"/>
  <c r="H2" i="3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D15" i="2"/>
  <c r="E15" i="2"/>
  <c r="F15" i="2"/>
  <c r="G15" i="2"/>
  <c r="H15" i="2"/>
  <c r="I15" i="2"/>
  <c r="J15" i="2"/>
  <c r="D16" i="2"/>
  <c r="E16" i="2"/>
  <c r="F16" i="2"/>
  <c r="G16" i="2"/>
  <c r="H16" i="2"/>
  <c r="I16" i="2"/>
  <c r="J16" i="2"/>
  <c r="D17" i="2"/>
  <c r="E17" i="2"/>
  <c r="F17" i="2"/>
  <c r="G17" i="2"/>
  <c r="H17" i="2"/>
  <c r="I17" i="2"/>
  <c r="J17" i="2"/>
  <c r="D18" i="2"/>
  <c r="E18" i="2"/>
  <c r="F18" i="2"/>
  <c r="G18" i="2"/>
  <c r="H18" i="2"/>
  <c r="I18" i="2"/>
  <c r="J18" i="2"/>
  <c r="C13" i="2"/>
  <c r="C14" i="2"/>
  <c r="C15" i="2"/>
  <c r="C16" i="2"/>
  <c r="C17" i="2"/>
  <c r="C18" i="2"/>
  <c r="C12" i="2"/>
  <c r="D10" i="2"/>
  <c r="E10" i="2"/>
  <c r="F10" i="2"/>
  <c r="G10" i="2"/>
  <c r="H10" i="2"/>
  <c r="I10" i="2"/>
  <c r="J10" i="2"/>
  <c r="C10" i="2"/>
  <c r="C4" i="1"/>
  <c r="C3" i="1"/>
</calcChain>
</file>

<file path=xl/sharedStrings.xml><?xml version="1.0" encoding="utf-8"?>
<sst xmlns="http://schemas.openxmlformats.org/spreadsheetml/2006/main" count="122" uniqueCount="92">
  <si>
    <t>счет</t>
  </si>
  <si>
    <t>условие</t>
  </si>
  <si>
    <t>Брянск</t>
  </si>
  <si>
    <t>Тула</t>
  </si>
  <si>
    <t>Владимир</t>
  </si>
  <si>
    <t>Ставрополь</t>
  </si>
  <si>
    <t>Город</t>
  </si>
  <si>
    <t>Санкт-Петербург</t>
  </si>
  <si>
    <t>Пермь</t>
  </si>
  <si>
    <t>Владивосток</t>
  </si>
  <si>
    <t>Расходы</t>
  </si>
  <si>
    <t>Среднее значение</t>
  </si>
  <si>
    <t>Рассчитываем уровень расходов города относительно среднего значения за месяц по всем городам</t>
  </si>
  <si>
    <t>Тип автомобиля</t>
  </si>
  <si>
    <t>Особенности</t>
  </si>
  <si>
    <t>Легковой</t>
  </si>
  <si>
    <t>Грузовик</t>
  </si>
  <si>
    <t>2-х дверный</t>
  </si>
  <si>
    <t>4-х дверный</t>
  </si>
  <si>
    <t>Есть кузов</t>
  </si>
  <si>
    <t>Нет кузова</t>
  </si>
  <si>
    <t>Пикап</t>
  </si>
  <si>
    <t>Трейлер</t>
  </si>
  <si>
    <t>Купе</t>
  </si>
  <si>
    <t>Седан</t>
  </si>
  <si>
    <t>Какое авто:</t>
  </si>
  <si>
    <t>Ответ</t>
  </si>
  <si>
    <t>Грузовой</t>
  </si>
  <si>
    <t>Легковой автомобиль</t>
  </si>
  <si>
    <t>Грузовой автомобиль</t>
  </si>
  <si>
    <t>Неизвестный автомобиль</t>
  </si>
  <si>
    <t>Табельный номер</t>
  </si>
  <si>
    <t>Фамилия</t>
  </si>
  <si>
    <t>Имя</t>
  </si>
  <si>
    <t>Отчество</t>
  </si>
  <si>
    <t>Телефон</t>
  </si>
  <si>
    <t>Электронная почта</t>
  </si>
  <si>
    <t>Петров</t>
  </si>
  <si>
    <t>Иван</t>
  </si>
  <si>
    <t>Андреевич</t>
  </si>
  <si>
    <t>Сидорова</t>
  </si>
  <si>
    <t xml:space="preserve">Ирина </t>
  </si>
  <si>
    <t>Петровна</t>
  </si>
  <si>
    <t>Иванов</t>
  </si>
  <si>
    <t>Петр</t>
  </si>
  <si>
    <t>Алексеевич</t>
  </si>
  <si>
    <t>Алексеев</t>
  </si>
  <si>
    <t>Анатольевич</t>
  </si>
  <si>
    <t>Петрова</t>
  </si>
  <si>
    <t>Татьяна</t>
  </si>
  <si>
    <t>Игоревна</t>
  </si>
  <si>
    <t>email1@test.ru</t>
  </si>
  <si>
    <t>email2@test.ru</t>
  </si>
  <si>
    <t>email3@test.ru</t>
  </si>
  <si>
    <t>email4@test.ru</t>
  </si>
  <si>
    <t>email5@test.ru</t>
  </si>
  <si>
    <t>Получение по табельному номеру</t>
  </si>
  <si>
    <t>Фамилия:</t>
  </si>
  <si>
    <t>Имя:</t>
  </si>
  <si>
    <t>Отчество:</t>
  </si>
  <si>
    <t>Телефон:</t>
  </si>
  <si>
    <t>Электронная почта:</t>
  </si>
  <si>
    <t>Код изделия</t>
  </si>
  <si>
    <t>Количество</t>
  </si>
  <si>
    <t>202-PRT-3013</t>
  </si>
  <si>
    <t>201-FIN-1452</t>
  </si>
  <si>
    <t>202-FIN-8206</t>
  </si>
  <si>
    <t>201-FIN-8238</t>
  </si>
  <si>
    <t>203-FIN-8882</t>
  </si>
  <si>
    <t>202-PRT-9587</t>
  </si>
  <si>
    <t>203-FIN-4614</t>
  </si>
  <si>
    <t>201-PRT-2478</t>
  </si>
  <si>
    <t>202-SUB-1955</t>
  </si>
  <si>
    <t>201-SUB-8641</t>
  </si>
  <si>
    <t>202-FIN-9069</t>
  </si>
  <si>
    <t>202-PRT-7937</t>
  </si>
  <si>
    <t>201-SUB-3124</t>
  </si>
  <si>
    <t>203-SUB-4369</t>
  </si>
  <si>
    <t>202-FIN-6273</t>
  </si>
  <si>
    <t>203-SUB-3972</t>
  </si>
  <si>
    <t>203-PRT-3335</t>
  </si>
  <si>
    <t>203-FIN-3507</t>
  </si>
  <si>
    <t>203-SUB-8304</t>
  </si>
  <si>
    <t>Cкидка 10% только если номер производителя 201 и статус FIN</t>
  </si>
  <si>
    <t>Стоимость</t>
  </si>
  <si>
    <t>Стоимость с учетом скидки</t>
  </si>
  <si>
    <t>Статус изделия</t>
  </si>
  <si>
    <t>201-FIN-1022</t>
  </si>
  <si>
    <t>функция И</t>
  </si>
  <si>
    <t>Скидка с пом ЕСЛИ</t>
  </si>
  <si>
    <t>Скидка с пом функции И</t>
  </si>
  <si>
    <t>примените скидку 5% только если номер 203 и статус PRT и кол-во больше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</si>
</sst>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19]mmmm\ yyyy;@"/>
  </numFmts>
  <fonts count="4" x14ac:knownFonts="1">
    <font>
      <sz val="36"/>
      <color theme="1"/>
      <name val="Calibri"/>
      <family val="2"/>
      <charset val="204"/>
      <scheme val="minor"/>
    </font>
    <font>
      <sz val="36"/>
      <color rgb="FFFF0000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u/>
      <sz val="36"/>
      <color theme="1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3" borderId="2" xfId="0" applyFill="1" applyBorder="1"/>
    <xf numFmtId="0" fontId="0" fillId="0" borderId="2" xfId="0" applyBorder="1"/>
    <xf numFmtId="0" fontId="0" fillId="3" borderId="4" xfId="0" applyFill="1" applyBorder="1"/>
    <xf numFmtId="0" fontId="0" fillId="0" borderId="4" xfId="0" applyBorder="1"/>
    <xf numFmtId="0" fontId="0" fillId="2" borderId="8" xfId="0" applyFill="1" applyBorder="1"/>
    <xf numFmtId="165" fontId="0" fillId="2" borderId="9" xfId="0" applyNumberFormat="1" applyFill="1" applyBorder="1"/>
    <xf numFmtId="165" fontId="0" fillId="2" borderId="10" xfId="0" applyNumberFormat="1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1" xfId="0" applyFill="1" applyBorder="1"/>
    <xf numFmtId="2" fontId="0" fillId="0" borderId="0" xfId="0" applyNumberFormat="1"/>
    <xf numFmtId="0" fontId="0" fillId="4" borderId="12" xfId="0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1" xfId="0" applyFill="1" applyBorder="1"/>
    <xf numFmtId="0" fontId="0" fillId="6" borderId="4" xfId="0" applyFill="1" applyBorder="1"/>
    <xf numFmtId="0" fontId="2" fillId="6" borderId="3" xfId="0" applyFont="1" applyFill="1" applyBorder="1"/>
    <xf numFmtId="0" fontId="0" fillId="7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Border="1"/>
    <xf numFmtId="0" fontId="0" fillId="0" borderId="2" xfId="0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4" borderId="2" xfId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9" fontId="0" fillId="0" borderId="0" xfId="0" applyNumberFormat="1"/>
    <xf numFmtId="1" fontId="0" fillId="0" borderId="0" xfId="0" applyNumberFormat="1"/>
  </cellXfs>
  <cellStyles count="2">
    <cellStyle name="Гиперссылка" xfId="1" builtinId="8"/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2@test.ru" TargetMode="External"/><Relationship Id="rId2" Type="http://schemas.openxmlformats.org/officeDocument/2006/relationships/hyperlink" Target="mailto:email1@test.ru" TargetMode="External"/><Relationship Id="rId1" Type="http://schemas.openxmlformats.org/officeDocument/2006/relationships/hyperlink" Target="mailto:email1@test.ru" TargetMode="External"/><Relationship Id="rId6" Type="http://schemas.openxmlformats.org/officeDocument/2006/relationships/hyperlink" Target="mailto:email5@test.ru" TargetMode="External"/><Relationship Id="rId5" Type="http://schemas.openxmlformats.org/officeDocument/2006/relationships/hyperlink" Target="mailto:email4@test.ru" TargetMode="External"/><Relationship Id="rId4" Type="http://schemas.openxmlformats.org/officeDocument/2006/relationships/hyperlink" Target="mailto:email3@tes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EF84-76DD-46A1-9397-7333BA1FF95C}">
  <dimension ref="B2:C4"/>
  <sheetViews>
    <sheetView zoomScale="40" zoomScaleNormal="40" workbookViewId="0">
      <selection activeCell="C4" sqref="C4"/>
    </sheetView>
  </sheetViews>
  <sheetFormatPr defaultRowHeight="46.5" x14ac:dyDescent="0.7"/>
  <sheetData>
    <row r="2" spans="2:3" x14ac:dyDescent="0.7">
      <c r="B2" t="s">
        <v>0</v>
      </c>
      <c r="C2" t="s">
        <v>1</v>
      </c>
    </row>
    <row r="3" spans="2:3" x14ac:dyDescent="0.7">
      <c r="B3">
        <v>1300</v>
      </c>
      <c r="C3" t="b">
        <f>B3&gt;1000</f>
        <v>1</v>
      </c>
    </row>
    <row r="4" spans="2:3" x14ac:dyDescent="0.7">
      <c r="B4">
        <v>500</v>
      </c>
      <c r="C4" t="b">
        <f>B4&gt;1000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DC4B-3ED6-43F7-9AB0-0342C909F47D}">
  <dimension ref="B1:J18"/>
  <sheetViews>
    <sheetView zoomScale="40" zoomScaleNormal="40" workbookViewId="0">
      <selection activeCell="D14" sqref="D14"/>
    </sheetView>
  </sheetViews>
  <sheetFormatPr defaultRowHeight="46.5" x14ac:dyDescent="0.7"/>
  <cols>
    <col min="2" max="2" width="17.1640625" customWidth="1"/>
    <col min="3" max="3" width="14.375" customWidth="1"/>
    <col min="4" max="4" width="12.75" bestFit="1" customWidth="1"/>
    <col min="5" max="5" width="9.9140625" bestFit="1" customWidth="1"/>
    <col min="6" max="6" width="11.6640625" bestFit="1" customWidth="1"/>
    <col min="7" max="7" width="9.20703125" bestFit="1" customWidth="1"/>
    <col min="8" max="8" width="10.25" bestFit="1" customWidth="1"/>
    <col min="9" max="9" width="10.1640625" bestFit="1" customWidth="1"/>
    <col min="10" max="10" width="10.75" bestFit="1" customWidth="1"/>
  </cols>
  <sheetData>
    <row r="1" spans="2:10" ht="120" customHeight="1" thickBot="1" x14ac:dyDescent="0.75">
      <c r="B1" s="8" t="s">
        <v>10</v>
      </c>
    </row>
    <row r="2" spans="2:10" ht="47.25" thickBot="1" x14ac:dyDescent="0.75">
      <c r="B2" s="5" t="s">
        <v>6</v>
      </c>
      <c r="C2" s="6">
        <v>43831</v>
      </c>
      <c r="D2" s="6">
        <v>43862</v>
      </c>
      <c r="E2" s="6">
        <v>43891</v>
      </c>
      <c r="F2" s="6">
        <v>43922</v>
      </c>
      <c r="G2" s="6">
        <v>43952</v>
      </c>
      <c r="H2" s="6">
        <v>43983</v>
      </c>
      <c r="I2" s="6">
        <v>44013</v>
      </c>
      <c r="J2" s="7">
        <v>44044</v>
      </c>
    </row>
    <row r="3" spans="2:10" x14ac:dyDescent="0.7">
      <c r="B3" s="3" t="s">
        <v>2</v>
      </c>
      <c r="C3" s="4">
        <v>5345</v>
      </c>
      <c r="D3" s="2">
        <v>7543</v>
      </c>
      <c r="E3" s="4">
        <v>5345</v>
      </c>
      <c r="F3" s="2">
        <v>3567</v>
      </c>
      <c r="G3" s="2">
        <v>6442</v>
      </c>
      <c r="H3" s="2">
        <v>3567</v>
      </c>
      <c r="I3" s="2">
        <v>6442</v>
      </c>
      <c r="J3" s="2">
        <v>3567</v>
      </c>
    </row>
    <row r="4" spans="2:10" x14ac:dyDescent="0.7">
      <c r="B4" s="1" t="s">
        <v>3</v>
      </c>
      <c r="C4" s="2">
        <v>6245</v>
      </c>
      <c r="D4" s="2">
        <v>4986</v>
      </c>
      <c r="E4" s="2">
        <v>6442</v>
      </c>
      <c r="F4" s="2">
        <v>6442</v>
      </c>
      <c r="G4" s="4">
        <v>5345</v>
      </c>
      <c r="H4" s="2">
        <v>6442</v>
      </c>
      <c r="I4" s="4">
        <v>5345</v>
      </c>
      <c r="J4" s="2">
        <v>6442</v>
      </c>
    </row>
    <row r="5" spans="2:10" x14ac:dyDescent="0.7">
      <c r="B5" s="1" t="s">
        <v>4</v>
      </c>
      <c r="C5" s="2">
        <v>3567</v>
      </c>
      <c r="D5" s="2">
        <v>4897</v>
      </c>
      <c r="E5" s="4">
        <v>5345</v>
      </c>
      <c r="F5" s="2">
        <v>6442</v>
      </c>
      <c r="G5" s="2">
        <v>6245</v>
      </c>
      <c r="H5" s="2">
        <v>6442</v>
      </c>
      <c r="I5" s="2">
        <v>6245</v>
      </c>
      <c r="J5" s="2">
        <v>6245</v>
      </c>
    </row>
    <row r="6" spans="2:10" x14ac:dyDescent="0.7">
      <c r="B6" s="1" t="s">
        <v>5</v>
      </c>
      <c r="C6" s="2">
        <v>6442</v>
      </c>
      <c r="D6" s="2">
        <v>6442</v>
      </c>
      <c r="E6" s="2">
        <v>6245</v>
      </c>
      <c r="F6" s="4">
        <v>5345</v>
      </c>
      <c r="G6" s="2">
        <v>3567</v>
      </c>
      <c r="H6" s="4">
        <v>7586</v>
      </c>
      <c r="I6" s="2">
        <v>3567</v>
      </c>
      <c r="J6" s="2">
        <v>6442</v>
      </c>
    </row>
    <row r="7" spans="2:10" x14ac:dyDescent="0.7">
      <c r="B7" s="1" t="s">
        <v>7</v>
      </c>
      <c r="C7" s="2">
        <v>7543</v>
      </c>
      <c r="D7" s="4">
        <v>5345</v>
      </c>
      <c r="E7" s="2">
        <v>3567</v>
      </c>
      <c r="F7" s="2">
        <v>6245</v>
      </c>
      <c r="G7" s="2">
        <v>6442</v>
      </c>
      <c r="H7" s="2">
        <v>6245</v>
      </c>
      <c r="I7" s="2">
        <v>6442</v>
      </c>
      <c r="J7" s="4">
        <v>5345</v>
      </c>
    </row>
    <row r="8" spans="2:10" x14ac:dyDescent="0.7">
      <c r="B8" s="1" t="s">
        <v>8</v>
      </c>
      <c r="C8" s="2">
        <v>4986</v>
      </c>
      <c r="D8" s="2">
        <v>6245</v>
      </c>
      <c r="E8" s="2">
        <v>3567</v>
      </c>
      <c r="F8" s="2">
        <v>3567</v>
      </c>
      <c r="G8" s="4">
        <v>5345</v>
      </c>
      <c r="H8" s="2">
        <v>3567</v>
      </c>
      <c r="I8" s="4">
        <v>5345</v>
      </c>
      <c r="J8" s="2">
        <v>6245</v>
      </c>
    </row>
    <row r="9" spans="2:10" ht="47.25" thickBot="1" x14ac:dyDescent="0.75">
      <c r="B9" s="10" t="s">
        <v>9</v>
      </c>
      <c r="C9" s="2">
        <v>4897</v>
      </c>
      <c r="D9" s="2">
        <v>3567</v>
      </c>
      <c r="E9" s="2">
        <v>6442</v>
      </c>
      <c r="F9" s="4">
        <v>5345</v>
      </c>
      <c r="G9" s="2">
        <v>6245</v>
      </c>
      <c r="H9" s="2">
        <v>6245</v>
      </c>
      <c r="I9" s="2">
        <v>6245</v>
      </c>
      <c r="J9" s="2">
        <v>3567</v>
      </c>
    </row>
    <row r="10" spans="2:10" ht="47.25" thickBot="1" x14ac:dyDescent="0.75">
      <c r="B10" s="12" t="s">
        <v>11</v>
      </c>
      <c r="C10" s="11">
        <f>ROUND(AVERAGE(C3:C9),2)</f>
        <v>5575</v>
      </c>
      <c r="D10" s="11">
        <f t="shared" ref="D10:J10" si="0">ROUND(AVERAGE(D3:D9),2)</f>
        <v>5575</v>
      </c>
      <c r="E10" s="11">
        <f t="shared" si="0"/>
        <v>5279</v>
      </c>
      <c r="F10" s="11">
        <f t="shared" si="0"/>
        <v>5279</v>
      </c>
      <c r="G10" s="11">
        <f t="shared" si="0"/>
        <v>5661.57</v>
      </c>
      <c r="H10" s="11">
        <f t="shared" si="0"/>
        <v>5727.71</v>
      </c>
      <c r="I10" s="11">
        <f t="shared" si="0"/>
        <v>5661.57</v>
      </c>
      <c r="J10" s="11">
        <f t="shared" si="0"/>
        <v>5407.57</v>
      </c>
    </row>
    <row r="11" spans="2:10" ht="47.25" thickBot="1" x14ac:dyDescent="0.75">
      <c r="B11" s="13" t="s">
        <v>12</v>
      </c>
      <c r="C11" s="14"/>
      <c r="D11" s="14"/>
      <c r="E11" s="14"/>
      <c r="F11" s="14"/>
      <c r="G11" s="14"/>
      <c r="H11" s="14"/>
      <c r="I11" s="14"/>
      <c r="J11" s="15"/>
    </row>
    <row r="12" spans="2:10" x14ac:dyDescent="0.7">
      <c r="B12" s="3" t="s">
        <v>2</v>
      </c>
      <c r="C12" s="4" t="str">
        <f>IF(C3&gt;AVERAGE(C$3:C$9),"Высокий","Низкий")</f>
        <v>Низкий</v>
      </c>
      <c r="D12" s="4" t="str">
        <f t="shared" ref="D12:J12" si="1">IF(D3&gt;AVERAGE(D$3:D$9),"Высокий","Низкий")</f>
        <v>Высокий</v>
      </c>
      <c r="E12" s="4" t="str">
        <f t="shared" si="1"/>
        <v>Высокий</v>
      </c>
      <c r="F12" s="4" t="str">
        <f t="shared" si="1"/>
        <v>Низкий</v>
      </c>
      <c r="G12" s="4" t="str">
        <f t="shared" si="1"/>
        <v>Высокий</v>
      </c>
      <c r="H12" s="4" t="str">
        <f t="shared" si="1"/>
        <v>Низкий</v>
      </c>
      <c r="I12" s="4" t="str">
        <f t="shared" si="1"/>
        <v>Высокий</v>
      </c>
      <c r="J12" s="4" t="str">
        <f t="shared" si="1"/>
        <v>Низкий</v>
      </c>
    </row>
    <row r="13" spans="2:10" x14ac:dyDescent="0.7">
      <c r="B13" s="1" t="s">
        <v>3</v>
      </c>
      <c r="C13" s="4" t="str">
        <f t="shared" ref="C13:J18" si="2">IF(C4&gt;AVERAGE(C$3:C$9),"Высокий","Низкий")</f>
        <v>Высокий</v>
      </c>
      <c r="D13" s="4" t="str">
        <f t="shared" ref="D13:J13" si="3">IF(D4&gt;AVERAGE(D$3:D$9),"Высокий","Низкий")</f>
        <v>Низкий</v>
      </c>
      <c r="E13" s="4" t="str">
        <f t="shared" si="3"/>
        <v>Высокий</v>
      </c>
      <c r="F13" s="4" t="str">
        <f t="shared" si="3"/>
        <v>Высокий</v>
      </c>
      <c r="G13" s="4" t="str">
        <f t="shared" si="3"/>
        <v>Низкий</v>
      </c>
      <c r="H13" s="4" t="str">
        <f t="shared" si="3"/>
        <v>Высокий</v>
      </c>
      <c r="I13" s="4" t="str">
        <f t="shared" si="3"/>
        <v>Низкий</v>
      </c>
      <c r="J13" s="4" t="str">
        <f t="shared" si="3"/>
        <v>Высокий</v>
      </c>
    </row>
    <row r="14" spans="2:10" x14ac:dyDescent="0.7">
      <c r="B14" s="1" t="s">
        <v>4</v>
      </c>
      <c r="C14" s="4" t="str">
        <f t="shared" si="2"/>
        <v>Низкий</v>
      </c>
      <c r="D14" s="4" t="str">
        <f t="shared" ref="D14:J14" si="4">IF(D5&gt;AVERAGE(D$3:D$9),"Высокий","Низкий")</f>
        <v>Низкий</v>
      </c>
      <c r="E14" s="4" t="str">
        <f t="shared" si="4"/>
        <v>Высокий</v>
      </c>
      <c r="F14" s="4" t="str">
        <f t="shared" si="4"/>
        <v>Высокий</v>
      </c>
      <c r="G14" s="4" t="str">
        <f t="shared" si="4"/>
        <v>Высокий</v>
      </c>
      <c r="H14" s="4" t="str">
        <f t="shared" si="4"/>
        <v>Высокий</v>
      </c>
      <c r="I14" s="4" t="str">
        <f t="shared" si="4"/>
        <v>Высокий</v>
      </c>
      <c r="J14" s="4" t="str">
        <f t="shared" si="4"/>
        <v>Высокий</v>
      </c>
    </row>
    <row r="15" spans="2:10" x14ac:dyDescent="0.7">
      <c r="B15" s="1" t="s">
        <v>5</v>
      </c>
      <c r="C15" s="4" t="str">
        <f t="shared" si="2"/>
        <v>Высокий</v>
      </c>
      <c r="D15" s="4" t="str">
        <f t="shared" ref="D15:J15" si="5">IF(D6&gt;AVERAGE(D$3:D$9),"Высокий","Низкий")</f>
        <v>Высокий</v>
      </c>
      <c r="E15" s="4" t="str">
        <f t="shared" si="5"/>
        <v>Высокий</v>
      </c>
      <c r="F15" s="4" t="str">
        <f t="shared" si="5"/>
        <v>Высокий</v>
      </c>
      <c r="G15" s="4" t="str">
        <f t="shared" si="5"/>
        <v>Низкий</v>
      </c>
      <c r="H15" s="4" t="str">
        <f t="shared" si="5"/>
        <v>Высокий</v>
      </c>
      <c r="I15" s="4" t="str">
        <f t="shared" si="5"/>
        <v>Низкий</v>
      </c>
      <c r="J15" s="4" t="str">
        <f t="shared" si="5"/>
        <v>Высокий</v>
      </c>
    </row>
    <row r="16" spans="2:10" x14ac:dyDescent="0.7">
      <c r="B16" s="1" t="s">
        <v>7</v>
      </c>
      <c r="C16" s="4" t="str">
        <f t="shared" si="2"/>
        <v>Высокий</v>
      </c>
      <c r="D16" s="4" t="str">
        <f t="shared" ref="D16:J16" si="6">IF(D7&gt;AVERAGE(D$3:D$9),"Высокий","Низкий")</f>
        <v>Низкий</v>
      </c>
      <c r="E16" s="4" t="str">
        <f t="shared" si="6"/>
        <v>Низкий</v>
      </c>
      <c r="F16" s="4" t="str">
        <f t="shared" si="6"/>
        <v>Высокий</v>
      </c>
      <c r="G16" s="4" t="str">
        <f t="shared" si="6"/>
        <v>Высокий</v>
      </c>
      <c r="H16" s="4" t="str">
        <f t="shared" si="6"/>
        <v>Высокий</v>
      </c>
      <c r="I16" s="4" t="str">
        <f t="shared" si="6"/>
        <v>Высокий</v>
      </c>
      <c r="J16" s="4" t="str">
        <f t="shared" si="6"/>
        <v>Низкий</v>
      </c>
    </row>
    <row r="17" spans="2:10" x14ac:dyDescent="0.7">
      <c r="B17" s="1" t="s">
        <v>8</v>
      </c>
      <c r="C17" s="4" t="str">
        <f t="shared" si="2"/>
        <v>Низкий</v>
      </c>
      <c r="D17" s="4" t="str">
        <f t="shared" ref="D17:J17" si="7">IF(D8&gt;AVERAGE(D$3:D$9),"Высокий","Низкий")</f>
        <v>Высокий</v>
      </c>
      <c r="E17" s="4" t="str">
        <f t="shared" si="7"/>
        <v>Низкий</v>
      </c>
      <c r="F17" s="4" t="str">
        <f t="shared" si="7"/>
        <v>Низкий</v>
      </c>
      <c r="G17" s="4" t="str">
        <f t="shared" si="7"/>
        <v>Низкий</v>
      </c>
      <c r="H17" s="4" t="str">
        <f t="shared" si="7"/>
        <v>Низкий</v>
      </c>
      <c r="I17" s="4" t="str">
        <f t="shared" si="7"/>
        <v>Низкий</v>
      </c>
      <c r="J17" s="4" t="str">
        <f t="shared" si="7"/>
        <v>Высокий</v>
      </c>
    </row>
    <row r="18" spans="2:10" x14ac:dyDescent="0.7">
      <c r="B18" s="1" t="s">
        <v>9</v>
      </c>
      <c r="C18" s="4" t="str">
        <f t="shared" si="2"/>
        <v>Низкий</v>
      </c>
      <c r="D18" s="4" t="str">
        <f t="shared" ref="D18:J18" si="8">IF(D9&gt;AVERAGE(D$3:D$9),"Высокий","Низкий")</f>
        <v>Низкий</v>
      </c>
      <c r="E18" s="4" t="str">
        <f t="shared" si="8"/>
        <v>Высокий</v>
      </c>
      <c r="F18" s="4" t="str">
        <f t="shared" si="8"/>
        <v>Высокий</v>
      </c>
      <c r="G18" s="4" t="str">
        <f t="shared" si="8"/>
        <v>Высокий</v>
      </c>
      <c r="H18" s="4" t="str">
        <f t="shared" si="8"/>
        <v>Высокий</v>
      </c>
      <c r="I18" s="4" t="str">
        <f t="shared" si="8"/>
        <v>Высокий</v>
      </c>
      <c r="J18" s="4" t="str">
        <f t="shared" si="8"/>
        <v>Низкий</v>
      </c>
    </row>
  </sheetData>
  <mergeCells count="1">
    <mergeCell ref="B11:J11"/>
  </mergeCells>
  <conditionalFormatting sqref="C12">
    <cfRule type="cellIs" dxfId="3" priority="4" operator="equal">
      <formula>"Низкий"</formula>
    </cfRule>
  </conditionalFormatting>
  <conditionalFormatting sqref="C12:J18">
    <cfRule type="containsText" dxfId="2" priority="1" operator="containsText" text="Высокий">
      <formula>NOT(ISERROR(SEARCH("Высокий",C12)))</formula>
    </cfRule>
    <cfRule type="cellIs" dxfId="1" priority="2" operator="equal">
      <formula>"Низкий"</formula>
    </cfRule>
    <cfRule type="cellIs" dxfId="0" priority="3" operator="equal">
      <formula>"Низкий"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171CF-4692-478D-AF1E-5929CA2B83C6}">
  <dimension ref="D1:H11"/>
  <sheetViews>
    <sheetView zoomScale="40" zoomScaleNormal="40" workbookViewId="0">
      <selection activeCell="E22" sqref="E22"/>
    </sheetView>
  </sheetViews>
  <sheetFormatPr defaultRowHeight="46.5" x14ac:dyDescent="0.7"/>
  <cols>
    <col min="4" max="4" width="17.08203125" customWidth="1"/>
    <col min="5" max="5" width="12.08203125" customWidth="1"/>
    <col min="7" max="7" width="14.2890625" customWidth="1"/>
  </cols>
  <sheetData>
    <row r="1" spans="4:8" ht="47.25" thickBot="1" x14ac:dyDescent="0.75"/>
    <row r="2" spans="4:8" x14ac:dyDescent="0.7">
      <c r="D2" t="s">
        <v>13</v>
      </c>
      <c r="E2" s="17" t="s">
        <v>15</v>
      </c>
      <c r="G2" t="s">
        <v>25</v>
      </c>
      <c r="H2" s="22" t="str">
        <f>IF( E2="Легковой",
    IF(E3="2-х дверный", "Купе", "Седан" ),
    IF(E3="Есть кузов", "Пикап", "Трейлер")
    )</f>
        <v>Седан</v>
      </c>
    </row>
    <row r="3" spans="4:8" ht="47.25" thickBot="1" x14ac:dyDescent="0.75">
      <c r="D3" t="s">
        <v>14</v>
      </c>
      <c r="E3" s="18" t="s">
        <v>18</v>
      </c>
    </row>
    <row r="4" spans="4:8" ht="47.25" thickBot="1" x14ac:dyDescent="0.75"/>
    <row r="5" spans="4:8" ht="47.25" thickBot="1" x14ac:dyDescent="0.75">
      <c r="D5" s="21" t="s">
        <v>26</v>
      </c>
      <c r="E5" s="19" t="s">
        <v>15</v>
      </c>
    </row>
    <row r="6" spans="4:8" x14ac:dyDescent="0.7">
      <c r="D6" s="20" t="s">
        <v>23</v>
      </c>
      <c r="E6" t="s">
        <v>17</v>
      </c>
    </row>
    <row r="7" spans="4:8" x14ac:dyDescent="0.7">
      <c r="D7" s="16" t="s">
        <v>24</v>
      </c>
      <c r="E7" t="s">
        <v>18</v>
      </c>
    </row>
    <row r="8" spans="4:8" x14ac:dyDescent="0.7">
      <c r="D8" s="16"/>
    </row>
    <row r="9" spans="4:8" ht="47.25" thickBot="1" x14ac:dyDescent="0.75">
      <c r="D9" s="16"/>
      <c r="E9" s="19" t="s">
        <v>16</v>
      </c>
    </row>
    <row r="10" spans="4:8" x14ac:dyDescent="0.7">
      <c r="D10" s="16" t="s">
        <v>21</v>
      </c>
      <c r="E10" t="s">
        <v>19</v>
      </c>
    </row>
    <row r="11" spans="4:8" x14ac:dyDescent="0.7">
      <c r="D11" s="16" t="s">
        <v>22</v>
      </c>
      <c r="E1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5482-07DA-4A7F-80DB-3552C498C316}">
  <dimension ref="D1:H5"/>
  <sheetViews>
    <sheetView zoomScale="40" zoomScaleNormal="40" workbookViewId="0">
      <selection activeCell="F13" sqref="F13"/>
    </sheetView>
  </sheetViews>
  <sheetFormatPr defaultRowHeight="46.5" x14ac:dyDescent="0.7"/>
  <cols>
    <col min="4" max="4" width="18.125" customWidth="1"/>
    <col min="5" max="5" width="22.70703125" customWidth="1"/>
    <col min="7" max="7" width="14.2890625" customWidth="1"/>
    <col min="8" max="8" width="22.20703125" customWidth="1"/>
  </cols>
  <sheetData>
    <row r="1" spans="4:8" ht="47.25" thickBot="1" x14ac:dyDescent="0.75"/>
    <row r="2" spans="4:8" x14ac:dyDescent="0.7">
      <c r="D2" t="s">
        <v>13</v>
      </c>
      <c r="E2" s="17" t="s">
        <v>15</v>
      </c>
      <c r="G2" t="s">
        <v>25</v>
      </c>
      <c r="H2" s="22" t="str">
        <f>IF(E2=D3, E3, IF(E2=D4, E4, E5))</f>
        <v>Легковой автомобиль</v>
      </c>
    </row>
    <row r="3" spans="4:8" x14ac:dyDescent="0.7">
      <c r="D3" t="s">
        <v>15</v>
      </c>
      <c r="E3" s="23" t="s">
        <v>28</v>
      </c>
    </row>
    <row r="4" spans="4:8" x14ac:dyDescent="0.7">
      <c r="D4" t="s">
        <v>27</v>
      </c>
      <c r="E4" s="23" t="s">
        <v>29</v>
      </c>
    </row>
    <row r="5" spans="4:8" x14ac:dyDescent="0.7">
      <c r="E5" s="23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4CAA-334C-45E9-9428-9C25E66D5AD7}">
  <dimension ref="A1:G15"/>
  <sheetViews>
    <sheetView zoomScale="40" zoomScaleNormal="40" workbookViewId="0">
      <selection activeCell="E14" sqref="E14"/>
    </sheetView>
  </sheetViews>
  <sheetFormatPr defaultRowHeight="46.5" x14ac:dyDescent="0.7"/>
  <cols>
    <col min="2" max="2" width="18.45703125" customWidth="1"/>
    <col min="3" max="3" width="15.5390625" customWidth="1"/>
    <col min="5" max="5" width="12.7890625" customWidth="1"/>
    <col min="7" max="7" width="17" customWidth="1"/>
  </cols>
  <sheetData>
    <row r="1" spans="1:7" x14ac:dyDescent="0.7">
      <c r="A1">
        <v>4</v>
      </c>
    </row>
    <row r="3" spans="1:7" x14ac:dyDescent="0.7">
      <c r="B3" s="24" t="s">
        <v>31</v>
      </c>
      <c r="C3" s="24" t="s">
        <v>32</v>
      </c>
      <c r="D3" s="24" t="s">
        <v>33</v>
      </c>
      <c r="E3" s="24" t="s">
        <v>34</v>
      </c>
      <c r="F3" s="24" t="s">
        <v>35</v>
      </c>
      <c r="G3" s="24" t="s">
        <v>36</v>
      </c>
    </row>
    <row r="4" spans="1:7" x14ac:dyDescent="0.7">
      <c r="B4" s="25">
        <v>1</v>
      </c>
      <c r="C4" s="25" t="s">
        <v>37</v>
      </c>
      <c r="D4" s="25" t="s">
        <v>38</v>
      </c>
      <c r="E4" s="25" t="s">
        <v>39</v>
      </c>
      <c r="F4" s="25">
        <v>45645</v>
      </c>
      <c r="G4" s="26" t="s">
        <v>51</v>
      </c>
    </row>
    <row r="5" spans="1:7" x14ac:dyDescent="0.7">
      <c r="B5" s="25">
        <v>2</v>
      </c>
      <c r="C5" s="25" t="s">
        <v>40</v>
      </c>
      <c r="D5" s="25" t="s">
        <v>41</v>
      </c>
      <c r="E5" s="25" t="s">
        <v>42</v>
      </c>
      <c r="F5" s="25">
        <v>46756</v>
      </c>
      <c r="G5" s="26" t="s">
        <v>52</v>
      </c>
    </row>
    <row r="6" spans="1:7" x14ac:dyDescent="0.7">
      <c r="B6" s="25">
        <v>3</v>
      </c>
      <c r="C6" s="25" t="s">
        <v>43</v>
      </c>
      <c r="D6" s="25" t="s">
        <v>44</v>
      </c>
      <c r="E6" s="25" t="s">
        <v>45</v>
      </c>
      <c r="F6" s="25">
        <v>78755</v>
      </c>
      <c r="G6" s="26" t="s">
        <v>53</v>
      </c>
    </row>
    <row r="7" spans="1:7" x14ac:dyDescent="0.7">
      <c r="B7" s="28">
        <v>4</v>
      </c>
      <c r="C7" s="28" t="s">
        <v>46</v>
      </c>
      <c r="D7" s="28" t="s">
        <v>38</v>
      </c>
      <c r="E7" s="28" t="s">
        <v>47</v>
      </c>
      <c r="F7" s="28">
        <v>54345</v>
      </c>
      <c r="G7" s="29" t="s">
        <v>54</v>
      </c>
    </row>
    <row r="8" spans="1:7" x14ac:dyDescent="0.7">
      <c r="B8" s="25">
        <v>5</v>
      </c>
      <c r="C8" s="25" t="s">
        <v>48</v>
      </c>
      <c r="D8" s="25" t="s">
        <v>49</v>
      </c>
      <c r="E8" s="25" t="s">
        <v>50</v>
      </c>
      <c r="F8" s="25">
        <v>34567</v>
      </c>
      <c r="G8" s="26" t="s">
        <v>55</v>
      </c>
    </row>
    <row r="10" spans="1:7" x14ac:dyDescent="0.7">
      <c r="C10" s="27" t="s">
        <v>56</v>
      </c>
      <c r="D10" s="27"/>
      <c r="E10" s="27"/>
    </row>
    <row r="11" spans="1:7" x14ac:dyDescent="0.7">
      <c r="B11" t="s">
        <v>57</v>
      </c>
      <c r="C11" t="str">
        <f>VLOOKUP(A1,B4:C8,2,FALSE)</f>
        <v>Алексеев</v>
      </c>
    </row>
    <row r="12" spans="1:7" x14ac:dyDescent="0.7">
      <c r="B12" t="s">
        <v>58</v>
      </c>
      <c r="C12" t="str">
        <f>VLOOKUP(A1,B4:D8,3,FALSE)</f>
        <v>Иван</v>
      </c>
    </row>
    <row r="13" spans="1:7" x14ac:dyDescent="0.7">
      <c r="B13" t="s">
        <v>59</v>
      </c>
      <c r="C13" t="str">
        <f>VLOOKUP(A1,B4:E8,4,FALSE)</f>
        <v>Анатольевич</v>
      </c>
    </row>
    <row r="14" spans="1:7" x14ac:dyDescent="0.7">
      <c r="B14" t="s">
        <v>60</v>
      </c>
      <c r="C14" s="30">
        <f>VLOOKUP(A1,B4:F8,5,FALSE)</f>
        <v>54345</v>
      </c>
    </row>
    <row r="15" spans="1:7" x14ac:dyDescent="0.7">
      <c r="B15" t="s">
        <v>61</v>
      </c>
      <c r="C15" t="str">
        <f>VLOOKUP(A1,B4:G8, 6,FALSE)</f>
        <v>email4@test.ru</v>
      </c>
    </row>
  </sheetData>
  <mergeCells count="1">
    <mergeCell ref="C10:E10"/>
  </mergeCells>
  <hyperlinks>
    <hyperlink ref="G4" r:id="rId1" xr:uid="{B5C12F75-A8E7-49FA-A0D4-B93DC98C9F1C}"/>
    <hyperlink ref="G5:G8" r:id="rId2" display="email1@test.ru" xr:uid="{B3533E94-3CF0-442D-AB78-42AC6D74B54B}"/>
    <hyperlink ref="G5" r:id="rId3" xr:uid="{DC182CF6-416F-48A7-A8E2-1D8AD2DC7BAD}"/>
    <hyperlink ref="G6" r:id="rId4" xr:uid="{CCEE04D1-3B56-47DE-81BF-93FE2382B22D}"/>
    <hyperlink ref="G7" r:id="rId5" xr:uid="{42BE07B6-51E8-4212-8ED6-1BBD856FB15B}"/>
    <hyperlink ref="G8" r:id="rId6" xr:uid="{9E670638-5CBC-4840-BCB4-A6883B3AF55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0C47-121F-4769-AC17-A35FBBDF59E2}">
  <dimension ref="D1:H11"/>
  <sheetViews>
    <sheetView zoomScale="40" zoomScaleNormal="40" workbookViewId="0">
      <selection activeCell="E19" sqref="E19"/>
    </sheetView>
  </sheetViews>
  <sheetFormatPr defaultRowHeight="46.5" x14ac:dyDescent="0.7"/>
  <cols>
    <col min="4" max="4" width="15.6640625" customWidth="1"/>
    <col min="5" max="5" width="18.0390625" customWidth="1"/>
    <col min="6" max="6" width="12.4140625" customWidth="1"/>
    <col min="7" max="7" width="11.95703125" customWidth="1"/>
  </cols>
  <sheetData>
    <row r="1" spans="4:8" ht="47.25" thickBot="1" x14ac:dyDescent="0.75"/>
    <row r="2" spans="4:8" x14ac:dyDescent="0.7">
      <c r="D2" t="s">
        <v>13</v>
      </c>
      <c r="E2" s="17" t="s">
        <v>16</v>
      </c>
      <c r="G2" t="s">
        <v>25</v>
      </c>
      <c r="H2" s="22" t="str">
        <f>IF(E2="Легковой", VLOOKUP(E3,E6:F7,2,FALSE), VLOOKUP(E3,E10:F11,2,FALSE))</f>
        <v>Трейлер</v>
      </c>
    </row>
    <row r="3" spans="4:8" ht="47.25" thickBot="1" x14ac:dyDescent="0.75">
      <c r="D3" t="s">
        <v>14</v>
      </c>
      <c r="E3" s="18" t="s">
        <v>20</v>
      </c>
    </row>
    <row r="4" spans="4:8" ht="47.25" thickBot="1" x14ac:dyDescent="0.75"/>
    <row r="5" spans="4:8" ht="47.25" thickBot="1" x14ac:dyDescent="0.75">
      <c r="E5" s="19" t="s">
        <v>15</v>
      </c>
      <c r="F5" s="21" t="s">
        <v>26</v>
      </c>
    </row>
    <row r="6" spans="4:8" x14ac:dyDescent="0.7">
      <c r="E6" t="s">
        <v>17</v>
      </c>
      <c r="F6" s="20" t="s">
        <v>23</v>
      </c>
    </row>
    <row r="7" spans="4:8" x14ac:dyDescent="0.7">
      <c r="E7" t="s">
        <v>18</v>
      </c>
      <c r="F7" s="16" t="s">
        <v>24</v>
      </c>
    </row>
    <row r="8" spans="4:8" x14ac:dyDescent="0.7">
      <c r="F8" s="16"/>
    </row>
    <row r="9" spans="4:8" ht="47.25" thickBot="1" x14ac:dyDescent="0.75">
      <c r="E9" s="19" t="s">
        <v>16</v>
      </c>
      <c r="F9" s="16"/>
    </row>
    <row r="10" spans="4:8" x14ac:dyDescent="0.7">
      <c r="E10" t="s">
        <v>19</v>
      </c>
      <c r="F10" s="16" t="s">
        <v>21</v>
      </c>
    </row>
    <row r="11" spans="4:8" x14ac:dyDescent="0.7">
      <c r="E11" t="s">
        <v>20</v>
      </c>
      <c r="F11" s="16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88DCE-C25E-4A87-9CFE-3EEA66377C05}">
  <dimension ref="B1:L24"/>
  <sheetViews>
    <sheetView tabSelected="1" topLeftCell="A13" zoomScale="40" zoomScaleNormal="40" workbookViewId="0">
      <selection activeCell="H24" sqref="H24"/>
    </sheetView>
  </sheetViews>
  <sheetFormatPr defaultRowHeight="46.5" x14ac:dyDescent="0.7"/>
  <cols>
    <col min="2" max="2" width="12.7890625" customWidth="1"/>
    <col min="3" max="3" width="11.95703125" customWidth="1"/>
    <col min="4" max="4" width="10.0390625" customWidth="1"/>
    <col min="5" max="5" width="13.5" customWidth="1"/>
    <col min="6" max="6" width="10.70703125" customWidth="1"/>
    <col min="7" max="7" width="13.33203125" customWidth="1"/>
    <col min="9" max="9" width="11.95703125" customWidth="1"/>
  </cols>
  <sheetData>
    <row r="1" spans="2:12" x14ac:dyDescent="0.7">
      <c r="B1" s="9" t="s">
        <v>83</v>
      </c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03.5" customHeight="1" x14ac:dyDescent="0.7">
      <c r="B2" s="31" t="s">
        <v>62</v>
      </c>
      <c r="C2" s="31" t="s">
        <v>63</v>
      </c>
      <c r="D2" s="32" t="s">
        <v>89</v>
      </c>
      <c r="E2" s="32" t="s">
        <v>90</v>
      </c>
      <c r="F2" s="31" t="s">
        <v>84</v>
      </c>
      <c r="G2" s="32" t="s">
        <v>85</v>
      </c>
      <c r="H2" s="32" t="s">
        <v>86</v>
      </c>
      <c r="I2" s="31" t="s">
        <v>88</v>
      </c>
    </row>
    <row r="3" spans="2:12" x14ac:dyDescent="0.7">
      <c r="B3" t="s">
        <v>64</v>
      </c>
      <c r="C3">
        <v>45</v>
      </c>
      <c r="D3" s="33">
        <f>IF(LEFT(B3,3)="201", IF(MID(B3,5,3)="FIN",10%,0% ), 0%)</f>
        <v>0</v>
      </c>
      <c r="E3" s="33">
        <f>IF( AND(LEFT(B3,3)="201",MID(B3,5,3)="FIN"),10%,0%)</f>
        <v>0</v>
      </c>
      <c r="H3" t="str">
        <f>MID(B3,5,3)</f>
        <v>PRT</v>
      </c>
      <c r="I3" t="b">
        <f>AND(LEFT(B3,3)="201", MID(B3,5,3)="FIN", C3&gt;30)</f>
        <v>0</v>
      </c>
      <c r="J3" s="34"/>
    </row>
    <row r="4" spans="2:12" x14ac:dyDescent="0.7">
      <c r="B4" t="s">
        <v>65</v>
      </c>
      <c r="C4">
        <v>66</v>
      </c>
      <c r="D4" s="33">
        <f t="shared" ref="D4:D22" si="0">IF(LEFT(B4,3)="201", IF(MID(B4,5,3)="FIN",10%,0% ), 0%)</f>
        <v>0.1</v>
      </c>
      <c r="E4" s="33">
        <f t="shared" ref="E4:E22" si="1">IF( AND(LEFT(B4,3)="201",MID(B4,5,3)="FIN"),10%,0%)</f>
        <v>0.1</v>
      </c>
      <c r="H4" t="str">
        <f t="shared" ref="H4:H22" si="2">MID(B4,5,3)</f>
        <v>FIN</v>
      </c>
      <c r="I4" t="b">
        <f t="shared" ref="I4:I22" si="3">AND(LEFT(B4,3)="201", MID(B4,5,3)="FIN", C4&gt;30)</f>
        <v>1</v>
      </c>
    </row>
    <row r="5" spans="2:12" x14ac:dyDescent="0.7">
      <c r="B5" t="s">
        <v>66</v>
      </c>
      <c r="C5">
        <v>53</v>
      </c>
      <c r="D5" s="33">
        <f t="shared" si="0"/>
        <v>0</v>
      </c>
      <c r="E5" s="33">
        <f t="shared" si="1"/>
        <v>0</v>
      </c>
      <c r="H5" t="str">
        <f t="shared" si="2"/>
        <v>FIN</v>
      </c>
      <c r="I5" t="b">
        <f t="shared" si="3"/>
        <v>0</v>
      </c>
    </row>
    <row r="6" spans="2:12" x14ac:dyDescent="0.7">
      <c r="B6" t="s">
        <v>67</v>
      </c>
      <c r="C6">
        <v>23</v>
      </c>
      <c r="D6" s="33">
        <f t="shared" si="0"/>
        <v>0.1</v>
      </c>
      <c r="E6" s="33">
        <f t="shared" si="1"/>
        <v>0.1</v>
      </c>
      <c r="H6" t="str">
        <f t="shared" si="2"/>
        <v>FIN</v>
      </c>
      <c r="I6" t="b">
        <f t="shared" si="3"/>
        <v>0</v>
      </c>
    </row>
    <row r="7" spans="2:12" x14ac:dyDescent="0.7">
      <c r="B7" t="s">
        <v>68</v>
      </c>
      <c r="C7">
        <v>54</v>
      </c>
      <c r="D7" s="33">
        <f t="shared" si="0"/>
        <v>0</v>
      </c>
      <c r="E7" s="33">
        <f t="shared" si="1"/>
        <v>0</v>
      </c>
      <c r="H7" t="str">
        <f t="shared" si="2"/>
        <v>FIN</v>
      </c>
      <c r="I7" t="b">
        <f t="shared" si="3"/>
        <v>0</v>
      </c>
    </row>
    <row r="8" spans="2:12" x14ac:dyDescent="0.7">
      <c r="B8" t="s">
        <v>69</v>
      </c>
      <c r="C8">
        <v>65</v>
      </c>
      <c r="D8" s="33">
        <f t="shared" si="0"/>
        <v>0</v>
      </c>
      <c r="E8" s="33">
        <f t="shared" si="1"/>
        <v>0</v>
      </c>
      <c r="H8" t="str">
        <f t="shared" si="2"/>
        <v>PRT</v>
      </c>
      <c r="I8" t="b">
        <f t="shared" si="3"/>
        <v>0</v>
      </c>
    </row>
    <row r="9" spans="2:12" x14ac:dyDescent="0.7">
      <c r="B9" t="s">
        <v>70</v>
      </c>
      <c r="C9">
        <v>22</v>
      </c>
      <c r="D9" s="33">
        <f t="shared" si="0"/>
        <v>0</v>
      </c>
      <c r="E9" s="33">
        <f t="shared" si="1"/>
        <v>0</v>
      </c>
      <c r="H9" t="str">
        <f t="shared" si="2"/>
        <v>FIN</v>
      </c>
      <c r="I9" t="b">
        <f t="shared" si="3"/>
        <v>0</v>
      </c>
    </row>
    <row r="10" spans="2:12" x14ac:dyDescent="0.7">
      <c r="B10" t="s">
        <v>71</v>
      </c>
      <c r="C10">
        <v>5</v>
      </c>
      <c r="D10" s="33">
        <f t="shared" si="0"/>
        <v>0</v>
      </c>
      <c r="E10" s="33">
        <f t="shared" si="1"/>
        <v>0</v>
      </c>
      <c r="H10" t="str">
        <f t="shared" si="2"/>
        <v>PRT</v>
      </c>
      <c r="I10" t="b">
        <f t="shared" si="3"/>
        <v>0</v>
      </c>
    </row>
    <row r="11" spans="2:12" x14ac:dyDescent="0.7">
      <c r="B11" t="s">
        <v>72</v>
      </c>
      <c r="C11">
        <v>65</v>
      </c>
      <c r="D11" s="33">
        <f t="shared" si="0"/>
        <v>0</v>
      </c>
      <c r="E11" s="33">
        <f t="shared" si="1"/>
        <v>0</v>
      </c>
      <c r="H11" t="str">
        <f t="shared" si="2"/>
        <v>SUB</v>
      </c>
      <c r="I11" t="b">
        <f t="shared" si="3"/>
        <v>0</v>
      </c>
    </row>
    <row r="12" spans="2:12" x14ac:dyDescent="0.7">
      <c r="B12" t="s">
        <v>73</v>
      </c>
      <c r="C12">
        <v>3</v>
      </c>
      <c r="D12" s="33">
        <f t="shared" si="0"/>
        <v>0</v>
      </c>
      <c r="E12" s="33">
        <f t="shared" si="1"/>
        <v>0</v>
      </c>
      <c r="H12" t="str">
        <f t="shared" si="2"/>
        <v>SUB</v>
      </c>
      <c r="I12" t="b">
        <f t="shared" si="3"/>
        <v>0</v>
      </c>
    </row>
    <row r="13" spans="2:12" x14ac:dyDescent="0.7">
      <c r="B13" t="s">
        <v>74</v>
      </c>
      <c r="C13">
        <v>65</v>
      </c>
      <c r="D13" s="33">
        <f t="shared" si="0"/>
        <v>0</v>
      </c>
      <c r="E13" s="33">
        <f t="shared" si="1"/>
        <v>0</v>
      </c>
      <c r="H13" t="str">
        <f t="shared" si="2"/>
        <v>FIN</v>
      </c>
      <c r="I13" t="b">
        <f t="shared" si="3"/>
        <v>0</v>
      </c>
    </row>
    <row r="14" spans="2:12" x14ac:dyDescent="0.7">
      <c r="B14" t="s">
        <v>75</v>
      </c>
      <c r="C14">
        <v>3</v>
      </c>
      <c r="D14" s="33">
        <f t="shared" si="0"/>
        <v>0</v>
      </c>
      <c r="E14" s="33">
        <f t="shared" si="1"/>
        <v>0</v>
      </c>
      <c r="H14" t="str">
        <f t="shared" si="2"/>
        <v>PRT</v>
      </c>
      <c r="I14" t="b">
        <f t="shared" si="3"/>
        <v>0</v>
      </c>
    </row>
    <row r="15" spans="2:12" x14ac:dyDescent="0.7">
      <c r="B15" t="s">
        <v>76</v>
      </c>
      <c r="C15">
        <v>45</v>
      </c>
      <c r="D15" s="33">
        <f t="shared" si="0"/>
        <v>0</v>
      </c>
      <c r="E15" s="33">
        <f t="shared" si="1"/>
        <v>0</v>
      </c>
      <c r="H15" t="str">
        <f t="shared" si="2"/>
        <v>SUB</v>
      </c>
      <c r="I15" t="b">
        <f t="shared" si="3"/>
        <v>0</v>
      </c>
    </row>
    <row r="16" spans="2:12" x14ac:dyDescent="0.7">
      <c r="B16" t="s">
        <v>77</v>
      </c>
      <c r="C16">
        <v>344</v>
      </c>
      <c r="D16" s="33">
        <f t="shared" si="0"/>
        <v>0</v>
      </c>
      <c r="E16" s="33">
        <f t="shared" si="1"/>
        <v>0</v>
      </c>
      <c r="H16" t="str">
        <f t="shared" si="2"/>
        <v>SUB</v>
      </c>
      <c r="I16" t="b">
        <f t="shared" si="3"/>
        <v>0</v>
      </c>
    </row>
    <row r="17" spans="2:9" x14ac:dyDescent="0.7">
      <c r="B17" t="s">
        <v>78</v>
      </c>
      <c r="C17">
        <v>87</v>
      </c>
      <c r="D17" s="33">
        <f t="shared" si="0"/>
        <v>0</v>
      </c>
      <c r="E17" s="33">
        <f t="shared" si="1"/>
        <v>0</v>
      </c>
      <c r="H17" t="str">
        <f t="shared" si="2"/>
        <v>FIN</v>
      </c>
      <c r="I17" t="b">
        <f t="shared" si="3"/>
        <v>0</v>
      </c>
    </row>
    <row r="18" spans="2:9" x14ac:dyDescent="0.7">
      <c r="B18" t="s">
        <v>79</v>
      </c>
      <c r="C18">
        <v>44</v>
      </c>
      <c r="D18" s="33">
        <f t="shared" si="0"/>
        <v>0</v>
      </c>
      <c r="E18" s="33">
        <f t="shared" si="1"/>
        <v>0</v>
      </c>
      <c r="H18" t="str">
        <f t="shared" si="2"/>
        <v>SUB</v>
      </c>
      <c r="I18" t="b">
        <f t="shared" si="3"/>
        <v>0</v>
      </c>
    </row>
    <row r="19" spans="2:9" x14ac:dyDescent="0.7">
      <c r="B19" t="s">
        <v>80</v>
      </c>
      <c r="C19">
        <v>2</v>
      </c>
      <c r="D19" s="33">
        <f t="shared" si="0"/>
        <v>0</v>
      </c>
      <c r="E19" s="33">
        <f t="shared" si="1"/>
        <v>0</v>
      </c>
      <c r="H19" t="str">
        <f t="shared" si="2"/>
        <v>PRT</v>
      </c>
      <c r="I19" t="b">
        <f t="shared" si="3"/>
        <v>0</v>
      </c>
    </row>
    <row r="20" spans="2:9" x14ac:dyDescent="0.7">
      <c r="B20" t="s">
        <v>87</v>
      </c>
      <c r="C20">
        <v>50</v>
      </c>
      <c r="D20" s="33">
        <f t="shared" si="0"/>
        <v>0.1</v>
      </c>
      <c r="E20" s="33">
        <f t="shared" si="1"/>
        <v>0.1</v>
      </c>
      <c r="H20" t="str">
        <f t="shared" si="2"/>
        <v>FIN</v>
      </c>
      <c r="I20" t="b">
        <f t="shared" si="3"/>
        <v>1</v>
      </c>
    </row>
    <row r="21" spans="2:9" x14ac:dyDescent="0.7">
      <c r="B21" t="s">
        <v>81</v>
      </c>
      <c r="C21">
        <v>14</v>
      </c>
      <c r="D21" s="33">
        <f t="shared" si="0"/>
        <v>0</v>
      </c>
      <c r="E21" s="33">
        <f t="shared" si="1"/>
        <v>0</v>
      </c>
      <c r="H21" t="str">
        <f t="shared" si="2"/>
        <v>FIN</v>
      </c>
      <c r="I21" t="b">
        <f t="shared" si="3"/>
        <v>0</v>
      </c>
    </row>
    <row r="22" spans="2:9" x14ac:dyDescent="0.7">
      <c r="B22" t="s">
        <v>82</v>
      </c>
      <c r="C22">
        <v>67</v>
      </c>
      <c r="D22" s="33">
        <f t="shared" si="0"/>
        <v>0</v>
      </c>
      <c r="E22" s="33">
        <f t="shared" si="1"/>
        <v>0</v>
      </c>
      <c r="H22" t="str">
        <f t="shared" si="2"/>
        <v>SUB</v>
      </c>
      <c r="I22" t="b">
        <f t="shared" si="3"/>
        <v>0</v>
      </c>
    </row>
    <row r="24" spans="2:9" x14ac:dyDescent="0.7">
      <c r="B24" s="9" t="s">
        <v>91</v>
      </c>
      <c r="C24" s="9"/>
      <c r="D24" s="9"/>
      <c r="E24" s="9"/>
      <c r="F24" s="9"/>
      <c r="G24" s="9"/>
    </row>
  </sheetData>
  <mergeCells count="2">
    <mergeCell ref="B1:L1"/>
    <mergeCell ref="B24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Расчет уровня расходов</vt:lpstr>
      <vt:lpstr>Вложенные проверки ЕСЛИ</vt:lpstr>
      <vt:lpstr>Проверка типа авто</vt:lpstr>
      <vt:lpstr>ВПР</vt:lpstr>
      <vt:lpstr>Проверка ВПР</vt:lpstr>
      <vt:lpstr>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Басов</dc:creator>
  <cp:lastModifiedBy>Денис Басов</cp:lastModifiedBy>
  <dcterms:created xsi:type="dcterms:W3CDTF">2023-09-06T12:06:24Z</dcterms:created>
  <dcterms:modified xsi:type="dcterms:W3CDTF">2023-09-06T16:06:19Z</dcterms:modified>
</cp:coreProperties>
</file>