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103"/>
  <workbookPr/>
  <mc:AlternateContent xmlns:mc="http://schemas.openxmlformats.org/markup-compatibility/2006">
    <mc:Choice Requires="x15">
      <x15ac:absPath xmlns:x15ac="http://schemas.microsoft.com/office/spreadsheetml/2010/11/ac" url="C:\Users\KennethKZMMuhia\Developers\git\psi\misc\"/>
    </mc:Choice>
  </mc:AlternateContent>
  <bookViews>
    <workbookView xWindow="0" yWindow="0" windowWidth="11520" windowHeight="4572" activeTab="2" xr2:uid="{00000000-000D-0000-FFFF-FFFF00000000}"/>
  </bookViews>
  <sheets>
    <sheet name="Sheet1" sheetId="1" r:id="rId1"/>
    <sheet name="Sheet3" sheetId="3" r:id="rId2"/>
    <sheet name="Sheet5" sheetId="5" r:id="rId3"/>
    <sheet name="Sheet2" sheetId="2" r:id="rId4"/>
    <sheet name="Sheet4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8" i="5" l="1"/>
  <c r="B98" i="5"/>
  <c r="C98" i="5" s="1"/>
  <c r="D98" i="5" s="1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J97" i="5"/>
  <c r="J96" i="5"/>
  <c r="J95" i="5"/>
  <c r="J94" i="5"/>
  <c r="J93" i="5"/>
  <c r="J92" i="5"/>
  <c r="J91" i="5"/>
  <c r="J90" i="5"/>
  <c r="J89" i="5"/>
  <c r="J88" i="5"/>
  <c r="J87" i="5"/>
  <c r="J86" i="5"/>
  <c r="E97" i="5"/>
  <c r="E96" i="5"/>
  <c r="E95" i="5"/>
  <c r="E94" i="5"/>
  <c r="E93" i="5"/>
  <c r="E92" i="5"/>
  <c r="E91" i="5"/>
  <c r="E90" i="5"/>
  <c r="E89" i="5"/>
  <c r="E88" i="5"/>
  <c r="E87" i="5"/>
  <c r="E86" i="5"/>
  <c r="B97" i="5"/>
  <c r="C97" i="5" s="1"/>
  <c r="D97" i="5" s="1"/>
  <c r="B96" i="5"/>
  <c r="C96" i="5" s="1"/>
  <c r="D96" i="5" s="1"/>
  <c r="B95" i="5"/>
  <c r="C95" i="5" s="1"/>
  <c r="D95" i="5" s="1"/>
  <c r="B94" i="5"/>
  <c r="C94" i="5" s="1"/>
  <c r="D94" i="5" s="1"/>
  <c r="B93" i="5"/>
  <c r="C93" i="5" s="1"/>
  <c r="D93" i="5" s="1"/>
  <c r="B92" i="5"/>
  <c r="C92" i="5" s="1"/>
  <c r="D92" i="5" s="1"/>
  <c r="B91" i="5"/>
  <c r="C91" i="5" s="1"/>
  <c r="D91" i="5" s="1"/>
  <c r="B90" i="5"/>
  <c r="C90" i="5" s="1"/>
  <c r="D90" i="5" s="1"/>
  <c r="B89" i="5"/>
  <c r="C89" i="5" s="1"/>
  <c r="D89" i="5" s="1"/>
  <c r="B88" i="5"/>
  <c r="C88" i="5" s="1"/>
  <c r="D88" i="5" s="1"/>
  <c r="B87" i="5"/>
  <c r="C87" i="5" s="1"/>
  <c r="D87" i="5" s="1"/>
  <c r="B86" i="5"/>
  <c r="C86" i="5" s="1"/>
  <c r="D86" i="5" s="1"/>
  <c r="J85" i="5"/>
  <c r="B85" i="5"/>
  <c r="C85" i="5" s="1"/>
  <c r="D85" i="5" s="1"/>
  <c r="J84" i="5"/>
  <c r="B84" i="5"/>
  <c r="C84" i="5" s="1"/>
  <c r="D84" i="5" s="1"/>
  <c r="J64" i="5"/>
  <c r="D64" i="5"/>
  <c r="H64" i="5" s="1"/>
  <c r="C64" i="5"/>
  <c r="B64" i="5"/>
  <c r="E83" i="5"/>
  <c r="E82" i="5"/>
  <c r="E81" i="5"/>
  <c r="E79" i="5"/>
  <c r="E78" i="5"/>
  <c r="E77" i="5"/>
  <c r="E80" i="5"/>
  <c r="J79" i="5"/>
  <c r="D79" i="5"/>
  <c r="H79" i="5" s="1"/>
  <c r="C79" i="5"/>
  <c r="B79" i="5"/>
  <c r="J83" i="5"/>
  <c r="B83" i="5"/>
  <c r="C83" i="5" s="1"/>
  <c r="D83" i="5" s="1"/>
  <c r="J82" i="5"/>
  <c r="B82" i="5"/>
  <c r="C82" i="5" s="1"/>
  <c r="D82" i="5" s="1"/>
  <c r="J81" i="5"/>
  <c r="B81" i="5"/>
  <c r="C81" i="5" s="1"/>
  <c r="D81" i="5" s="1"/>
  <c r="J80" i="5"/>
  <c r="B80" i="5"/>
  <c r="C80" i="5" s="1"/>
  <c r="D80" i="5" s="1"/>
  <c r="J78" i="5"/>
  <c r="B78" i="5"/>
  <c r="C78" i="5" s="1"/>
  <c r="D78" i="5" s="1"/>
  <c r="J77" i="5"/>
  <c r="B77" i="5"/>
  <c r="C77" i="5" s="1"/>
  <c r="D77" i="5" s="1"/>
  <c r="J76" i="5"/>
  <c r="B76" i="5"/>
  <c r="C76" i="5" s="1"/>
  <c r="D76" i="5" s="1"/>
  <c r="J75" i="5"/>
  <c r="B75" i="5"/>
  <c r="C75" i="5" s="1"/>
  <c r="D75" i="5" s="1"/>
  <c r="J74" i="5"/>
  <c r="B74" i="5"/>
  <c r="C74" i="5" s="1"/>
  <c r="D74" i="5" s="1"/>
  <c r="J73" i="5"/>
  <c r="B73" i="5"/>
  <c r="C73" i="5" s="1"/>
  <c r="D73" i="5" s="1"/>
  <c r="J72" i="5"/>
  <c r="B72" i="5"/>
  <c r="C72" i="5" s="1"/>
  <c r="D72" i="5" s="1"/>
  <c r="J71" i="5"/>
  <c r="B71" i="5"/>
  <c r="C71" i="5" s="1"/>
  <c r="D71" i="5" s="1"/>
  <c r="J70" i="5"/>
  <c r="B70" i="5"/>
  <c r="C70" i="5" s="1"/>
  <c r="D70" i="5" s="1"/>
  <c r="J69" i="5"/>
  <c r="B69" i="5"/>
  <c r="C69" i="5" s="1"/>
  <c r="D69" i="5" s="1"/>
  <c r="J68" i="5"/>
  <c r="B68" i="5"/>
  <c r="C68" i="5" s="1"/>
  <c r="D68" i="5" s="1"/>
  <c r="J67" i="5"/>
  <c r="B67" i="5"/>
  <c r="C67" i="5" s="1"/>
  <c r="D67" i="5" s="1"/>
  <c r="J66" i="5"/>
  <c r="B66" i="5"/>
  <c r="C66" i="5" s="1"/>
  <c r="D66" i="5" s="1"/>
  <c r="J65" i="5"/>
  <c r="B65" i="5"/>
  <c r="C65" i="5" s="1"/>
  <c r="D65" i="5" s="1"/>
  <c r="J63" i="5"/>
  <c r="B63" i="5"/>
  <c r="C63" i="5" s="1"/>
  <c r="D63" i="5" s="1"/>
  <c r="J62" i="5"/>
  <c r="B62" i="5"/>
  <c r="C62" i="5" s="1"/>
  <c r="D62" i="5" s="1"/>
  <c r="J61" i="5"/>
  <c r="B61" i="5"/>
  <c r="C61" i="5" s="1"/>
  <c r="D61" i="5" s="1"/>
  <c r="J60" i="5"/>
  <c r="B60" i="5"/>
  <c r="C60" i="5" s="1"/>
  <c r="D60" i="5" s="1"/>
  <c r="J59" i="5"/>
  <c r="B59" i="5"/>
  <c r="C59" i="5" s="1"/>
  <c r="D59" i="5" s="1"/>
  <c r="J58" i="5"/>
  <c r="B58" i="5"/>
  <c r="C58" i="5" s="1"/>
  <c r="D58" i="5" s="1"/>
  <c r="J57" i="5"/>
  <c r="B57" i="5"/>
  <c r="C57" i="5" s="1"/>
  <c r="D57" i="5" s="1"/>
  <c r="J56" i="5"/>
  <c r="B56" i="5"/>
  <c r="C56" i="5" s="1"/>
  <c r="D56" i="5" s="1"/>
  <c r="J55" i="5"/>
  <c r="B55" i="5"/>
  <c r="C55" i="5" s="1"/>
  <c r="D55" i="5" s="1"/>
  <c r="J54" i="5"/>
  <c r="B54" i="5"/>
  <c r="C54" i="5" s="1"/>
  <c r="D54" i="5" s="1"/>
  <c r="H98" i="5" l="1"/>
  <c r="E98" i="5"/>
  <c r="F98" i="5" s="1"/>
  <c r="I98" i="5" s="1"/>
  <c r="F86" i="5"/>
  <c r="I86" i="5" s="1"/>
  <c r="H86" i="5"/>
  <c r="F90" i="5"/>
  <c r="I90" i="5" s="1"/>
  <c r="H90" i="5"/>
  <c r="F94" i="5"/>
  <c r="I94" i="5" s="1"/>
  <c r="H94" i="5"/>
  <c r="F87" i="5"/>
  <c r="I87" i="5" s="1"/>
  <c r="H87" i="5"/>
  <c r="F91" i="5"/>
  <c r="I91" i="5" s="1"/>
  <c r="H91" i="5"/>
  <c r="F95" i="5"/>
  <c r="I95" i="5" s="1"/>
  <c r="H95" i="5"/>
  <c r="E85" i="5"/>
  <c r="F85" i="5" s="1"/>
  <c r="I85" i="5" s="1"/>
  <c r="H85" i="5"/>
  <c r="F88" i="5"/>
  <c r="I88" i="5" s="1"/>
  <c r="H88" i="5"/>
  <c r="F92" i="5"/>
  <c r="I92" i="5" s="1"/>
  <c r="H92" i="5"/>
  <c r="F96" i="5"/>
  <c r="I96" i="5" s="1"/>
  <c r="H96" i="5"/>
  <c r="F89" i="5"/>
  <c r="I89" i="5" s="1"/>
  <c r="H89" i="5"/>
  <c r="F93" i="5"/>
  <c r="I93" i="5" s="1"/>
  <c r="H93" i="5"/>
  <c r="F97" i="5"/>
  <c r="I97" i="5" s="1"/>
  <c r="H97" i="5"/>
  <c r="H84" i="5"/>
  <c r="E84" i="5"/>
  <c r="F84" i="5" s="1"/>
  <c r="I84" i="5" s="1"/>
  <c r="E64" i="5"/>
  <c r="F64" i="5" s="1"/>
  <c r="I64" i="5" s="1"/>
  <c r="F79" i="5"/>
  <c r="I79" i="5" s="1"/>
  <c r="F80" i="5"/>
  <c r="I80" i="5" s="1"/>
  <c r="H80" i="5"/>
  <c r="F82" i="5"/>
  <c r="I82" i="5" s="1"/>
  <c r="H82" i="5"/>
  <c r="F78" i="5"/>
  <c r="I78" i="5" s="1"/>
  <c r="H78" i="5"/>
  <c r="F81" i="5"/>
  <c r="I81" i="5" s="1"/>
  <c r="H81" i="5"/>
  <c r="F77" i="5"/>
  <c r="I77" i="5" s="1"/>
  <c r="H77" i="5"/>
  <c r="F83" i="5"/>
  <c r="I83" i="5" s="1"/>
  <c r="H83" i="5"/>
  <c r="E75" i="5"/>
  <c r="F75" i="5" s="1"/>
  <c r="I75" i="5" s="1"/>
  <c r="H75" i="5"/>
  <c r="E74" i="5"/>
  <c r="F74" i="5" s="1"/>
  <c r="I74" i="5" s="1"/>
  <c r="H74" i="5"/>
  <c r="E76" i="5"/>
  <c r="F76" i="5" s="1"/>
  <c r="I76" i="5" s="1"/>
  <c r="H76" i="5"/>
  <c r="E70" i="5"/>
  <c r="F70" i="5" s="1"/>
  <c r="I70" i="5" s="1"/>
  <c r="H70" i="5"/>
  <c r="E72" i="5"/>
  <c r="F72" i="5" s="1"/>
  <c r="I72" i="5" s="1"/>
  <c r="H72" i="5"/>
  <c r="E73" i="5"/>
  <c r="F73" i="5" s="1"/>
  <c r="I73" i="5" s="1"/>
  <c r="H73" i="5"/>
  <c r="E71" i="5"/>
  <c r="F71" i="5" s="1"/>
  <c r="I71" i="5" s="1"/>
  <c r="H71" i="5"/>
  <c r="E63" i="5"/>
  <c r="F63" i="5" s="1"/>
  <c r="I63" i="5" s="1"/>
  <c r="H63" i="5"/>
  <c r="E66" i="5"/>
  <c r="F66" i="5" s="1"/>
  <c r="I66" i="5" s="1"/>
  <c r="H66" i="5"/>
  <c r="E68" i="5"/>
  <c r="F68" i="5" s="1"/>
  <c r="I68" i="5" s="1"/>
  <c r="H68" i="5"/>
  <c r="E65" i="5"/>
  <c r="F65" i="5" s="1"/>
  <c r="I65" i="5" s="1"/>
  <c r="H65" i="5"/>
  <c r="E69" i="5"/>
  <c r="F69" i="5" s="1"/>
  <c r="I69" i="5" s="1"/>
  <c r="H69" i="5"/>
  <c r="E62" i="5"/>
  <c r="F62" i="5" s="1"/>
  <c r="I62" i="5" s="1"/>
  <c r="H62" i="5"/>
  <c r="E67" i="5"/>
  <c r="F67" i="5" s="1"/>
  <c r="I67" i="5" s="1"/>
  <c r="H67" i="5"/>
  <c r="E56" i="5"/>
  <c r="F56" i="5" s="1"/>
  <c r="I56" i="5" s="1"/>
  <c r="H56" i="5"/>
  <c r="E60" i="5"/>
  <c r="F60" i="5" s="1"/>
  <c r="I60" i="5" s="1"/>
  <c r="H60" i="5"/>
  <c r="E57" i="5"/>
  <c r="F57" i="5" s="1"/>
  <c r="I57" i="5" s="1"/>
  <c r="H57" i="5"/>
  <c r="E58" i="5"/>
  <c r="F58" i="5" s="1"/>
  <c r="I58" i="5" s="1"/>
  <c r="H58" i="5"/>
  <c r="E59" i="5"/>
  <c r="F59" i="5" s="1"/>
  <c r="I59" i="5" s="1"/>
  <c r="H59" i="5"/>
  <c r="E55" i="5"/>
  <c r="F55" i="5" s="1"/>
  <c r="I55" i="5" s="1"/>
  <c r="H55" i="5"/>
  <c r="E61" i="5"/>
  <c r="F61" i="5" s="1"/>
  <c r="I61" i="5" s="1"/>
  <c r="H61" i="5"/>
  <c r="E54" i="5"/>
  <c r="F54" i="5" s="1"/>
  <c r="I54" i="5" s="1"/>
  <c r="H54" i="5"/>
  <c r="J53" i="5"/>
  <c r="B53" i="5"/>
  <c r="C53" i="5" s="1"/>
  <c r="D53" i="5" s="1"/>
  <c r="H53" i="5" l="1"/>
  <c r="E53" i="5"/>
  <c r="F53" i="5" s="1"/>
  <c r="I53" i="5" s="1"/>
  <c r="J52" i="5"/>
  <c r="B52" i="5"/>
  <c r="C52" i="5" s="1"/>
  <c r="D52" i="5" s="1"/>
  <c r="J51" i="5"/>
  <c r="B51" i="5"/>
  <c r="C51" i="5" s="1"/>
  <c r="D51" i="5" s="1"/>
  <c r="J33" i="5"/>
  <c r="B33" i="5"/>
  <c r="C33" i="5" s="1"/>
  <c r="D33" i="5" s="1"/>
  <c r="H33" i="5" s="1"/>
  <c r="J4" i="5"/>
  <c r="B4" i="5"/>
  <c r="C4" i="5" s="1"/>
  <c r="D4" i="5" s="1"/>
  <c r="J2" i="5"/>
  <c r="B2" i="5"/>
  <c r="C2" i="5" s="1"/>
  <c r="D2" i="5" s="1"/>
  <c r="J50" i="5"/>
  <c r="B50" i="5"/>
  <c r="C50" i="5" s="1"/>
  <c r="D50" i="5" s="1"/>
  <c r="J49" i="5"/>
  <c r="B49" i="5"/>
  <c r="C49" i="5" s="1"/>
  <c r="D49" i="5" s="1"/>
  <c r="J48" i="5"/>
  <c r="B48" i="5"/>
  <c r="C48" i="5" s="1"/>
  <c r="D48" i="5" s="1"/>
  <c r="J35" i="5"/>
  <c r="B35" i="5"/>
  <c r="C35" i="5" s="1"/>
  <c r="D35" i="5" s="1"/>
  <c r="J34" i="5"/>
  <c r="B34" i="5"/>
  <c r="C34" i="5" s="1"/>
  <c r="D34" i="5" s="1"/>
  <c r="J32" i="5"/>
  <c r="B32" i="5"/>
  <c r="C32" i="5" s="1"/>
  <c r="D32" i="5" s="1"/>
  <c r="J31" i="5"/>
  <c r="B31" i="5"/>
  <c r="C31" i="5" s="1"/>
  <c r="D31" i="5" s="1"/>
  <c r="J37" i="5"/>
  <c r="B37" i="5"/>
  <c r="C37" i="5" s="1"/>
  <c r="D37" i="5" s="1"/>
  <c r="J36" i="5"/>
  <c r="B36" i="5"/>
  <c r="C36" i="5" s="1"/>
  <c r="D36" i="5" s="1"/>
  <c r="J28" i="5"/>
  <c r="B28" i="5"/>
  <c r="C28" i="5" s="1"/>
  <c r="D28" i="5" s="1"/>
  <c r="J27" i="5"/>
  <c r="B27" i="5"/>
  <c r="C27" i="5" s="1"/>
  <c r="D27" i="5" s="1"/>
  <c r="J26" i="5"/>
  <c r="B26" i="5"/>
  <c r="C26" i="5" s="1"/>
  <c r="D26" i="5" s="1"/>
  <c r="J25" i="5"/>
  <c r="B25" i="5"/>
  <c r="C25" i="5" s="1"/>
  <c r="D25" i="5" s="1"/>
  <c r="K10" i="5"/>
  <c r="J10" i="5" s="1"/>
  <c r="J6" i="5"/>
  <c r="B6" i="5"/>
  <c r="C6" i="5" s="1"/>
  <c r="D6" i="5" s="1"/>
  <c r="J47" i="5"/>
  <c r="B47" i="5"/>
  <c r="C47" i="5" s="1"/>
  <c r="D47" i="5" s="1"/>
  <c r="J46" i="5"/>
  <c r="B46" i="5"/>
  <c r="C46" i="5" s="1"/>
  <c r="D46" i="5" s="1"/>
  <c r="J45" i="5"/>
  <c r="C45" i="5"/>
  <c r="D45" i="5" s="1"/>
  <c r="B45" i="5"/>
  <c r="J44" i="5"/>
  <c r="B44" i="5"/>
  <c r="C44" i="5" s="1"/>
  <c r="D44" i="5" s="1"/>
  <c r="J43" i="5"/>
  <c r="B43" i="5"/>
  <c r="C43" i="5" s="1"/>
  <c r="D43" i="5" s="1"/>
  <c r="J42" i="5"/>
  <c r="B42" i="5"/>
  <c r="C42" i="5" s="1"/>
  <c r="D42" i="5" s="1"/>
  <c r="J41" i="5"/>
  <c r="C41" i="5"/>
  <c r="D41" i="5" s="1"/>
  <c r="B41" i="5"/>
  <c r="J40" i="5"/>
  <c r="B40" i="5"/>
  <c r="C40" i="5" s="1"/>
  <c r="D40" i="5" s="1"/>
  <c r="J39" i="5"/>
  <c r="B39" i="5"/>
  <c r="C39" i="5" s="1"/>
  <c r="D39" i="5" s="1"/>
  <c r="J38" i="5"/>
  <c r="B38" i="5"/>
  <c r="C38" i="5" s="1"/>
  <c r="D38" i="5" s="1"/>
  <c r="J30" i="5"/>
  <c r="B30" i="5"/>
  <c r="C30" i="5" s="1"/>
  <c r="D30" i="5" s="1"/>
  <c r="J29" i="5"/>
  <c r="B29" i="5"/>
  <c r="C29" i="5" s="1"/>
  <c r="D29" i="5" s="1"/>
  <c r="J24" i="5"/>
  <c r="C24" i="5"/>
  <c r="D24" i="5" s="1"/>
  <c r="B24" i="5"/>
  <c r="J23" i="5"/>
  <c r="B23" i="5"/>
  <c r="C23" i="5" s="1"/>
  <c r="D23" i="5" s="1"/>
  <c r="J22" i="5"/>
  <c r="B22" i="5"/>
  <c r="C22" i="5" s="1"/>
  <c r="D22" i="5" s="1"/>
  <c r="J21" i="5"/>
  <c r="B21" i="5"/>
  <c r="C21" i="5" s="1"/>
  <c r="D21" i="5" s="1"/>
  <c r="J20" i="5"/>
  <c r="B20" i="5"/>
  <c r="C20" i="5" s="1"/>
  <c r="D20" i="5" s="1"/>
  <c r="J19" i="5"/>
  <c r="B19" i="5"/>
  <c r="C19" i="5" s="1"/>
  <c r="D19" i="5" s="1"/>
  <c r="J18" i="5"/>
  <c r="B18" i="5"/>
  <c r="C18" i="5" s="1"/>
  <c r="D18" i="5" s="1"/>
  <c r="J17" i="5"/>
  <c r="B17" i="5"/>
  <c r="C17" i="5" s="1"/>
  <c r="D17" i="5" s="1"/>
  <c r="J16" i="5"/>
  <c r="B16" i="5"/>
  <c r="C16" i="5" s="1"/>
  <c r="D16" i="5" s="1"/>
  <c r="J15" i="5"/>
  <c r="B15" i="5"/>
  <c r="C15" i="5" s="1"/>
  <c r="D15" i="5" s="1"/>
  <c r="J14" i="5"/>
  <c r="B14" i="5"/>
  <c r="C14" i="5" s="1"/>
  <c r="D14" i="5" s="1"/>
  <c r="J13" i="5"/>
  <c r="C13" i="5"/>
  <c r="D13" i="5" s="1"/>
  <c r="E13" i="5" s="1"/>
  <c r="F13" i="5" s="1"/>
  <c r="I13" i="5" s="1"/>
  <c r="B13" i="5"/>
  <c r="J12" i="5"/>
  <c r="B12" i="5"/>
  <c r="C12" i="5" s="1"/>
  <c r="D12" i="5" s="1"/>
  <c r="J11" i="5"/>
  <c r="B11" i="5"/>
  <c r="C11" i="5" s="1"/>
  <c r="D11" i="5" s="1"/>
  <c r="B10" i="5"/>
  <c r="C10" i="5" s="1"/>
  <c r="D10" i="5" s="1"/>
  <c r="E10" i="5" s="1"/>
  <c r="J9" i="5"/>
  <c r="C9" i="5"/>
  <c r="D9" i="5" s="1"/>
  <c r="E9" i="5" s="1"/>
  <c r="F9" i="5" s="1"/>
  <c r="I9" i="5" s="1"/>
  <c r="B9" i="5"/>
  <c r="J8" i="5"/>
  <c r="B8" i="5"/>
  <c r="C8" i="5" s="1"/>
  <c r="D8" i="5" s="1"/>
  <c r="J7" i="5"/>
  <c r="B7" i="5"/>
  <c r="C7" i="5" s="1"/>
  <c r="D7" i="5" s="1"/>
  <c r="J5" i="5"/>
  <c r="B5" i="5"/>
  <c r="C5" i="5" s="1"/>
  <c r="D5" i="5" s="1"/>
  <c r="J3" i="5"/>
  <c r="B3" i="5"/>
  <c r="C3" i="5" s="1"/>
  <c r="D3" i="5" s="1"/>
  <c r="E51" i="5" l="1"/>
  <c r="F51" i="5" s="1"/>
  <c r="I51" i="5" s="1"/>
  <c r="H51" i="5"/>
  <c r="E52" i="5"/>
  <c r="F52" i="5" s="1"/>
  <c r="I52" i="5" s="1"/>
  <c r="H52" i="5"/>
  <c r="E33" i="5"/>
  <c r="F33" i="5" s="1"/>
  <c r="I33" i="5" s="1"/>
  <c r="E4" i="5"/>
  <c r="F4" i="5" s="1"/>
  <c r="I4" i="5" s="1"/>
  <c r="H4" i="5"/>
  <c r="H2" i="5"/>
  <c r="E2" i="5"/>
  <c r="F2" i="5" s="1"/>
  <c r="I2" i="5" s="1"/>
  <c r="H50" i="5"/>
  <c r="E50" i="5"/>
  <c r="F50" i="5" s="1"/>
  <c r="I50" i="5" s="1"/>
  <c r="E48" i="5"/>
  <c r="F48" i="5" s="1"/>
  <c r="I48" i="5" s="1"/>
  <c r="H48" i="5"/>
  <c r="E49" i="5"/>
  <c r="F49" i="5" s="1"/>
  <c r="I49" i="5" s="1"/>
  <c r="H49" i="5"/>
  <c r="E35" i="5"/>
  <c r="F35" i="5" s="1"/>
  <c r="I35" i="5" s="1"/>
  <c r="H35" i="5"/>
  <c r="E34" i="5"/>
  <c r="F34" i="5" s="1"/>
  <c r="I34" i="5" s="1"/>
  <c r="H34" i="5"/>
  <c r="E31" i="5"/>
  <c r="F31" i="5" s="1"/>
  <c r="I31" i="5" s="1"/>
  <c r="H31" i="5"/>
  <c r="E32" i="5"/>
  <c r="F32" i="5" s="1"/>
  <c r="I32" i="5" s="1"/>
  <c r="H32" i="5"/>
  <c r="E36" i="5"/>
  <c r="F36" i="5" s="1"/>
  <c r="I36" i="5" s="1"/>
  <c r="H36" i="5"/>
  <c r="E37" i="5"/>
  <c r="F37" i="5" s="1"/>
  <c r="I37" i="5" s="1"/>
  <c r="H37" i="5"/>
  <c r="E27" i="5"/>
  <c r="F27" i="5" s="1"/>
  <c r="I27" i="5" s="1"/>
  <c r="H27" i="5"/>
  <c r="E28" i="5"/>
  <c r="F28" i="5" s="1"/>
  <c r="I28" i="5" s="1"/>
  <c r="H28" i="5"/>
  <c r="E25" i="5"/>
  <c r="F25" i="5" s="1"/>
  <c r="I25" i="5" s="1"/>
  <c r="H25" i="5"/>
  <c r="E26" i="5"/>
  <c r="F26" i="5" s="1"/>
  <c r="I26" i="5" s="1"/>
  <c r="H26" i="5"/>
  <c r="E6" i="5"/>
  <c r="F6" i="5" s="1"/>
  <c r="I6" i="5" s="1"/>
  <c r="H6" i="5"/>
  <c r="E14" i="5"/>
  <c r="F14" i="5" s="1"/>
  <c r="I14" i="5" s="1"/>
  <c r="H14" i="5"/>
  <c r="E7" i="5"/>
  <c r="F7" i="5" s="1"/>
  <c r="I7" i="5" s="1"/>
  <c r="H7" i="5"/>
  <c r="E11" i="5"/>
  <c r="F11" i="5" s="1"/>
  <c r="I11" i="5" s="1"/>
  <c r="H11" i="5"/>
  <c r="E5" i="5"/>
  <c r="F5" i="5" s="1"/>
  <c r="I5" i="5" s="1"/>
  <c r="H5" i="5"/>
  <c r="E8" i="5"/>
  <c r="F8" i="5" s="1"/>
  <c r="I8" i="5" s="1"/>
  <c r="H8" i="5"/>
  <c r="F10" i="5"/>
  <c r="I10" i="5" s="1"/>
  <c r="H10" i="5"/>
  <c r="E12" i="5"/>
  <c r="F12" i="5" s="1"/>
  <c r="I12" i="5" s="1"/>
  <c r="H12" i="5"/>
  <c r="E18" i="5"/>
  <c r="F18" i="5" s="1"/>
  <c r="I18" i="5" s="1"/>
  <c r="H18" i="5"/>
  <c r="H9" i="5"/>
  <c r="H13" i="5"/>
  <c r="E17" i="5"/>
  <c r="F17" i="5" s="1"/>
  <c r="I17" i="5" s="1"/>
  <c r="H17" i="5"/>
  <c r="E20" i="5"/>
  <c r="F20" i="5" s="1"/>
  <c r="I20" i="5" s="1"/>
  <c r="H20" i="5"/>
  <c r="E24" i="5"/>
  <c r="F24" i="5" s="1"/>
  <c r="I24" i="5" s="1"/>
  <c r="H24" i="5"/>
  <c r="E41" i="5"/>
  <c r="F41" i="5" s="1"/>
  <c r="I41" i="5" s="1"/>
  <c r="H41" i="5"/>
  <c r="E45" i="5"/>
  <c r="F45" i="5" s="1"/>
  <c r="I45" i="5" s="1"/>
  <c r="H45" i="5"/>
  <c r="E15" i="5"/>
  <c r="F15" i="5" s="1"/>
  <c r="I15" i="5" s="1"/>
  <c r="H15" i="5"/>
  <c r="E29" i="5"/>
  <c r="F29" i="5" s="1"/>
  <c r="I29" i="5" s="1"/>
  <c r="H29" i="5"/>
  <c r="E16" i="5"/>
  <c r="F16" i="5" s="1"/>
  <c r="I16" i="5" s="1"/>
  <c r="H16" i="5"/>
  <c r="E23" i="5"/>
  <c r="F23" i="5" s="1"/>
  <c r="I23" i="5" s="1"/>
  <c r="H23" i="5"/>
  <c r="E40" i="5"/>
  <c r="F40" i="5" s="1"/>
  <c r="I40" i="5" s="1"/>
  <c r="H40" i="5"/>
  <c r="E44" i="5"/>
  <c r="F44" i="5" s="1"/>
  <c r="I44" i="5" s="1"/>
  <c r="H44" i="5"/>
  <c r="E22" i="5"/>
  <c r="F22" i="5" s="1"/>
  <c r="I22" i="5" s="1"/>
  <c r="H22" i="5"/>
  <c r="E30" i="5"/>
  <c r="F30" i="5" s="1"/>
  <c r="I30" i="5" s="1"/>
  <c r="H30" i="5"/>
  <c r="E39" i="5"/>
  <c r="F39" i="5" s="1"/>
  <c r="I39" i="5" s="1"/>
  <c r="H39" i="5"/>
  <c r="E43" i="5"/>
  <c r="F43" i="5" s="1"/>
  <c r="I43" i="5" s="1"/>
  <c r="H43" i="5"/>
  <c r="E47" i="5"/>
  <c r="F47" i="5" s="1"/>
  <c r="I47" i="5" s="1"/>
  <c r="H47" i="5"/>
  <c r="E19" i="5"/>
  <c r="F19" i="5" s="1"/>
  <c r="I19" i="5" s="1"/>
  <c r="H19" i="5"/>
  <c r="E21" i="5"/>
  <c r="F21" i="5" s="1"/>
  <c r="I21" i="5" s="1"/>
  <c r="H21" i="5"/>
  <c r="E38" i="5"/>
  <c r="F38" i="5" s="1"/>
  <c r="I38" i="5" s="1"/>
  <c r="H38" i="5"/>
  <c r="E42" i="5"/>
  <c r="F42" i="5" s="1"/>
  <c r="I42" i="5" s="1"/>
  <c r="H42" i="5"/>
  <c r="E46" i="5"/>
  <c r="F46" i="5" s="1"/>
  <c r="I46" i="5" s="1"/>
  <c r="H46" i="5"/>
  <c r="H3" i="5"/>
  <c r="E3" i="5"/>
  <c r="F3" i="5" s="1"/>
  <c r="I3" i="5" s="1"/>
  <c r="E104" i="3"/>
  <c r="F104" i="3" s="1"/>
  <c r="I104" i="3" s="1"/>
  <c r="J104" i="3"/>
  <c r="H104" i="3"/>
  <c r="B104" i="3"/>
  <c r="C104" i="3" s="1"/>
  <c r="D104" i="3" s="1"/>
  <c r="J103" i="3"/>
  <c r="H103" i="3"/>
  <c r="E103" i="3"/>
  <c r="F103" i="3" s="1"/>
  <c r="I103" i="3" s="1"/>
  <c r="B103" i="3"/>
  <c r="C103" i="3" s="1"/>
  <c r="D103" i="3" s="1"/>
  <c r="J91" i="3" l="1"/>
  <c r="B91" i="3"/>
  <c r="C91" i="3" s="1"/>
  <c r="D91" i="3" s="1"/>
  <c r="H91" i="3" l="1"/>
  <c r="E91" i="3"/>
  <c r="F91" i="3" s="1"/>
  <c r="I91" i="3" s="1"/>
  <c r="J78" i="3"/>
  <c r="B78" i="3"/>
  <c r="C78" i="3" s="1"/>
  <c r="D78" i="3" s="1"/>
  <c r="H78" i="3" l="1"/>
  <c r="E78" i="3"/>
  <c r="F78" i="3" s="1"/>
  <c r="I78" i="3" s="1"/>
  <c r="J102" i="3"/>
  <c r="I102" i="3"/>
  <c r="H102" i="3"/>
  <c r="E102" i="3"/>
  <c r="B102" i="3"/>
  <c r="C102" i="3" s="1"/>
  <c r="D102" i="3" s="1"/>
  <c r="F102" i="3" l="1"/>
  <c r="E101" i="3"/>
  <c r="E100" i="3"/>
  <c r="J101" i="3"/>
  <c r="J100" i="3"/>
  <c r="B101" i="3"/>
  <c r="C101" i="3" s="1"/>
  <c r="D101" i="3" s="1"/>
  <c r="B100" i="3"/>
  <c r="C100" i="3" s="1"/>
  <c r="D100" i="3" s="1"/>
  <c r="H101" i="3" l="1"/>
  <c r="F101" i="3"/>
  <c r="I101" i="3" s="1"/>
  <c r="H100" i="3"/>
  <c r="F100" i="3"/>
  <c r="I100" i="3" s="1"/>
  <c r="E99" i="3"/>
  <c r="J99" i="3"/>
  <c r="B99" i="3"/>
  <c r="C99" i="3" s="1"/>
  <c r="D99" i="3" s="1"/>
  <c r="J98" i="3"/>
  <c r="B98" i="3"/>
  <c r="C98" i="3" s="1"/>
  <c r="D98" i="3" s="1"/>
  <c r="J97" i="3"/>
  <c r="B97" i="3"/>
  <c r="C97" i="3" s="1"/>
  <c r="D97" i="3" s="1"/>
  <c r="J96" i="3"/>
  <c r="B96" i="3"/>
  <c r="C96" i="3" s="1"/>
  <c r="D96" i="3" s="1"/>
  <c r="J95" i="3"/>
  <c r="B95" i="3"/>
  <c r="C95" i="3" s="1"/>
  <c r="D95" i="3" s="1"/>
  <c r="J94" i="3"/>
  <c r="B94" i="3"/>
  <c r="C94" i="3" s="1"/>
  <c r="D94" i="3" s="1"/>
  <c r="E94" i="3" s="1"/>
  <c r="F94" i="3" s="1"/>
  <c r="I94" i="3" s="1"/>
  <c r="J93" i="3"/>
  <c r="H93" i="3"/>
  <c r="F93" i="3"/>
  <c r="I93" i="3" s="1"/>
  <c r="E93" i="3"/>
  <c r="B93" i="3"/>
  <c r="C93" i="3" s="1"/>
  <c r="D93" i="3" s="1"/>
  <c r="E90" i="3"/>
  <c r="E92" i="3"/>
  <c r="J92" i="3"/>
  <c r="B92" i="3"/>
  <c r="C92" i="3" s="1"/>
  <c r="D92" i="3" s="1"/>
  <c r="F99" i="3" l="1"/>
  <c r="I99" i="3" s="1"/>
  <c r="H99" i="3"/>
  <c r="E97" i="3"/>
  <c r="F97" i="3" s="1"/>
  <c r="I97" i="3" s="1"/>
  <c r="H97" i="3"/>
  <c r="E96" i="3"/>
  <c r="F96" i="3" s="1"/>
  <c r="I96" i="3" s="1"/>
  <c r="H96" i="3"/>
  <c r="E95" i="3"/>
  <c r="F95" i="3" s="1"/>
  <c r="I95" i="3" s="1"/>
  <c r="H95" i="3"/>
  <c r="E98" i="3"/>
  <c r="F98" i="3" s="1"/>
  <c r="I98" i="3" s="1"/>
  <c r="H98" i="3"/>
  <c r="H94" i="3"/>
  <c r="F92" i="3"/>
  <c r="I92" i="3" s="1"/>
  <c r="H92" i="3"/>
  <c r="J90" i="3"/>
  <c r="B90" i="3"/>
  <c r="C90" i="3" s="1"/>
  <c r="D90" i="3" s="1"/>
  <c r="E87" i="3"/>
  <c r="E86" i="3"/>
  <c r="J89" i="3"/>
  <c r="B89" i="3"/>
  <c r="C89" i="3" s="1"/>
  <c r="D89" i="3" s="1"/>
  <c r="J88" i="3"/>
  <c r="B88" i="3"/>
  <c r="C88" i="3" s="1"/>
  <c r="D88" i="3" s="1"/>
  <c r="J87" i="3"/>
  <c r="J86" i="3"/>
  <c r="J85" i="3"/>
  <c r="J84" i="3"/>
  <c r="J83" i="3"/>
  <c r="B87" i="3"/>
  <c r="C87" i="3" s="1"/>
  <c r="D87" i="3" s="1"/>
  <c r="B86" i="3"/>
  <c r="C86" i="3" s="1"/>
  <c r="D86" i="3" s="1"/>
  <c r="B85" i="3"/>
  <c r="C85" i="3" s="1"/>
  <c r="D85" i="3" s="1"/>
  <c r="I84" i="3"/>
  <c r="H84" i="3"/>
  <c r="C84" i="3"/>
  <c r="D84" i="3" s="1"/>
  <c r="E84" i="3" s="1"/>
  <c r="F84" i="3" s="1"/>
  <c r="B84" i="3"/>
  <c r="B83" i="3"/>
  <c r="C83" i="3" s="1"/>
  <c r="D83" i="3" s="1"/>
  <c r="F90" i="3" l="1"/>
  <c r="I90" i="3" s="1"/>
  <c r="H90" i="3"/>
  <c r="E88" i="3"/>
  <c r="F88" i="3" s="1"/>
  <c r="I88" i="3" s="1"/>
  <c r="H88" i="3"/>
  <c r="E89" i="3"/>
  <c r="F89" i="3" s="1"/>
  <c r="I89" i="3" s="1"/>
  <c r="H89" i="3"/>
  <c r="F87" i="3"/>
  <c r="I87" i="3" s="1"/>
  <c r="H87" i="3"/>
  <c r="H85" i="3"/>
  <c r="E85" i="3"/>
  <c r="F85" i="3" s="1"/>
  <c r="I85" i="3" s="1"/>
  <c r="H86" i="3"/>
  <c r="F86" i="3"/>
  <c r="I86" i="3" s="1"/>
  <c r="E83" i="3"/>
  <c r="F83" i="3" s="1"/>
  <c r="I83" i="3" s="1"/>
  <c r="H83" i="3"/>
  <c r="E82" i="3"/>
  <c r="E81" i="3"/>
  <c r="K82" i="3"/>
  <c r="J82" i="3" s="1"/>
  <c r="B82" i="3"/>
  <c r="C82" i="3" s="1"/>
  <c r="D82" i="3" s="1"/>
  <c r="K81" i="3"/>
  <c r="J81" i="3" s="1"/>
  <c r="H81" i="3"/>
  <c r="B81" i="3"/>
  <c r="C81" i="3" s="1"/>
  <c r="D81" i="3" s="1"/>
  <c r="F82" i="3" l="1"/>
  <c r="I82" i="3" s="1"/>
  <c r="H82" i="3"/>
  <c r="F81" i="3"/>
  <c r="I81" i="3" s="1"/>
  <c r="J10" i="3"/>
  <c r="B10" i="3"/>
  <c r="C10" i="3" s="1"/>
  <c r="D10" i="3" s="1"/>
  <c r="H10" i="3" l="1"/>
  <c r="E10" i="3"/>
  <c r="F10" i="3" s="1"/>
  <c r="I10" i="3" s="1"/>
  <c r="J80" i="3"/>
  <c r="J79" i="3"/>
  <c r="B80" i="3"/>
  <c r="C80" i="3" s="1"/>
  <c r="D80" i="3" s="1"/>
  <c r="B79" i="3"/>
  <c r="C79" i="3" s="1"/>
  <c r="D79" i="3" s="1"/>
  <c r="E80" i="3" l="1"/>
  <c r="F80" i="3" s="1"/>
  <c r="I80" i="3" s="1"/>
  <c r="H80" i="3"/>
  <c r="H79" i="3"/>
  <c r="E79" i="3"/>
  <c r="F79" i="3" s="1"/>
  <c r="I79" i="3" s="1"/>
  <c r="J68" i="3"/>
  <c r="B68" i="3"/>
  <c r="C68" i="3" s="1"/>
  <c r="D68" i="3" s="1"/>
  <c r="H68" i="3" l="1"/>
  <c r="E68" i="3"/>
  <c r="F68" i="3" s="1"/>
  <c r="I68" i="3" s="1"/>
  <c r="E70" i="3"/>
  <c r="E71" i="3"/>
  <c r="E72" i="3"/>
  <c r="E73" i="3"/>
  <c r="E74" i="3"/>
  <c r="F74" i="3" s="1"/>
  <c r="E75" i="3"/>
  <c r="E76" i="3"/>
  <c r="E77" i="3"/>
  <c r="F71" i="3"/>
  <c r="F72" i="3"/>
  <c r="F73" i="3"/>
  <c r="F75" i="3"/>
  <c r="F76" i="3"/>
  <c r="F77" i="3"/>
  <c r="F70" i="3"/>
  <c r="J77" i="3"/>
  <c r="B77" i="3"/>
  <c r="C77" i="3" s="1"/>
  <c r="D77" i="3" s="1"/>
  <c r="J76" i="3"/>
  <c r="B76" i="3"/>
  <c r="C76" i="3" s="1"/>
  <c r="D76" i="3" s="1"/>
  <c r="J75" i="3"/>
  <c r="B75" i="3"/>
  <c r="C75" i="3" s="1"/>
  <c r="D75" i="3" s="1"/>
  <c r="J74" i="3"/>
  <c r="B74" i="3"/>
  <c r="C74" i="3" s="1"/>
  <c r="D74" i="3" s="1"/>
  <c r="J73" i="3"/>
  <c r="B73" i="3"/>
  <c r="C73" i="3" s="1"/>
  <c r="D73" i="3" s="1"/>
  <c r="J72" i="3"/>
  <c r="B72" i="3"/>
  <c r="C72" i="3" s="1"/>
  <c r="D72" i="3" s="1"/>
  <c r="J71" i="3"/>
  <c r="B71" i="3"/>
  <c r="C71" i="3" s="1"/>
  <c r="D71" i="3" s="1"/>
  <c r="J70" i="3"/>
  <c r="B70" i="3"/>
  <c r="C70" i="3" s="1"/>
  <c r="D70" i="3" s="1"/>
  <c r="E69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4" i="3"/>
  <c r="E33" i="3"/>
  <c r="E32" i="3"/>
  <c r="E31" i="3"/>
  <c r="E30" i="3"/>
  <c r="E29" i="3"/>
  <c r="E28" i="3"/>
  <c r="E27" i="3"/>
  <c r="E26" i="3"/>
  <c r="E25" i="3"/>
  <c r="E24" i="3"/>
  <c r="J69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H69" i="3"/>
  <c r="K51" i="3"/>
  <c r="K45" i="3"/>
  <c r="K42" i="3"/>
  <c r="K40" i="3"/>
  <c r="K67" i="3"/>
  <c r="K64" i="3"/>
  <c r="K59" i="3"/>
  <c r="K52" i="3"/>
  <c r="K48" i="3"/>
  <c r="K47" i="3"/>
  <c r="K46" i="3"/>
  <c r="K44" i="3"/>
  <c r="K41" i="3"/>
  <c r="K39" i="3"/>
  <c r="K38" i="3"/>
  <c r="K34" i="3"/>
  <c r="K32" i="3"/>
  <c r="C69" i="3"/>
  <c r="D69" i="3" s="1"/>
  <c r="F69" i="3" s="1"/>
  <c r="I69" i="3" s="1"/>
  <c r="B69" i="3"/>
  <c r="B67" i="3"/>
  <c r="C67" i="3" s="1"/>
  <c r="D67" i="3" s="1"/>
  <c r="B66" i="3"/>
  <c r="C66" i="3" s="1"/>
  <c r="D66" i="3" s="1"/>
  <c r="B65" i="3"/>
  <c r="C65" i="3" s="1"/>
  <c r="D65" i="3" s="1"/>
  <c r="C64" i="3"/>
  <c r="D64" i="3" s="1"/>
  <c r="B64" i="3"/>
  <c r="B63" i="3"/>
  <c r="C63" i="3" s="1"/>
  <c r="D63" i="3" s="1"/>
  <c r="C62" i="3"/>
  <c r="D62" i="3" s="1"/>
  <c r="B62" i="3"/>
  <c r="B61" i="3"/>
  <c r="C61" i="3" s="1"/>
  <c r="D61" i="3" s="1"/>
  <c r="C60" i="3"/>
  <c r="D60" i="3" s="1"/>
  <c r="B60" i="3"/>
  <c r="B59" i="3"/>
  <c r="C59" i="3" s="1"/>
  <c r="D59" i="3" s="1"/>
  <c r="C58" i="3"/>
  <c r="D58" i="3" s="1"/>
  <c r="B58" i="3"/>
  <c r="B57" i="3"/>
  <c r="C57" i="3" s="1"/>
  <c r="D57" i="3" s="1"/>
  <c r="C56" i="3"/>
  <c r="D56" i="3" s="1"/>
  <c r="B56" i="3"/>
  <c r="B55" i="3"/>
  <c r="C55" i="3" s="1"/>
  <c r="D55" i="3" s="1"/>
  <c r="C54" i="3"/>
  <c r="D54" i="3" s="1"/>
  <c r="B54" i="3"/>
  <c r="B53" i="3"/>
  <c r="C53" i="3" s="1"/>
  <c r="D53" i="3" s="1"/>
  <c r="C52" i="3"/>
  <c r="D52" i="3" s="1"/>
  <c r="B52" i="3"/>
  <c r="B51" i="3"/>
  <c r="C51" i="3" s="1"/>
  <c r="D51" i="3" s="1"/>
  <c r="C50" i="3"/>
  <c r="D50" i="3" s="1"/>
  <c r="B50" i="3"/>
  <c r="B49" i="3"/>
  <c r="C49" i="3" s="1"/>
  <c r="D49" i="3" s="1"/>
  <c r="C48" i="3"/>
  <c r="D48" i="3" s="1"/>
  <c r="B48" i="3"/>
  <c r="B47" i="3"/>
  <c r="C47" i="3" s="1"/>
  <c r="D47" i="3" s="1"/>
  <c r="C46" i="3"/>
  <c r="D46" i="3" s="1"/>
  <c r="B46" i="3"/>
  <c r="B45" i="3"/>
  <c r="C45" i="3" s="1"/>
  <c r="D45" i="3" s="1"/>
  <c r="C44" i="3"/>
  <c r="D44" i="3" s="1"/>
  <c r="B44" i="3"/>
  <c r="B43" i="3"/>
  <c r="C43" i="3" s="1"/>
  <c r="D43" i="3" s="1"/>
  <c r="C42" i="3"/>
  <c r="D42" i="3" s="1"/>
  <c r="B42" i="3"/>
  <c r="B41" i="3"/>
  <c r="C41" i="3" s="1"/>
  <c r="D41" i="3" s="1"/>
  <c r="C40" i="3"/>
  <c r="D40" i="3" s="1"/>
  <c r="B40" i="3"/>
  <c r="B39" i="3"/>
  <c r="C39" i="3" s="1"/>
  <c r="D39" i="3" s="1"/>
  <c r="C38" i="3"/>
  <c r="D38" i="3" s="1"/>
  <c r="B38" i="3"/>
  <c r="B37" i="3"/>
  <c r="C37" i="3" s="1"/>
  <c r="D37" i="3" s="1"/>
  <c r="C36" i="3"/>
  <c r="D36" i="3" s="1"/>
  <c r="B36" i="3"/>
  <c r="B35" i="3"/>
  <c r="C35" i="3" s="1"/>
  <c r="D35" i="3" s="1"/>
  <c r="E35" i="3" s="1"/>
  <c r="F35" i="3" s="1"/>
  <c r="I35" i="3" s="1"/>
  <c r="C34" i="3"/>
  <c r="D34" i="3" s="1"/>
  <c r="B34" i="3"/>
  <c r="B33" i="3"/>
  <c r="C33" i="3" s="1"/>
  <c r="D33" i="3" s="1"/>
  <c r="C32" i="3"/>
  <c r="D32" i="3" s="1"/>
  <c r="B32" i="3"/>
  <c r="B31" i="3"/>
  <c r="C31" i="3" s="1"/>
  <c r="D31" i="3" s="1"/>
  <c r="F31" i="3" s="1"/>
  <c r="I31" i="3" s="1"/>
  <c r="C30" i="3"/>
  <c r="D30" i="3" s="1"/>
  <c r="B30" i="3"/>
  <c r="B29" i="3"/>
  <c r="C29" i="3" s="1"/>
  <c r="D29" i="3" s="1"/>
  <c r="C28" i="3"/>
  <c r="D28" i="3" s="1"/>
  <c r="B28" i="3"/>
  <c r="B27" i="3"/>
  <c r="C27" i="3" s="1"/>
  <c r="D27" i="3" s="1"/>
  <c r="F27" i="3" s="1"/>
  <c r="I27" i="3" s="1"/>
  <c r="C26" i="3"/>
  <c r="D26" i="3" s="1"/>
  <c r="B26" i="3"/>
  <c r="B25" i="3"/>
  <c r="C25" i="3" s="1"/>
  <c r="D25" i="3" s="1"/>
  <c r="C24" i="3"/>
  <c r="D24" i="3" s="1"/>
  <c r="B24" i="3"/>
  <c r="H35" i="3"/>
  <c r="H31" i="3"/>
  <c r="H27" i="3"/>
  <c r="I23" i="3"/>
  <c r="H23" i="3"/>
  <c r="B23" i="3"/>
  <c r="C23" i="3" s="1"/>
  <c r="D23" i="3" s="1"/>
  <c r="E23" i="3" s="1"/>
  <c r="F23" i="3" s="1"/>
  <c r="B22" i="3"/>
  <c r="C22" i="3" s="1"/>
  <c r="D22" i="3" s="1"/>
  <c r="B21" i="3"/>
  <c r="C21" i="3" s="1"/>
  <c r="D21" i="3" s="1"/>
  <c r="B20" i="3"/>
  <c r="C20" i="3" s="1"/>
  <c r="D20" i="3" s="1"/>
  <c r="B19" i="3"/>
  <c r="C19" i="3" s="1"/>
  <c r="D19" i="3" s="1"/>
  <c r="B18" i="3"/>
  <c r="C18" i="3" s="1"/>
  <c r="D18" i="3" s="1"/>
  <c r="B17" i="3"/>
  <c r="C17" i="3" s="1"/>
  <c r="D17" i="3" s="1"/>
  <c r="J16" i="3"/>
  <c r="B16" i="3"/>
  <c r="C16" i="3" s="1"/>
  <c r="D16" i="3" s="1"/>
  <c r="J15" i="3"/>
  <c r="B15" i="3"/>
  <c r="C15" i="3" s="1"/>
  <c r="D15" i="3" s="1"/>
  <c r="J14" i="3"/>
  <c r="B14" i="3"/>
  <c r="C14" i="3" s="1"/>
  <c r="D14" i="3" s="1"/>
  <c r="J13" i="3"/>
  <c r="B13" i="3"/>
  <c r="C13" i="3" s="1"/>
  <c r="D13" i="3" s="1"/>
  <c r="J12" i="3"/>
  <c r="B12" i="3"/>
  <c r="C12" i="3" s="1"/>
  <c r="D12" i="3" s="1"/>
  <c r="J11" i="3"/>
  <c r="B11" i="3"/>
  <c r="C11" i="3" s="1"/>
  <c r="D11" i="3" s="1"/>
  <c r="J9" i="3"/>
  <c r="B9" i="3"/>
  <c r="C9" i="3" s="1"/>
  <c r="D9" i="3" s="1"/>
  <c r="J8" i="3"/>
  <c r="B8" i="3"/>
  <c r="C8" i="3" s="1"/>
  <c r="D8" i="3" s="1"/>
  <c r="J7" i="3"/>
  <c r="B7" i="3"/>
  <c r="C7" i="3" s="1"/>
  <c r="D7" i="3" s="1"/>
  <c r="J6" i="3"/>
  <c r="B6" i="3"/>
  <c r="C6" i="3" s="1"/>
  <c r="D6" i="3" s="1"/>
  <c r="J5" i="3"/>
  <c r="B5" i="3"/>
  <c r="C5" i="3" s="1"/>
  <c r="D5" i="3" s="1"/>
  <c r="J4" i="3"/>
  <c r="B4" i="3"/>
  <c r="C4" i="3" s="1"/>
  <c r="D4" i="3" s="1"/>
  <c r="J3" i="3"/>
  <c r="B3" i="3"/>
  <c r="C3" i="3" s="1"/>
  <c r="D3" i="3" s="1"/>
  <c r="J2" i="3"/>
  <c r="B2" i="3"/>
  <c r="C2" i="3" s="1"/>
  <c r="D2" i="3" s="1"/>
  <c r="B177" i="1"/>
  <c r="K160" i="1"/>
  <c r="K159" i="1"/>
  <c r="J159" i="1" s="1"/>
  <c r="B159" i="1"/>
  <c r="C159" i="1" s="1"/>
  <c r="D159" i="1" s="1"/>
  <c r="H72" i="3" l="1"/>
  <c r="I72" i="3"/>
  <c r="H76" i="3"/>
  <c r="I76" i="3"/>
  <c r="I70" i="3"/>
  <c r="H70" i="3"/>
  <c r="H74" i="3"/>
  <c r="I74" i="3"/>
  <c r="I73" i="3"/>
  <c r="H73" i="3"/>
  <c r="H77" i="3"/>
  <c r="I77" i="3"/>
  <c r="I71" i="3"/>
  <c r="H71" i="3"/>
  <c r="H75" i="3"/>
  <c r="I75" i="3"/>
  <c r="F33" i="3"/>
  <c r="I33" i="3" s="1"/>
  <c r="H33" i="3"/>
  <c r="H28" i="3"/>
  <c r="F28" i="3"/>
  <c r="I28" i="3" s="1"/>
  <c r="H36" i="3"/>
  <c r="F36" i="3"/>
  <c r="I36" i="3" s="1"/>
  <c r="F39" i="3"/>
  <c r="I39" i="3" s="1"/>
  <c r="H39" i="3"/>
  <c r="H44" i="3"/>
  <c r="F44" i="3"/>
  <c r="I44" i="3" s="1"/>
  <c r="F47" i="3"/>
  <c r="I47" i="3" s="1"/>
  <c r="H47" i="3"/>
  <c r="H52" i="3"/>
  <c r="F52" i="3"/>
  <c r="I52" i="3" s="1"/>
  <c r="H55" i="3"/>
  <c r="F55" i="3"/>
  <c r="I55" i="3" s="1"/>
  <c r="H60" i="3"/>
  <c r="F60" i="3"/>
  <c r="I60" i="3" s="1"/>
  <c r="F63" i="3"/>
  <c r="I63" i="3" s="1"/>
  <c r="H63" i="3"/>
  <c r="H66" i="3"/>
  <c r="F66" i="3"/>
  <c r="I66" i="3" s="1"/>
  <c r="H30" i="3"/>
  <c r="F30" i="3"/>
  <c r="I30" i="3" s="1"/>
  <c r="F46" i="3"/>
  <c r="I46" i="3" s="1"/>
  <c r="H46" i="3"/>
  <c r="F26" i="3"/>
  <c r="I26" i="3" s="1"/>
  <c r="H26" i="3"/>
  <c r="F29" i="3"/>
  <c r="I29" i="3" s="1"/>
  <c r="H29" i="3"/>
  <c r="F34" i="3"/>
  <c r="I34" i="3" s="1"/>
  <c r="H34" i="3"/>
  <c r="F37" i="3"/>
  <c r="I37" i="3" s="1"/>
  <c r="H37" i="3"/>
  <c r="F42" i="3"/>
  <c r="I42" i="3" s="1"/>
  <c r="H42" i="3"/>
  <c r="F45" i="3"/>
  <c r="I45" i="3" s="1"/>
  <c r="H45" i="3"/>
  <c r="H50" i="3"/>
  <c r="F50" i="3"/>
  <c r="I50" i="3" s="1"/>
  <c r="F53" i="3"/>
  <c r="I53" i="3" s="1"/>
  <c r="H53" i="3"/>
  <c r="H58" i="3"/>
  <c r="F58" i="3"/>
  <c r="I58" i="3" s="1"/>
  <c r="F61" i="3"/>
  <c r="I61" i="3" s="1"/>
  <c r="H61" i="3"/>
  <c r="F67" i="3"/>
  <c r="I67" i="3" s="1"/>
  <c r="H67" i="3"/>
  <c r="F41" i="3"/>
  <c r="I41" i="3" s="1"/>
  <c r="H41" i="3"/>
  <c r="H24" i="3"/>
  <c r="F24" i="3"/>
  <c r="I24" i="3" s="1"/>
  <c r="H32" i="3"/>
  <c r="F32" i="3"/>
  <c r="I32" i="3" s="1"/>
  <c r="H40" i="3"/>
  <c r="F40" i="3"/>
  <c r="I40" i="3" s="1"/>
  <c r="F43" i="3"/>
  <c r="I43" i="3" s="1"/>
  <c r="H43" i="3"/>
  <c r="H48" i="3"/>
  <c r="F48" i="3"/>
  <c r="I48" i="3" s="1"/>
  <c r="H51" i="3"/>
  <c r="F51" i="3"/>
  <c r="I51" i="3" s="1"/>
  <c r="H56" i="3"/>
  <c r="F56" i="3"/>
  <c r="I56" i="3" s="1"/>
  <c r="H59" i="3"/>
  <c r="F59" i="3"/>
  <c r="I59" i="3" s="1"/>
  <c r="H64" i="3"/>
  <c r="F64" i="3"/>
  <c r="I64" i="3" s="1"/>
  <c r="F25" i="3"/>
  <c r="I25" i="3" s="1"/>
  <c r="H25" i="3"/>
  <c r="F38" i="3"/>
  <c r="I38" i="3" s="1"/>
  <c r="H38" i="3"/>
  <c r="F49" i="3"/>
  <c r="I49" i="3" s="1"/>
  <c r="H49" i="3"/>
  <c r="H54" i="3"/>
  <c r="F54" i="3"/>
  <c r="I54" i="3" s="1"/>
  <c r="F57" i="3"/>
  <c r="I57" i="3" s="1"/>
  <c r="H57" i="3"/>
  <c r="H62" i="3"/>
  <c r="F62" i="3"/>
  <c r="I62" i="3" s="1"/>
  <c r="F65" i="3"/>
  <c r="I65" i="3" s="1"/>
  <c r="H65" i="3"/>
  <c r="E21" i="3"/>
  <c r="F21" i="3" s="1"/>
  <c r="I21" i="3" s="1"/>
  <c r="H21" i="3"/>
  <c r="E22" i="3"/>
  <c r="F22" i="3" s="1"/>
  <c r="I22" i="3" s="1"/>
  <c r="H22" i="3"/>
  <c r="E20" i="3"/>
  <c r="F20" i="3" s="1"/>
  <c r="I20" i="3" s="1"/>
  <c r="H20" i="3"/>
  <c r="E3" i="3"/>
  <c r="F3" i="3" s="1"/>
  <c r="I3" i="3" s="1"/>
  <c r="H3" i="3"/>
  <c r="E9" i="3"/>
  <c r="F9" i="3" s="1"/>
  <c r="I9" i="3" s="1"/>
  <c r="H9" i="3"/>
  <c r="E12" i="3"/>
  <c r="F12" i="3" s="1"/>
  <c r="I12" i="3" s="1"/>
  <c r="H12" i="3"/>
  <c r="E16" i="3"/>
  <c r="F16" i="3" s="1"/>
  <c r="I16" i="3" s="1"/>
  <c r="H16" i="3"/>
  <c r="E5" i="3"/>
  <c r="F5" i="3" s="1"/>
  <c r="I5" i="3" s="1"/>
  <c r="H5" i="3"/>
  <c r="E7" i="3"/>
  <c r="F7" i="3" s="1"/>
  <c r="I7" i="3" s="1"/>
  <c r="H7" i="3"/>
  <c r="E14" i="3"/>
  <c r="F14" i="3" s="1"/>
  <c r="I14" i="3" s="1"/>
  <c r="H14" i="3"/>
  <c r="E18" i="3"/>
  <c r="F18" i="3" s="1"/>
  <c r="I18" i="3" s="1"/>
  <c r="H18" i="3"/>
  <c r="E4" i="3"/>
  <c r="F4" i="3" s="1"/>
  <c r="I4" i="3" s="1"/>
  <c r="H4" i="3"/>
  <c r="E8" i="3"/>
  <c r="F8" i="3" s="1"/>
  <c r="I8" i="3" s="1"/>
  <c r="H8" i="3"/>
  <c r="E13" i="3"/>
  <c r="F13" i="3" s="1"/>
  <c r="I13" i="3" s="1"/>
  <c r="H13" i="3"/>
  <c r="E19" i="3"/>
  <c r="F19" i="3" s="1"/>
  <c r="I19" i="3" s="1"/>
  <c r="H19" i="3"/>
  <c r="E6" i="3"/>
  <c r="F6" i="3" s="1"/>
  <c r="I6" i="3" s="1"/>
  <c r="H6" i="3"/>
  <c r="E11" i="3"/>
  <c r="F11" i="3" s="1"/>
  <c r="I11" i="3" s="1"/>
  <c r="H11" i="3"/>
  <c r="E15" i="3"/>
  <c r="F15" i="3" s="1"/>
  <c r="I15" i="3" s="1"/>
  <c r="H15" i="3"/>
  <c r="E17" i="3"/>
  <c r="F17" i="3" s="1"/>
  <c r="I17" i="3" s="1"/>
  <c r="H17" i="3"/>
  <c r="E2" i="3"/>
  <c r="F2" i="3" s="1"/>
  <c r="I2" i="3" s="1"/>
  <c r="H2" i="3"/>
  <c r="E159" i="1"/>
  <c r="F159" i="1" s="1"/>
  <c r="I159" i="1" s="1"/>
  <c r="H159" i="1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K49" i="2"/>
  <c r="E49" i="2"/>
  <c r="B49" i="2"/>
  <c r="C49" i="2" s="1"/>
  <c r="D49" i="2" s="1"/>
  <c r="B48" i="2"/>
  <c r="C48" i="2" s="1"/>
  <c r="D48" i="2" s="1"/>
  <c r="E48" i="2" s="1"/>
  <c r="K46" i="2"/>
  <c r="E19" i="2"/>
  <c r="K45" i="2"/>
  <c r="K43" i="2"/>
  <c r="K42" i="2"/>
  <c r="K38" i="2"/>
  <c r="K37" i="2"/>
  <c r="K36" i="2"/>
  <c r="K35" i="2"/>
  <c r="K25" i="2"/>
  <c r="K32" i="2"/>
  <c r="K28" i="2"/>
  <c r="B47" i="2"/>
  <c r="C47" i="2" s="1"/>
  <c r="D47" i="2" s="1"/>
  <c r="B46" i="2"/>
  <c r="C46" i="2" s="1"/>
  <c r="D46" i="2" s="1"/>
  <c r="B2" i="2"/>
  <c r="C2" i="2" s="1"/>
  <c r="D2" i="2" s="1"/>
  <c r="B45" i="2"/>
  <c r="C45" i="2" s="1"/>
  <c r="D45" i="2" s="1"/>
  <c r="B44" i="2"/>
  <c r="C44" i="2" s="1"/>
  <c r="D44" i="2" s="1"/>
  <c r="B43" i="2"/>
  <c r="C43" i="2" s="1"/>
  <c r="D43" i="2" s="1"/>
  <c r="B42" i="2"/>
  <c r="C42" i="2" s="1"/>
  <c r="D42" i="2" s="1"/>
  <c r="B41" i="2"/>
  <c r="C41" i="2" s="1"/>
  <c r="D41" i="2" s="1"/>
  <c r="B40" i="2"/>
  <c r="C40" i="2" s="1"/>
  <c r="D40" i="2" s="1"/>
  <c r="B39" i="2"/>
  <c r="C39" i="2" s="1"/>
  <c r="D39" i="2" s="1"/>
  <c r="B38" i="2"/>
  <c r="C38" i="2" s="1"/>
  <c r="D38" i="2" s="1"/>
  <c r="B37" i="2"/>
  <c r="C37" i="2" s="1"/>
  <c r="D37" i="2" s="1"/>
  <c r="B36" i="2"/>
  <c r="C36" i="2" s="1"/>
  <c r="D36" i="2" s="1"/>
  <c r="B35" i="2"/>
  <c r="C35" i="2" s="1"/>
  <c r="D35" i="2" s="1"/>
  <c r="B34" i="2"/>
  <c r="C34" i="2" s="1"/>
  <c r="D34" i="2" s="1"/>
  <c r="B33" i="2"/>
  <c r="C33" i="2" s="1"/>
  <c r="D33" i="2" s="1"/>
  <c r="B32" i="2"/>
  <c r="C32" i="2" s="1"/>
  <c r="D32" i="2" s="1"/>
  <c r="B31" i="2"/>
  <c r="C31" i="2" s="1"/>
  <c r="D31" i="2" s="1"/>
  <c r="B30" i="2"/>
  <c r="C30" i="2" s="1"/>
  <c r="D30" i="2" s="1"/>
  <c r="B29" i="2"/>
  <c r="C29" i="2" s="1"/>
  <c r="D29" i="2" s="1"/>
  <c r="K10" i="2"/>
  <c r="K7" i="2"/>
  <c r="K24" i="2"/>
  <c r="B28" i="2"/>
  <c r="C28" i="2" s="1"/>
  <c r="D28" i="2" s="1"/>
  <c r="B27" i="2"/>
  <c r="C27" i="2" s="1"/>
  <c r="D27" i="2" s="1"/>
  <c r="B26" i="2"/>
  <c r="C26" i="2" s="1"/>
  <c r="D26" i="2" s="1"/>
  <c r="E26" i="2" s="1"/>
  <c r="B25" i="2"/>
  <c r="C25" i="2" s="1"/>
  <c r="D25" i="2" s="1"/>
  <c r="B24" i="2"/>
  <c r="C24" i="2" s="1"/>
  <c r="D24" i="2" s="1"/>
  <c r="B23" i="2"/>
  <c r="C23" i="2" s="1"/>
  <c r="D23" i="2" s="1"/>
  <c r="E23" i="2" s="1"/>
  <c r="B22" i="2"/>
  <c r="C22" i="2" s="1"/>
  <c r="D22" i="2" s="1"/>
  <c r="B21" i="2"/>
  <c r="C21" i="2" s="1"/>
  <c r="D21" i="2" s="1"/>
  <c r="B20" i="2"/>
  <c r="C20" i="2" s="1"/>
  <c r="D20" i="2" s="1"/>
  <c r="E20" i="2" s="1"/>
  <c r="B19" i="2"/>
  <c r="C19" i="2" s="1"/>
  <c r="D19" i="2" s="1"/>
  <c r="B18" i="2"/>
  <c r="C18" i="2" s="1"/>
  <c r="D18" i="2" s="1"/>
  <c r="E18" i="2" s="1"/>
  <c r="B17" i="2"/>
  <c r="C17" i="2" s="1"/>
  <c r="D17" i="2" s="1"/>
  <c r="E17" i="2" s="1"/>
  <c r="B16" i="2"/>
  <c r="C16" i="2" s="1"/>
  <c r="D16" i="2" s="1"/>
  <c r="E16" i="2" s="1"/>
  <c r="B15" i="2"/>
  <c r="C15" i="2" s="1"/>
  <c r="D15" i="2" s="1"/>
  <c r="E15" i="2" s="1"/>
  <c r="B14" i="2"/>
  <c r="C14" i="2" s="1"/>
  <c r="D14" i="2" s="1"/>
  <c r="E14" i="2" s="1"/>
  <c r="B13" i="2"/>
  <c r="C13" i="2" s="1"/>
  <c r="D13" i="2" s="1"/>
  <c r="E13" i="2" s="1"/>
  <c r="B12" i="2"/>
  <c r="C12" i="2" s="1"/>
  <c r="D12" i="2" s="1"/>
  <c r="E12" i="2" s="1"/>
  <c r="B11" i="2"/>
  <c r="C11" i="2" s="1"/>
  <c r="D11" i="2" s="1"/>
  <c r="E11" i="2" s="1"/>
  <c r="B10" i="2"/>
  <c r="C10" i="2" s="1"/>
  <c r="D10" i="2" s="1"/>
  <c r="B9" i="2"/>
  <c r="C9" i="2" s="1"/>
  <c r="D9" i="2" s="1"/>
  <c r="B8" i="2"/>
  <c r="C8" i="2" s="1"/>
  <c r="D8" i="2" s="1"/>
  <c r="B7" i="2"/>
  <c r="C7" i="2" s="1"/>
  <c r="D7" i="2" s="1"/>
  <c r="B6" i="2"/>
  <c r="C6" i="2" s="1"/>
  <c r="D6" i="2" s="1"/>
  <c r="B5" i="2"/>
  <c r="C5" i="2" s="1"/>
  <c r="D5" i="2" s="1"/>
  <c r="B4" i="2"/>
  <c r="C4" i="2" s="1"/>
  <c r="D4" i="2" s="1"/>
  <c r="B3" i="2"/>
  <c r="C3" i="2" s="1"/>
  <c r="D3" i="2" s="1"/>
  <c r="H49" i="2" l="1"/>
  <c r="F49" i="2"/>
  <c r="H48" i="2"/>
  <c r="F48" i="2"/>
  <c r="E33" i="2"/>
  <c r="F33" i="2" s="1"/>
  <c r="H33" i="2"/>
  <c r="E41" i="2"/>
  <c r="F41" i="2" s="1"/>
  <c r="H41" i="2"/>
  <c r="E31" i="2"/>
  <c r="F31" i="2" s="1"/>
  <c r="H31" i="2"/>
  <c r="E36" i="2"/>
  <c r="F36" i="2" s="1"/>
  <c r="H36" i="2"/>
  <c r="E39" i="2"/>
  <c r="F39" i="2" s="1"/>
  <c r="H39" i="2"/>
  <c r="E43" i="2"/>
  <c r="F43" i="2" s="1"/>
  <c r="H43" i="2"/>
  <c r="E45" i="2"/>
  <c r="F45" i="2" s="1"/>
  <c r="H45" i="2"/>
  <c r="E46" i="2"/>
  <c r="F46" i="2" s="1"/>
  <c r="H46" i="2"/>
  <c r="E34" i="2"/>
  <c r="F34" i="2" s="1"/>
  <c r="H34" i="2"/>
  <c r="E37" i="2"/>
  <c r="F37" i="2" s="1"/>
  <c r="H37" i="2"/>
  <c r="E40" i="2"/>
  <c r="F40" i="2" s="1"/>
  <c r="H40" i="2"/>
  <c r="E44" i="2"/>
  <c r="F44" i="2" s="1"/>
  <c r="H44" i="2"/>
  <c r="E47" i="2"/>
  <c r="F47" i="2" s="1"/>
  <c r="H47" i="2"/>
  <c r="H29" i="2"/>
  <c r="E29" i="2"/>
  <c r="F29" i="2" s="1"/>
  <c r="H30" i="2"/>
  <c r="E30" i="2"/>
  <c r="F30" i="2" s="1"/>
  <c r="E32" i="2"/>
  <c r="F32" i="2" s="1"/>
  <c r="H32" i="2"/>
  <c r="E35" i="2"/>
  <c r="F35" i="2" s="1"/>
  <c r="H35" i="2"/>
  <c r="E38" i="2"/>
  <c r="F38" i="2" s="1"/>
  <c r="H38" i="2"/>
  <c r="E42" i="2"/>
  <c r="F42" i="2" s="1"/>
  <c r="H42" i="2"/>
  <c r="E2" i="2"/>
  <c r="F2" i="2" s="1"/>
  <c r="I2" i="2" s="1"/>
  <c r="H2" i="2"/>
  <c r="E27" i="2"/>
  <c r="F27" i="2" s="1"/>
  <c r="H27" i="2"/>
  <c r="E25" i="2"/>
  <c r="F25" i="2" s="1"/>
  <c r="H25" i="2"/>
  <c r="F26" i="2"/>
  <c r="H26" i="2"/>
  <c r="E24" i="2"/>
  <c r="F24" i="2" s="1"/>
  <c r="H24" i="2"/>
  <c r="E28" i="2"/>
  <c r="F28" i="2" s="1"/>
  <c r="H28" i="2"/>
  <c r="H10" i="2"/>
  <c r="E10" i="2"/>
  <c r="F10" i="2" s="1"/>
  <c r="H14" i="2"/>
  <c r="F14" i="2"/>
  <c r="F16" i="2"/>
  <c r="H16" i="2"/>
  <c r="H18" i="2"/>
  <c r="F18" i="2"/>
  <c r="H20" i="2"/>
  <c r="F20" i="2"/>
  <c r="H22" i="2"/>
  <c r="E22" i="2"/>
  <c r="F22" i="2" s="1"/>
  <c r="H12" i="2"/>
  <c r="F12" i="2"/>
  <c r="H9" i="2"/>
  <c r="E9" i="2"/>
  <c r="F9" i="2" s="1"/>
  <c r="H13" i="2"/>
  <c r="F13" i="2"/>
  <c r="H17" i="2"/>
  <c r="F17" i="2"/>
  <c r="H23" i="2"/>
  <c r="F23" i="2"/>
  <c r="H11" i="2"/>
  <c r="F11" i="2"/>
  <c r="H15" i="2"/>
  <c r="F15" i="2"/>
  <c r="H19" i="2"/>
  <c r="F19" i="2"/>
  <c r="E21" i="2"/>
  <c r="F21" i="2" s="1"/>
  <c r="H21" i="2"/>
  <c r="E7" i="2"/>
  <c r="F7" i="2" s="1"/>
  <c r="H7" i="2"/>
  <c r="E8" i="2"/>
  <c r="F8" i="2" s="1"/>
  <c r="H8" i="2"/>
  <c r="E6" i="2"/>
  <c r="F6" i="2" s="1"/>
  <c r="H6" i="2"/>
  <c r="E4" i="2"/>
  <c r="F4" i="2" s="1"/>
  <c r="H4" i="2"/>
  <c r="E5" i="2"/>
  <c r="F5" i="2" s="1"/>
  <c r="H5" i="2"/>
  <c r="H3" i="2"/>
  <c r="E3" i="2"/>
  <c r="F3" i="2" s="1"/>
  <c r="J170" i="1"/>
  <c r="B170" i="1"/>
  <c r="C170" i="1" s="1"/>
  <c r="D170" i="1" s="1"/>
  <c r="H170" i="1" s="1"/>
  <c r="E170" i="1" l="1"/>
  <c r="F170" i="1" s="1"/>
  <c r="I170" i="1" s="1"/>
  <c r="J156" i="1"/>
  <c r="B156" i="1"/>
  <c r="C156" i="1" s="1"/>
  <c r="D156" i="1" s="1"/>
  <c r="E156" i="1" s="1"/>
  <c r="J155" i="1"/>
  <c r="B155" i="1"/>
  <c r="C155" i="1" s="1"/>
  <c r="D155" i="1" s="1"/>
  <c r="E155" i="1" s="1"/>
  <c r="J152" i="1"/>
  <c r="B152" i="1"/>
  <c r="C152" i="1" s="1"/>
  <c r="D152" i="1" s="1"/>
  <c r="E152" i="1" s="1"/>
  <c r="J151" i="1"/>
  <c r="B151" i="1"/>
  <c r="C151" i="1" s="1"/>
  <c r="D151" i="1" s="1"/>
  <c r="E151" i="1" s="1"/>
  <c r="J169" i="1"/>
  <c r="B169" i="1"/>
  <c r="C169" i="1" s="1"/>
  <c r="D169" i="1" s="1"/>
  <c r="J168" i="1"/>
  <c r="B168" i="1"/>
  <c r="C168" i="1" s="1"/>
  <c r="D168" i="1" s="1"/>
  <c r="J167" i="1"/>
  <c r="B167" i="1"/>
  <c r="C167" i="1" s="1"/>
  <c r="D167" i="1" s="1"/>
  <c r="J166" i="1"/>
  <c r="B166" i="1"/>
  <c r="C166" i="1" s="1"/>
  <c r="D166" i="1" s="1"/>
  <c r="J165" i="1"/>
  <c r="B165" i="1"/>
  <c r="C165" i="1" s="1"/>
  <c r="D165" i="1" s="1"/>
  <c r="J164" i="1"/>
  <c r="B164" i="1"/>
  <c r="C164" i="1" s="1"/>
  <c r="D164" i="1" s="1"/>
  <c r="J163" i="1"/>
  <c r="B163" i="1"/>
  <c r="C163" i="1" s="1"/>
  <c r="D163" i="1" s="1"/>
  <c r="J162" i="1"/>
  <c r="B162" i="1"/>
  <c r="C162" i="1" s="1"/>
  <c r="D162" i="1" s="1"/>
  <c r="J161" i="1"/>
  <c r="B161" i="1"/>
  <c r="C161" i="1" s="1"/>
  <c r="D161" i="1" s="1"/>
  <c r="J160" i="1"/>
  <c r="B160" i="1"/>
  <c r="C160" i="1" s="1"/>
  <c r="D160" i="1" s="1"/>
  <c r="E160" i="1" s="1"/>
  <c r="J158" i="1"/>
  <c r="B158" i="1"/>
  <c r="C158" i="1" s="1"/>
  <c r="D158" i="1" s="1"/>
  <c r="E158" i="1" s="1"/>
  <c r="J157" i="1"/>
  <c r="B157" i="1"/>
  <c r="C157" i="1" s="1"/>
  <c r="D157" i="1" s="1"/>
  <c r="E157" i="1" s="1"/>
  <c r="J154" i="1"/>
  <c r="B154" i="1"/>
  <c r="C154" i="1" s="1"/>
  <c r="D154" i="1" s="1"/>
  <c r="E154" i="1" s="1"/>
  <c r="J153" i="1"/>
  <c r="B153" i="1"/>
  <c r="C153" i="1" s="1"/>
  <c r="D153" i="1" s="1"/>
  <c r="E153" i="1" s="1"/>
  <c r="J150" i="1"/>
  <c r="B150" i="1"/>
  <c r="C150" i="1" s="1"/>
  <c r="D150" i="1" s="1"/>
  <c r="H150" i="1" s="1"/>
  <c r="F156" i="1" l="1"/>
  <c r="I156" i="1" s="1"/>
  <c r="H156" i="1"/>
  <c r="F155" i="1"/>
  <c r="I155" i="1" s="1"/>
  <c r="H155" i="1"/>
  <c r="F151" i="1"/>
  <c r="I151" i="1" s="1"/>
  <c r="H151" i="1"/>
  <c r="F152" i="1"/>
  <c r="I152" i="1" s="1"/>
  <c r="H152" i="1"/>
  <c r="F157" i="1"/>
  <c r="I157" i="1" s="1"/>
  <c r="H157" i="1"/>
  <c r="F158" i="1"/>
  <c r="I158" i="1" s="1"/>
  <c r="H158" i="1"/>
  <c r="E162" i="1"/>
  <c r="F162" i="1" s="1"/>
  <c r="I162" i="1" s="1"/>
  <c r="H162" i="1"/>
  <c r="E164" i="1"/>
  <c r="F164" i="1" s="1"/>
  <c r="I164" i="1" s="1"/>
  <c r="H164" i="1"/>
  <c r="E166" i="1"/>
  <c r="F166" i="1" s="1"/>
  <c r="I166" i="1" s="1"/>
  <c r="H166" i="1"/>
  <c r="E168" i="1"/>
  <c r="F168" i="1" s="1"/>
  <c r="I168" i="1" s="1"/>
  <c r="H168" i="1"/>
  <c r="E161" i="1"/>
  <c r="F161" i="1" s="1"/>
  <c r="I161" i="1" s="1"/>
  <c r="H161" i="1"/>
  <c r="F154" i="1"/>
  <c r="I154" i="1" s="1"/>
  <c r="H154" i="1"/>
  <c r="F160" i="1"/>
  <c r="I160" i="1" s="1"/>
  <c r="H160" i="1"/>
  <c r="E163" i="1"/>
  <c r="F163" i="1" s="1"/>
  <c r="I163" i="1" s="1"/>
  <c r="H163" i="1"/>
  <c r="E165" i="1"/>
  <c r="F165" i="1" s="1"/>
  <c r="I165" i="1" s="1"/>
  <c r="H165" i="1"/>
  <c r="E167" i="1"/>
  <c r="F167" i="1" s="1"/>
  <c r="I167" i="1" s="1"/>
  <c r="H167" i="1"/>
  <c r="E169" i="1"/>
  <c r="F169" i="1" s="1"/>
  <c r="I169" i="1" s="1"/>
  <c r="H169" i="1"/>
  <c r="F153" i="1"/>
  <c r="I153" i="1" s="1"/>
  <c r="H153" i="1"/>
  <c r="E150" i="1"/>
  <c r="F150" i="1" s="1"/>
  <c r="I150" i="1" s="1"/>
  <c r="J149" i="1"/>
  <c r="B149" i="1"/>
  <c r="C149" i="1" s="1"/>
  <c r="D149" i="1" s="1"/>
  <c r="H149" i="1" l="1"/>
  <c r="E149" i="1"/>
  <c r="F149" i="1" s="1"/>
  <c r="I149" i="1" s="1"/>
  <c r="J148" i="1"/>
  <c r="B148" i="1"/>
  <c r="C148" i="1" s="1"/>
  <c r="D148" i="1" s="1"/>
  <c r="E148" i="1" s="1"/>
  <c r="F148" i="1" s="1"/>
  <c r="I148" i="1" s="1"/>
  <c r="H148" i="1" l="1"/>
  <c r="J147" i="1"/>
  <c r="B147" i="1"/>
  <c r="C147" i="1" s="1"/>
  <c r="D147" i="1" s="1"/>
  <c r="J146" i="1"/>
  <c r="B146" i="1"/>
  <c r="C146" i="1" s="1"/>
  <c r="D146" i="1" s="1"/>
  <c r="J145" i="1"/>
  <c r="B145" i="1"/>
  <c r="C145" i="1" s="1"/>
  <c r="D145" i="1" s="1"/>
  <c r="J144" i="1"/>
  <c r="B144" i="1"/>
  <c r="C144" i="1" s="1"/>
  <c r="D144" i="1" s="1"/>
  <c r="J143" i="1"/>
  <c r="B143" i="1"/>
  <c r="C143" i="1" s="1"/>
  <c r="D143" i="1" s="1"/>
  <c r="E143" i="1" s="1"/>
  <c r="J142" i="1"/>
  <c r="B142" i="1"/>
  <c r="C142" i="1" s="1"/>
  <c r="D142" i="1" s="1"/>
  <c r="E142" i="1" s="1"/>
  <c r="J141" i="1"/>
  <c r="B141" i="1"/>
  <c r="C141" i="1" s="1"/>
  <c r="D141" i="1" s="1"/>
  <c r="E141" i="1" s="1"/>
  <c r="J140" i="1"/>
  <c r="B140" i="1"/>
  <c r="C140" i="1" s="1"/>
  <c r="D140" i="1" s="1"/>
  <c r="E140" i="1" s="1"/>
  <c r="J139" i="1"/>
  <c r="B139" i="1"/>
  <c r="C139" i="1" s="1"/>
  <c r="D139" i="1" s="1"/>
  <c r="E139" i="1" s="1"/>
  <c r="J138" i="1"/>
  <c r="B138" i="1"/>
  <c r="C138" i="1" s="1"/>
  <c r="D138" i="1" s="1"/>
  <c r="E138" i="1" s="1"/>
  <c r="J137" i="1"/>
  <c r="B137" i="1"/>
  <c r="C137" i="1" s="1"/>
  <c r="D137" i="1" s="1"/>
  <c r="H137" i="1" s="1"/>
  <c r="E137" i="1" l="1"/>
  <c r="E146" i="1"/>
  <c r="F146" i="1" s="1"/>
  <c r="I146" i="1" s="1"/>
  <c r="H146" i="1"/>
  <c r="E147" i="1"/>
  <c r="F147" i="1" s="1"/>
  <c r="I147" i="1" s="1"/>
  <c r="H147" i="1"/>
  <c r="E145" i="1"/>
  <c r="F145" i="1" s="1"/>
  <c r="I145" i="1" s="1"/>
  <c r="H145" i="1"/>
  <c r="E144" i="1"/>
  <c r="F144" i="1" s="1"/>
  <c r="I144" i="1" s="1"/>
  <c r="H144" i="1"/>
  <c r="F140" i="1"/>
  <c r="I140" i="1" s="1"/>
  <c r="H140" i="1"/>
  <c r="F138" i="1"/>
  <c r="I138" i="1" s="1"/>
  <c r="H138" i="1"/>
  <c r="F142" i="1"/>
  <c r="I142" i="1" s="1"/>
  <c r="H142" i="1"/>
  <c r="F139" i="1"/>
  <c r="I139" i="1" s="1"/>
  <c r="H139" i="1"/>
  <c r="F141" i="1"/>
  <c r="I141" i="1" s="1"/>
  <c r="H141" i="1"/>
  <c r="F143" i="1"/>
  <c r="I143" i="1" s="1"/>
  <c r="H143" i="1"/>
  <c r="F137" i="1"/>
  <c r="I137" i="1" s="1"/>
  <c r="J136" i="1"/>
  <c r="B136" i="1"/>
  <c r="C136" i="1" s="1"/>
  <c r="D136" i="1" s="1"/>
  <c r="J135" i="1"/>
  <c r="B135" i="1"/>
  <c r="C135" i="1" s="1"/>
  <c r="D135" i="1" s="1"/>
  <c r="E135" i="1" l="1"/>
  <c r="F135" i="1" s="1"/>
  <c r="I135" i="1" s="1"/>
  <c r="H135" i="1"/>
  <c r="E136" i="1"/>
  <c r="F136" i="1" s="1"/>
  <c r="I136" i="1" s="1"/>
  <c r="H136" i="1"/>
  <c r="J134" i="1"/>
  <c r="B134" i="1"/>
  <c r="C134" i="1" s="1"/>
  <c r="D134" i="1" s="1"/>
  <c r="E134" i="1" s="1"/>
  <c r="J133" i="1"/>
  <c r="B133" i="1"/>
  <c r="C133" i="1" s="1"/>
  <c r="D133" i="1" s="1"/>
  <c r="H133" i="1" s="1"/>
  <c r="J132" i="1"/>
  <c r="B132" i="1"/>
  <c r="C132" i="1" s="1"/>
  <c r="D132" i="1" s="1"/>
  <c r="J131" i="1"/>
  <c r="B131" i="1"/>
  <c r="C131" i="1" s="1"/>
  <c r="D131" i="1" s="1"/>
  <c r="E131" i="1" s="1"/>
  <c r="J130" i="1"/>
  <c r="B130" i="1"/>
  <c r="C130" i="1" s="1"/>
  <c r="D130" i="1" s="1"/>
  <c r="J129" i="1"/>
  <c r="B129" i="1"/>
  <c r="C129" i="1" s="1"/>
  <c r="D129" i="1" s="1"/>
  <c r="B128" i="1"/>
  <c r="C128" i="1" s="1"/>
  <c r="D128" i="1" s="1"/>
  <c r="J128" i="1"/>
  <c r="J127" i="1"/>
  <c r="B127" i="1"/>
  <c r="C127" i="1" s="1"/>
  <c r="D127" i="1" s="1"/>
  <c r="J122" i="1"/>
  <c r="B122" i="1"/>
  <c r="C122" i="1" s="1"/>
  <c r="D122" i="1" s="1"/>
  <c r="J126" i="1"/>
  <c r="B126" i="1"/>
  <c r="C126" i="1" s="1"/>
  <c r="D126" i="1" s="1"/>
  <c r="E126" i="1" s="1"/>
  <c r="F126" i="1" s="1"/>
  <c r="I126" i="1" s="1"/>
  <c r="J125" i="1"/>
  <c r="B125" i="1"/>
  <c r="C125" i="1" s="1"/>
  <c r="D125" i="1" s="1"/>
  <c r="H125" i="1" s="1"/>
  <c r="J124" i="1"/>
  <c r="B124" i="1"/>
  <c r="C124" i="1" s="1"/>
  <c r="D124" i="1" s="1"/>
  <c r="J123" i="1"/>
  <c r="B123" i="1"/>
  <c r="C123" i="1" s="1"/>
  <c r="D123" i="1" s="1"/>
  <c r="H123" i="1" s="1"/>
  <c r="E125" i="1" l="1"/>
  <c r="F125" i="1" s="1"/>
  <c r="I125" i="1" s="1"/>
  <c r="H134" i="1"/>
  <c r="F134" i="1"/>
  <c r="I134" i="1" s="1"/>
  <c r="E133" i="1"/>
  <c r="F133" i="1" s="1"/>
  <c r="I133" i="1" s="1"/>
  <c r="H132" i="1"/>
  <c r="E132" i="1"/>
  <c r="F132" i="1" s="1"/>
  <c r="I132" i="1" s="1"/>
  <c r="E130" i="1"/>
  <c r="F130" i="1" s="1"/>
  <c r="I130" i="1" s="1"/>
  <c r="H130" i="1"/>
  <c r="F131" i="1"/>
  <c r="I131" i="1" s="1"/>
  <c r="H131" i="1"/>
  <c r="H129" i="1"/>
  <c r="E129" i="1"/>
  <c r="F129" i="1" s="1"/>
  <c r="I129" i="1" s="1"/>
  <c r="H128" i="1"/>
  <c r="E128" i="1"/>
  <c r="F128" i="1" s="1"/>
  <c r="I128" i="1" s="1"/>
  <c r="H127" i="1"/>
  <c r="E127" i="1"/>
  <c r="F127" i="1" s="1"/>
  <c r="I127" i="1" s="1"/>
  <c r="E122" i="1"/>
  <c r="F122" i="1" s="1"/>
  <c r="I122" i="1" s="1"/>
  <c r="H122" i="1"/>
  <c r="H126" i="1"/>
  <c r="H124" i="1"/>
  <c r="E124" i="1"/>
  <c r="F124" i="1" s="1"/>
  <c r="I124" i="1" s="1"/>
  <c r="E123" i="1"/>
  <c r="F123" i="1" s="1"/>
  <c r="I123" i="1" s="1"/>
  <c r="J121" i="1"/>
  <c r="B121" i="1"/>
  <c r="C121" i="1" s="1"/>
  <c r="D121" i="1" s="1"/>
  <c r="J120" i="1"/>
  <c r="B120" i="1"/>
  <c r="C120" i="1" s="1"/>
  <c r="D120" i="1" s="1"/>
  <c r="J119" i="1"/>
  <c r="B119" i="1"/>
  <c r="C119" i="1" s="1"/>
  <c r="D119" i="1" s="1"/>
  <c r="J118" i="1"/>
  <c r="B118" i="1"/>
  <c r="C118" i="1" s="1"/>
  <c r="D118" i="1" s="1"/>
  <c r="J117" i="1"/>
  <c r="B117" i="1"/>
  <c r="C117" i="1" s="1"/>
  <c r="D117" i="1" s="1"/>
  <c r="E120" i="1" l="1"/>
  <c r="F120" i="1" s="1"/>
  <c r="I120" i="1" s="1"/>
  <c r="H120" i="1"/>
  <c r="E118" i="1"/>
  <c r="F118" i="1" s="1"/>
  <c r="I118" i="1" s="1"/>
  <c r="H118" i="1"/>
  <c r="E121" i="1"/>
  <c r="F121" i="1" s="1"/>
  <c r="I121" i="1" s="1"/>
  <c r="H121" i="1"/>
  <c r="E117" i="1"/>
  <c r="F117" i="1" s="1"/>
  <c r="I117" i="1" s="1"/>
  <c r="H117" i="1"/>
  <c r="E119" i="1"/>
  <c r="F119" i="1" s="1"/>
  <c r="I119" i="1" s="1"/>
  <c r="H119" i="1"/>
  <c r="J116" i="1"/>
  <c r="B116" i="1"/>
  <c r="C116" i="1" s="1"/>
  <c r="D116" i="1" s="1"/>
  <c r="E116" i="1" s="1"/>
  <c r="J115" i="1"/>
  <c r="B115" i="1"/>
  <c r="C115" i="1" s="1"/>
  <c r="D115" i="1" s="1"/>
  <c r="J114" i="1"/>
  <c r="B114" i="1"/>
  <c r="C114" i="1" s="1"/>
  <c r="D114" i="1" s="1"/>
  <c r="J113" i="1"/>
  <c r="B113" i="1"/>
  <c r="C113" i="1" s="1"/>
  <c r="D113" i="1" s="1"/>
  <c r="J112" i="1"/>
  <c r="B112" i="1"/>
  <c r="C112" i="1" s="1"/>
  <c r="D112" i="1" s="1"/>
  <c r="J111" i="1"/>
  <c r="B111" i="1"/>
  <c r="C111" i="1" s="1"/>
  <c r="D111" i="1" s="1"/>
  <c r="K106" i="1"/>
  <c r="J106" i="1" s="1"/>
  <c r="J110" i="1"/>
  <c r="J109" i="1"/>
  <c r="J108" i="1"/>
  <c r="J107" i="1"/>
  <c r="J105" i="1"/>
  <c r="J104" i="1"/>
  <c r="J103" i="1"/>
  <c r="B110" i="1"/>
  <c r="C110" i="1" s="1"/>
  <c r="D110" i="1" s="1"/>
  <c r="B109" i="1"/>
  <c r="C109" i="1" s="1"/>
  <c r="D109" i="1" s="1"/>
  <c r="B108" i="1"/>
  <c r="C108" i="1" s="1"/>
  <c r="D108" i="1" s="1"/>
  <c r="E108" i="1" s="1"/>
  <c r="F108" i="1" s="1"/>
  <c r="I108" i="1" s="1"/>
  <c r="B107" i="1"/>
  <c r="C107" i="1" s="1"/>
  <c r="D107" i="1" s="1"/>
  <c r="E107" i="1" s="1"/>
  <c r="F107" i="1" s="1"/>
  <c r="I107" i="1" s="1"/>
  <c r="B106" i="1"/>
  <c r="C106" i="1" s="1"/>
  <c r="D106" i="1" s="1"/>
  <c r="B105" i="1"/>
  <c r="C105" i="1" s="1"/>
  <c r="D105" i="1" s="1"/>
  <c r="B104" i="1"/>
  <c r="C104" i="1" s="1"/>
  <c r="D104" i="1" s="1"/>
  <c r="H108" i="1" l="1"/>
  <c r="E106" i="1"/>
  <c r="F106" i="1" s="1"/>
  <c r="I106" i="1" s="1"/>
  <c r="H106" i="1"/>
  <c r="E104" i="1"/>
  <c r="F104" i="1" s="1"/>
  <c r="I104" i="1" s="1"/>
  <c r="H104" i="1"/>
  <c r="E105" i="1"/>
  <c r="F105" i="1" s="1"/>
  <c r="I105" i="1" s="1"/>
  <c r="H105" i="1"/>
  <c r="H107" i="1"/>
  <c r="E113" i="1"/>
  <c r="F113" i="1" s="1"/>
  <c r="I113" i="1" s="1"/>
  <c r="H113" i="1"/>
  <c r="E112" i="1"/>
  <c r="F112" i="1" s="1"/>
  <c r="I112" i="1" s="1"/>
  <c r="H112" i="1"/>
  <c r="F116" i="1"/>
  <c r="I116" i="1" s="1"/>
  <c r="H116" i="1"/>
  <c r="E114" i="1"/>
  <c r="F114" i="1" s="1"/>
  <c r="I114" i="1" s="1"/>
  <c r="H114" i="1"/>
  <c r="E111" i="1"/>
  <c r="F111" i="1" s="1"/>
  <c r="I111" i="1" s="1"/>
  <c r="H111" i="1"/>
  <c r="E115" i="1"/>
  <c r="F115" i="1" s="1"/>
  <c r="I115" i="1" s="1"/>
  <c r="H115" i="1"/>
  <c r="E110" i="1"/>
  <c r="F110" i="1" s="1"/>
  <c r="I110" i="1" s="1"/>
  <c r="H110" i="1"/>
  <c r="E109" i="1"/>
  <c r="F109" i="1" s="1"/>
  <c r="I109" i="1" s="1"/>
  <c r="H109" i="1"/>
  <c r="J102" i="1"/>
  <c r="J101" i="1"/>
  <c r="J100" i="1"/>
  <c r="J99" i="1"/>
  <c r="J98" i="1"/>
  <c r="J97" i="1"/>
  <c r="J96" i="1"/>
  <c r="J95" i="1"/>
  <c r="J94" i="1"/>
  <c r="J93" i="1"/>
  <c r="J92" i="1"/>
  <c r="B103" i="1"/>
  <c r="C103" i="1" s="1"/>
  <c r="D103" i="1" s="1"/>
  <c r="B102" i="1"/>
  <c r="C102" i="1" s="1"/>
  <c r="D102" i="1" s="1"/>
  <c r="E102" i="1" s="1"/>
  <c r="F102" i="1" s="1"/>
  <c r="I102" i="1" s="1"/>
  <c r="B101" i="1"/>
  <c r="C101" i="1" s="1"/>
  <c r="D101" i="1" s="1"/>
  <c r="E101" i="1" s="1"/>
  <c r="F101" i="1" s="1"/>
  <c r="I101" i="1" s="1"/>
  <c r="B100" i="1"/>
  <c r="C100" i="1" s="1"/>
  <c r="D100" i="1" s="1"/>
  <c r="E100" i="1" s="1"/>
  <c r="F100" i="1" s="1"/>
  <c r="I100" i="1" s="1"/>
  <c r="B99" i="1"/>
  <c r="C99" i="1" s="1"/>
  <c r="D99" i="1" s="1"/>
  <c r="E99" i="1" s="1"/>
  <c r="F99" i="1" s="1"/>
  <c r="I99" i="1" s="1"/>
  <c r="B98" i="1"/>
  <c r="C98" i="1" s="1"/>
  <c r="D98" i="1" s="1"/>
  <c r="B97" i="1"/>
  <c r="C97" i="1" s="1"/>
  <c r="D97" i="1" s="1"/>
  <c r="E97" i="1" s="1"/>
  <c r="F97" i="1" s="1"/>
  <c r="I97" i="1" s="1"/>
  <c r="B96" i="1"/>
  <c r="C96" i="1" s="1"/>
  <c r="D96" i="1" s="1"/>
  <c r="E96" i="1" s="1"/>
  <c r="F96" i="1" s="1"/>
  <c r="I96" i="1" s="1"/>
  <c r="B95" i="1"/>
  <c r="C95" i="1" s="1"/>
  <c r="D95" i="1" s="1"/>
  <c r="E95" i="1" s="1"/>
  <c r="F95" i="1" s="1"/>
  <c r="I95" i="1" s="1"/>
  <c r="B94" i="1"/>
  <c r="C94" i="1" s="1"/>
  <c r="D94" i="1" s="1"/>
  <c r="B93" i="1"/>
  <c r="C93" i="1" s="1"/>
  <c r="D93" i="1" s="1"/>
  <c r="E93" i="1" s="1"/>
  <c r="F93" i="1" s="1"/>
  <c r="I93" i="1" s="1"/>
  <c r="B92" i="1"/>
  <c r="C92" i="1" s="1"/>
  <c r="D92" i="1" s="1"/>
  <c r="E92" i="1" s="1"/>
  <c r="F92" i="1" s="1"/>
  <c r="I92" i="1" s="1"/>
  <c r="H95" i="1" l="1"/>
  <c r="H96" i="1"/>
  <c r="H99" i="1"/>
  <c r="E94" i="1"/>
  <c r="F94" i="1" s="1"/>
  <c r="I94" i="1" s="1"/>
  <c r="H94" i="1"/>
  <c r="E98" i="1"/>
  <c r="F98" i="1" s="1"/>
  <c r="I98" i="1" s="1"/>
  <c r="H98" i="1"/>
  <c r="H100" i="1"/>
  <c r="H102" i="1"/>
  <c r="H92" i="1"/>
  <c r="E103" i="1"/>
  <c r="F103" i="1" s="1"/>
  <c r="I103" i="1" s="1"/>
  <c r="H103" i="1"/>
  <c r="H93" i="1"/>
  <c r="H97" i="1"/>
  <c r="H101" i="1"/>
  <c r="J91" i="1"/>
  <c r="B91" i="1"/>
  <c r="C91" i="1" s="1"/>
  <c r="J90" i="1"/>
  <c r="B90" i="1"/>
  <c r="C90" i="1" s="1"/>
  <c r="D90" i="1" s="1"/>
  <c r="J89" i="1"/>
  <c r="B89" i="1"/>
  <c r="C89" i="1" s="1"/>
  <c r="D89" i="1" s="1"/>
  <c r="J88" i="1"/>
  <c r="B88" i="1"/>
  <c r="C88" i="1" s="1"/>
  <c r="D88" i="1" s="1"/>
  <c r="J87" i="1"/>
  <c r="B87" i="1"/>
  <c r="C87" i="1" s="1"/>
  <c r="D87" i="1" s="1"/>
  <c r="J86" i="1"/>
  <c r="B86" i="1"/>
  <c r="C86" i="1" s="1"/>
  <c r="D86" i="1" s="1"/>
  <c r="J85" i="1"/>
  <c r="B85" i="1"/>
  <c r="C85" i="1" s="1"/>
  <c r="D85" i="1" s="1"/>
  <c r="J84" i="1"/>
  <c r="C84" i="1"/>
  <c r="D84" i="1" s="1"/>
  <c r="E84" i="1" s="1"/>
  <c r="F84" i="1" s="1"/>
  <c r="I84" i="1" s="1"/>
  <c r="B84" i="1"/>
  <c r="D91" i="1" l="1"/>
  <c r="E91" i="1" s="1"/>
  <c r="F91" i="1" s="1"/>
  <c r="I91" i="1" s="1"/>
  <c r="E89" i="1"/>
  <c r="F89" i="1" s="1"/>
  <c r="I89" i="1" s="1"/>
  <c r="H89" i="1"/>
  <c r="E87" i="1"/>
  <c r="F87" i="1" s="1"/>
  <c r="I87" i="1" s="1"/>
  <c r="H87" i="1"/>
  <c r="E88" i="1"/>
  <c r="F88" i="1" s="1"/>
  <c r="I88" i="1" s="1"/>
  <c r="H88" i="1"/>
  <c r="E85" i="1"/>
  <c r="F85" i="1" s="1"/>
  <c r="I85" i="1" s="1"/>
  <c r="H85" i="1"/>
  <c r="E86" i="1"/>
  <c r="F86" i="1" s="1"/>
  <c r="I86" i="1" s="1"/>
  <c r="H86" i="1"/>
  <c r="E90" i="1"/>
  <c r="F90" i="1" s="1"/>
  <c r="I90" i="1" s="1"/>
  <c r="H90" i="1"/>
  <c r="H84" i="1"/>
  <c r="J78" i="1"/>
  <c r="B78" i="1"/>
  <c r="C78" i="1" s="1"/>
  <c r="D78" i="1" s="1"/>
  <c r="J83" i="1"/>
  <c r="B83" i="1"/>
  <c r="C83" i="1" s="1"/>
  <c r="D83" i="1" s="1"/>
  <c r="E83" i="1" s="1"/>
  <c r="J82" i="1"/>
  <c r="B82" i="1"/>
  <c r="C82" i="1" s="1"/>
  <c r="D82" i="1" s="1"/>
  <c r="E82" i="1" s="1"/>
  <c r="J81" i="1"/>
  <c r="B81" i="1"/>
  <c r="C81" i="1" s="1"/>
  <c r="D81" i="1" s="1"/>
  <c r="E81" i="1" s="1"/>
  <c r="J80" i="1"/>
  <c r="J79" i="1"/>
  <c r="J77" i="1"/>
  <c r="J76" i="1"/>
  <c r="J75" i="1"/>
  <c r="J74" i="1"/>
  <c r="J73" i="1"/>
  <c r="J72" i="1"/>
  <c r="C66" i="1"/>
  <c r="D66" i="1" s="1"/>
  <c r="H66" i="1" s="1"/>
  <c r="C70" i="1"/>
  <c r="D70" i="1" s="1"/>
  <c r="H70" i="1" s="1"/>
  <c r="B75" i="1"/>
  <c r="J71" i="1"/>
  <c r="J70" i="1"/>
  <c r="J69" i="1"/>
  <c r="J68" i="1"/>
  <c r="J67" i="1"/>
  <c r="J66" i="1"/>
  <c r="J65" i="1"/>
  <c r="J64" i="1"/>
  <c r="J63" i="1"/>
  <c r="B71" i="1"/>
  <c r="C71" i="1" s="1"/>
  <c r="D71" i="1" s="1"/>
  <c r="B70" i="1"/>
  <c r="B69" i="1"/>
  <c r="C69" i="1" s="1"/>
  <c r="D69" i="1" s="1"/>
  <c r="H69" i="1" s="1"/>
  <c r="B68" i="1"/>
  <c r="C68" i="1" s="1"/>
  <c r="D68" i="1" s="1"/>
  <c r="H68" i="1" s="1"/>
  <c r="B67" i="1"/>
  <c r="C67" i="1" s="1"/>
  <c r="D67" i="1" s="1"/>
  <c r="H67" i="1" s="1"/>
  <c r="B66" i="1"/>
  <c r="B65" i="1"/>
  <c r="C65" i="1" s="1"/>
  <c r="D65" i="1" s="1"/>
  <c r="H65" i="1" s="1"/>
  <c r="B64" i="1"/>
  <c r="C64" i="1" s="1"/>
  <c r="D64" i="1" s="1"/>
  <c r="H64" i="1" s="1"/>
  <c r="B63" i="1"/>
  <c r="C63" i="1" s="1"/>
  <c r="D63" i="1" s="1"/>
  <c r="H63" i="1" s="1"/>
  <c r="E65" i="1" l="1"/>
  <c r="F65" i="1" s="1"/>
  <c r="I65" i="1" s="1"/>
  <c r="H91" i="1"/>
  <c r="E71" i="1"/>
  <c r="H71" i="1"/>
  <c r="E78" i="1"/>
  <c r="F78" i="1" s="1"/>
  <c r="I78" i="1" s="1"/>
  <c r="H78" i="1"/>
  <c r="E69" i="1"/>
  <c r="F69" i="1" s="1"/>
  <c r="I69" i="1" s="1"/>
  <c r="F82" i="1"/>
  <c r="I82" i="1" s="1"/>
  <c r="H82" i="1"/>
  <c r="F81" i="1"/>
  <c r="I81" i="1" s="1"/>
  <c r="H81" i="1"/>
  <c r="F83" i="1"/>
  <c r="I83" i="1" s="1"/>
  <c r="H83" i="1"/>
  <c r="C75" i="1"/>
  <c r="D75" i="1" s="1"/>
  <c r="E64" i="1"/>
  <c r="F64" i="1" s="1"/>
  <c r="I64" i="1" s="1"/>
  <c r="E68" i="1"/>
  <c r="F68" i="1" s="1"/>
  <c r="I68" i="1" s="1"/>
  <c r="E66" i="1"/>
  <c r="F66" i="1" s="1"/>
  <c r="I66" i="1" s="1"/>
  <c r="E70" i="1"/>
  <c r="F70" i="1" s="1"/>
  <c r="I70" i="1" s="1"/>
  <c r="E63" i="1"/>
  <c r="F63" i="1" s="1"/>
  <c r="I63" i="1" s="1"/>
  <c r="E67" i="1"/>
  <c r="F67" i="1" s="1"/>
  <c r="I67" i="1" s="1"/>
  <c r="F71" i="1"/>
  <c r="I71" i="1" s="1"/>
  <c r="J62" i="1"/>
  <c r="J61" i="1"/>
  <c r="E75" i="1" l="1"/>
  <c r="F75" i="1" s="1"/>
  <c r="I75" i="1" s="1"/>
  <c r="H75" i="1"/>
  <c r="J60" i="1"/>
  <c r="J59" i="1"/>
  <c r="J58" i="1"/>
  <c r="J57" i="1"/>
  <c r="J56" i="1"/>
  <c r="J27" i="1"/>
  <c r="J28" i="1"/>
  <c r="J29" i="1"/>
  <c r="J30" i="1"/>
  <c r="J31" i="1"/>
  <c r="J32" i="1"/>
  <c r="J23" i="1"/>
  <c r="B23" i="1"/>
  <c r="J22" i="1"/>
  <c r="B22" i="1"/>
  <c r="J16" i="1"/>
  <c r="B16" i="1"/>
  <c r="J10" i="1"/>
  <c r="B10" i="1"/>
  <c r="C10" i="1" s="1"/>
  <c r="D10" i="1" s="1"/>
  <c r="H10" i="1" s="1"/>
  <c r="J9" i="1"/>
  <c r="B9" i="1"/>
  <c r="J12" i="1"/>
  <c r="B12" i="1"/>
  <c r="C12" i="1" s="1"/>
  <c r="D12" i="1" s="1"/>
  <c r="H12" i="1" s="1"/>
  <c r="J11" i="1"/>
  <c r="B11" i="1"/>
  <c r="J14" i="1"/>
  <c r="B14" i="1"/>
  <c r="C14" i="1" s="1"/>
  <c r="D14" i="1" s="1"/>
  <c r="H14" i="1" s="1"/>
  <c r="J13" i="1"/>
  <c r="B13" i="1"/>
  <c r="J8" i="1"/>
  <c r="B8" i="1"/>
  <c r="J7" i="1"/>
  <c r="B7" i="1"/>
  <c r="J15" i="1"/>
  <c r="B15" i="1"/>
  <c r="J5" i="1"/>
  <c r="B5" i="1"/>
  <c r="J6" i="1"/>
  <c r="B6" i="1"/>
  <c r="C8" i="1" l="1"/>
  <c r="D8" i="1" s="1"/>
  <c r="H8" i="1" s="1"/>
  <c r="C6" i="1"/>
  <c r="D6" i="1" s="1"/>
  <c r="H6" i="1" s="1"/>
  <c r="C13" i="1"/>
  <c r="D13" i="1" s="1"/>
  <c r="H13" i="1" s="1"/>
  <c r="C9" i="1"/>
  <c r="D9" i="1" s="1"/>
  <c r="H9" i="1" s="1"/>
  <c r="C16" i="1"/>
  <c r="D16" i="1" s="1"/>
  <c r="H16" i="1" s="1"/>
  <c r="C23" i="1"/>
  <c r="D23" i="1" s="1"/>
  <c r="H23" i="1" s="1"/>
  <c r="C7" i="1"/>
  <c r="D7" i="1" s="1"/>
  <c r="H7" i="1" s="1"/>
  <c r="C11" i="1"/>
  <c r="D11" i="1" s="1"/>
  <c r="H11" i="1" s="1"/>
  <c r="C15" i="1"/>
  <c r="D15" i="1" s="1"/>
  <c r="H15" i="1" s="1"/>
  <c r="C22" i="1"/>
  <c r="D22" i="1" s="1"/>
  <c r="H22" i="1" s="1"/>
  <c r="C5" i="1"/>
  <c r="D5" i="1" s="1"/>
  <c r="H5" i="1" s="1"/>
  <c r="E10" i="1"/>
  <c r="F10" i="1" s="1"/>
  <c r="I10" i="1" s="1"/>
  <c r="E12" i="1"/>
  <c r="F12" i="1" s="1"/>
  <c r="I12" i="1" s="1"/>
  <c r="E14" i="1"/>
  <c r="F14" i="1" s="1"/>
  <c r="I14" i="1" s="1"/>
  <c r="J18" i="1"/>
  <c r="B18" i="1"/>
  <c r="J2" i="1"/>
  <c r="B2" i="1"/>
  <c r="C2" i="1" s="1"/>
  <c r="D2" i="1" s="1"/>
  <c r="H2" i="1" s="1"/>
  <c r="B4" i="1"/>
  <c r="B17" i="1"/>
  <c r="B19" i="1"/>
  <c r="B20" i="1"/>
  <c r="B21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C40" i="1" s="1"/>
  <c r="D40" i="1" s="1"/>
  <c r="H40" i="1" s="1"/>
  <c r="B41" i="1"/>
  <c r="B42" i="1"/>
  <c r="B43" i="1"/>
  <c r="B44" i="1"/>
  <c r="B45" i="1"/>
  <c r="B46" i="1"/>
  <c r="B47" i="1"/>
  <c r="B48" i="1"/>
  <c r="B49" i="1"/>
  <c r="B50" i="1"/>
  <c r="B51" i="1"/>
  <c r="B52" i="1"/>
  <c r="C52" i="1" s="1"/>
  <c r="D52" i="1" s="1"/>
  <c r="H52" i="1" s="1"/>
  <c r="B53" i="1"/>
  <c r="C53" i="1" s="1"/>
  <c r="D53" i="1" s="1"/>
  <c r="H53" i="1" s="1"/>
  <c r="B54" i="1"/>
  <c r="C54" i="1" s="1"/>
  <c r="D54" i="1" s="1"/>
  <c r="H54" i="1" s="1"/>
  <c r="B55" i="1"/>
  <c r="C55" i="1" s="1"/>
  <c r="D55" i="1" s="1"/>
  <c r="H55" i="1" s="1"/>
  <c r="B56" i="1"/>
  <c r="C56" i="1" s="1"/>
  <c r="D56" i="1" s="1"/>
  <c r="H56" i="1" s="1"/>
  <c r="B57" i="1"/>
  <c r="C57" i="1" s="1"/>
  <c r="D57" i="1" s="1"/>
  <c r="H57" i="1" s="1"/>
  <c r="B58" i="1"/>
  <c r="C58" i="1" s="1"/>
  <c r="D58" i="1" s="1"/>
  <c r="H58" i="1" s="1"/>
  <c r="B59" i="1"/>
  <c r="C59" i="1" s="1"/>
  <c r="D59" i="1" s="1"/>
  <c r="H59" i="1" s="1"/>
  <c r="B60" i="1"/>
  <c r="C60" i="1" s="1"/>
  <c r="D60" i="1" s="1"/>
  <c r="H60" i="1" s="1"/>
  <c r="B61" i="1"/>
  <c r="C61" i="1" s="1"/>
  <c r="D61" i="1" s="1"/>
  <c r="H61" i="1" s="1"/>
  <c r="B62" i="1"/>
  <c r="C62" i="1" s="1"/>
  <c r="D62" i="1" s="1"/>
  <c r="H62" i="1" s="1"/>
  <c r="B72" i="1"/>
  <c r="C72" i="1" s="1"/>
  <c r="D72" i="1" s="1"/>
  <c r="B73" i="1"/>
  <c r="C73" i="1" s="1"/>
  <c r="D73" i="1" s="1"/>
  <c r="B74" i="1"/>
  <c r="C74" i="1" s="1"/>
  <c r="D74" i="1" s="1"/>
  <c r="B76" i="1"/>
  <c r="B77" i="1"/>
  <c r="B79" i="1"/>
  <c r="B80" i="1"/>
  <c r="J4" i="1"/>
  <c r="J17" i="1"/>
  <c r="J19" i="1"/>
  <c r="J20" i="1"/>
  <c r="J21" i="1"/>
  <c r="J24" i="1"/>
  <c r="J25" i="1"/>
  <c r="J26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3" i="1"/>
  <c r="B3" i="1"/>
  <c r="C3" i="1" s="1"/>
  <c r="D3" i="1" s="1"/>
  <c r="H3" i="1" s="1"/>
  <c r="E22" i="1" l="1"/>
  <c r="F22" i="1" s="1"/>
  <c r="I22" i="1" s="1"/>
  <c r="E11" i="1"/>
  <c r="F11" i="1" s="1"/>
  <c r="I11" i="1" s="1"/>
  <c r="E23" i="1"/>
  <c r="F23" i="1" s="1"/>
  <c r="I23" i="1" s="1"/>
  <c r="E9" i="1"/>
  <c r="F9" i="1" s="1"/>
  <c r="I9" i="1" s="1"/>
  <c r="E6" i="1"/>
  <c r="F6" i="1" s="1"/>
  <c r="I6" i="1" s="1"/>
  <c r="E15" i="1"/>
  <c r="F15" i="1" s="1"/>
  <c r="I15" i="1" s="1"/>
  <c r="E7" i="1"/>
  <c r="F7" i="1" s="1"/>
  <c r="I7" i="1" s="1"/>
  <c r="E16" i="1"/>
  <c r="F16" i="1" s="1"/>
  <c r="I16" i="1" s="1"/>
  <c r="E13" i="1"/>
  <c r="F13" i="1" s="1"/>
  <c r="I13" i="1" s="1"/>
  <c r="E8" i="1"/>
  <c r="F8" i="1" s="1"/>
  <c r="I8" i="1" s="1"/>
  <c r="E74" i="1"/>
  <c r="H74" i="1"/>
  <c r="C45" i="1"/>
  <c r="D45" i="1" s="1"/>
  <c r="H45" i="1" s="1"/>
  <c r="C33" i="1"/>
  <c r="D33" i="1" s="1"/>
  <c r="H33" i="1" s="1"/>
  <c r="C25" i="1"/>
  <c r="D25" i="1" s="1"/>
  <c r="H25" i="1" s="1"/>
  <c r="C19" i="1"/>
  <c r="D19" i="1" s="1"/>
  <c r="H19" i="1" s="1"/>
  <c r="C79" i="1"/>
  <c r="D79" i="1" s="1"/>
  <c r="C48" i="1"/>
  <c r="D48" i="1" s="1"/>
  <c r="H48" i="1" s="1"/>
  <c r="C36" i="1"/>
  <c r="D36" i="1" s="1"/>
  <c r="H36" i="1" s="1"/>
  <c r="C28" i="1"/>
  <c r="D28" i="1" s="1"/>
  <c r="H28" i="1" s="1"/>
  <c r="C17" i="1"/>
  <c r="D17" i="1" s="1"/>
  <c r="H17" i="1" s="1"/>
  <c r="C18" i="1"/>
  <c r="D18" i="1" s="1"/>
  <c r="H18" i="1" s="1"/>
  <c r="C49" i="1"/>
  <c r="D49" i="1" s="1"/>
  <c r="H49" i="1" s="1"/>
  <c r="C37" i="1"/>
  <c r="D37" i="1" s="1"/>
  <c r="H37" i="1" s="1"/>
  <c r="E73" i="1"/>
  <c r="H73" i="1"/>
  <c r="E72" i="1"/>
  <c r="H72" i="1"/>
  <c r="C51" i="1"/>
  <c r="D51" i="1" s="1"/>
  <c r="H51" i="1" s="1"/>
  <c r="C47" i="1"/>
  <c r="D47" i="1" s="1"/>
  <c r="H47" i="1" s="1"/>
  <c r="C43" i="1"/>
  <c r="D43" i="1" s="1"/>
  <c r="H43" i="1" s="1"/>
  <c r="C39" i="1"/>
  <c r="D39" i="1" s="1"/>
  <c r="H39" i="1" s="1"/>
  <c r="C35" i="1"/>
  <c r="D35" i="1" s="1"/>
  <c r="H35" i="1" s="1"/>
  <c r="C31" i="1"/>
  <c r="D31" i="1" s="1"/>
  <c r="H31" i="1" s="1"/>
  <c r="C27" i="1"/>
  <c r="D27" i="1" s="1"/>
  <c r="H27" i="1" s="1"/>
  <c r="C21" i="1"/>
  <c r="D21" i="1" s="1"/>
  <c r="H21" i="1" s="1"/>
  <c r="C4" i="1"/>
  <c r="D4" i="1" s="1"/>
  <c r="H4" i="1" s="1"/>
  <c r="C80" i="1"/>
  <c r="D80" i="1" s="1"/>
  <c r="C41" i="1"/>
  <c r="D41" i="1" s="1"/>
  <c r="H41" i="1" s="1"/>
  <c r="C29" i="1"/>
  <c r="D29" i="1" s="1"/>
  <c r="H29" i="1" s="1"/>
  <c r="C44" i="1"/>
  <c r="D44" i="1" s="1"/>
  <c r="H44" i="1" s="1"/>
  <c r="C32" i="1"/>
  <c r="D32" i="1" s="1"/>
  <c r="H32" i="1" s="1"/>
  <c r="C24" i="1"/>
  <c r="D24" i="1" s="1"/>
  <c r="H24" i="1" s="1"/>
  <c r="C77" i="1"/>
  <c r="D77" i="1" s="1"/>
  <c r="C76" i="1"/>
  <c r="D76" i="1" s="1"/>
  <c r="C50" i="1"/>
  <c r="D50" i="1" s="1"/>
  <c r="H50" i="1" s="1"/>
  <c r="C46" i="1"/>
  <c r="D46" i="1" s="1"/>
  <c r="H46" i="1" s="1"/>
  <c r="C42" i="1"/>
  <c r="D42" i="1" s="1"/>
  <c r="H42" i="1" s="1"/>
  <c r="C38" i="1"/>
  <c r="D38" i="1" s="1"/>
  <c r="H38" i="1" s="1"/>
  <c r="C34" i="1"/>
  <c r="D34" i="1" s="1"/>
  <c r="H34" i="1" s="1"/>
  <c r="C30" i="1"/>
  <c r="D30" i="1" s="1"/>
  <c r="H30" i="1" s="1"/>
  <c r="C26" i="1"/>
  <c r="D26" i="1" s="1"/>
  <c r="H26" i="1" s="1"/>
  <c r="C20" i="1"/>
  <c r="D20" i="1" s="1"/>
  <c r="H20" i="1" s="1"/>
  <c r="E5" i="1"/>
  <c r="F5" i="1" s="1"/>
  <c r="I5" i="1" s="1"/>
  <c r="F74" i="1"/>
  <c r="I74" i="1" s="1"/>
  <c r="F73" i="1"/>
  <c r="I73" i="1" s="1"/>
  <c r="F72" i="1"/>
  <c r="I72" i="1" s="1"/>
  <c r="E59" i="1"/>
  <c r="F59" i="1" s="1"/>
  <c r="E55" i="1"/>
  <c r="F55" i="1" s="1"/>
  <c r="I55" i="1" s="1"/>
  <c r="E52" i="1"/>
  <c r="F52" i="1" s="1"/>
  <c r="E62" i="1"/>
  <c r="F62" i="1" s="1"/>
  <c r="I62" i="1" s="1"/>
  <c r="E58" i="1"/>
  <c r="F58" i="1" s="1"/>
  <c r="E54" i="1"/>
  <c r="F54" i="1" s="1"/>
  <c r="E56" i="1"/>
  <c r="F56" i="1" s="1"/>
  <c r="E61" i="1"/>
  <c r="F61" i="1" s="1"/>
  <c r="I61" i="1" s="1"/>
  <c r="E57" i="1"/>
  <c r="F57" i="1" s="1"/>
  <c r="E53" i="1"/>
  <c r="F53" i="1" s="1"/>
  <c r="I53" i="1" s="1"/>
  <c r="E60" i="1"/>
  <c r="F60" i="1" s="1"/>
  <c r="E40" i="1"/>
  <c r="F40" i="1" s="1"/>
  <c r="I40" i="1" s="1"/>
  <c r="E2" i="1"/>
  <c r="F2" i="1" s="1"/>
  <c r="I2" i="1" s="1"/>
  <c r="E3" i="1"/>
  <c r="H76" i="1" l="1"/>
  <c r="E76" i="1"/>
  <c r="F76" i="1" s="1"/>
  <c r="I76" i="1" s="1"/>
  <c r="H79" i="1"/>
  <c r="E79" i="1"/>
  <c r="F79" i="1" s="1"/>
  <c r="I79" i="1" s="1"/>
  <c r="E20" i="1"/>
  <c r="F20" i="1" s="1"/>
  <c r="E30" i="1"/>
  <c r="F30" i="1" s="1"/>
  <c r="E38" i="1"/>
  <c r="F38" i="1" s="1"/>
  <c r="I38" i="1" s="1"/>
  <c r="E46" i="1"/>
  <c r="F46" i="1" s="1"/>
  <c r="I46" i="1" s="1"/>
  <c r="E24" i="1"/>
  <c r="F24" i="1" s="1"/>
  <c r="I24" i="1" s="1"/>
  <c r="E44" i="1"/>
  <c r="F44" i="1" s="1"/>
  <c r="I44" i="1" s="1"/>
  <c r="E41" i="1"/>
  <c r="F41" i="1" s="1"/>
  <c r="I41" i="1" s="1"/>
  <c r="E4" i="1"/>
  <c r="F4" i="1" s="1"/>
  <c r="E27" i="1"/>
  <c r="F27" i="1" s="1"/>
  <c r="E35" i="1"/>
  <c r="F35" i="1" s="1"/>
  <c r="E43" i="1"/>
  <c r="F43" i="1" s="1"/>
  <c r="I43" i="1" s="1"/>
  <c r="E51" i="1"/>
  <c r="F51" i="1" s="1"/>
  <c r="I51" i="1" s="1"/>
  <c r="E49" i="1"/>
  <c r="F49" i="1" s="1"/>
  <c r="I49" i="1" s="1"/>
  <c r="E17" i="1"/>
  <c r="F17" i="1" s="1"/>
  <c r="E36" i="1"/>
  <c r="F36" i="1" s="1"/>
  <c r="I36" i="1" s="1"/>
  <c r="E25" i="1"/>
  <c r="F25" i="1" s="1"/>
  <c r="E45" i="1"/>
  <c r="F45" i="1" s="1"/>
  <c r="I45" i="1" s="1"/>
  <c r="H80" i="1"/>
  <c r="E80" i="1"/>
  <c r="F80" i="1" s="1"/>
  <c r="I80" i="1" s="1"/>
  <c r="E77" i="1"/>
  <c r="F77" i="1" s="1"/>
  <c r="I77" i="1" s="1"/>
  <c r="H77" i="1"/>
  <c r="E26" i="1"/>
  <c r="F26" i="1" s="1"/>
  <c r="E34" i="1"/>
  <c r="F34" i="1" s="1"/>
  <c r="E42" i="1"/>
  <c r="F42" i="1" s="1"/>
  <c r="I42" i="1" s="1"/>
  <c r="E50" i="1"/>
  <c r="F50" i="1" s="1"/>
  <c r="I50" i="1" s="1"/>
  <c r="E32" i="1"/>
  <c r="F32" i="1" s="1"/>
  <c r="I32" i="1" s="1"/>
  <c r="E29" i="1"/>
  <c r="F29" i="1" s="1"/>
  <c r="E21" i="1"/>
  <c r="F21" i="1" s="1"/>
  <c r="E31" i="1"/>
  <c r="F31" i="1" s="1"/>
  <c r="E39" i="1"/>
  <c r="F39" i="1" s="1"/>
  <c r="I39" i="1" s="1"/>
  <c r="E47" i="1"/>
  <c r="F47" i="1" s="1"/>
  <c r="I47" i="1" s="1"/>
  <c r="E37" i="1"/>
  <c r="F37" i="1" s="1"/>
  <c r="I37" i="1" s="1"/>
  <c r="E18" i="1"/>
  <c r="F18" i="1" s="1"/>
  <c r="I18" i="1" s="1"/>
  <c r="E28" i="1"/>
  <c r="F28" i="1" s="1"/>
  <c r="E48" i="1"/>
  <c r="F48" i="1" s="1"/>
  <c r="I48" i="1" s="1"/>
  <c r="E19" i="1"/>
  <c r="F19" i="1" s="1"/>
  <c r="E33" i="1"/>
  <c r="F33" i="1" s="1"/>
  <c r="I52" i="1"/>
  <c r="I54" i="1"/>
  <c r="I35" i="1"/>
  <c r="I59" i="1" l="1"/>
  <c r="I58" i="1"/>
  <c r="I56" i="1"/>
  <c r="I28" i="1"/>
  <c r="I57" i="1" l="1"/>
  <c r="I34" i="1"/>
  <c r="I33" i="1"/>
  <c r="I30" i="1"/>
  <c r="I31" i="1"/>
  <c r="I29" i="1"/>
  <c r="I27" i="1"/>
  <c r="I26" i="1"/>
  <c r="I25" i="1"/>
  <c r="I21" i="1"/>
  <c r="I20" i="1"/>
  <c r="I17" i="1"/>
  <c r="I19" i="1"/>
  <c r="I4" i="1"/>
  <c r="I60" i="1"/>
  <c r="F3" i="1" l="1"/>
  <c r="I3" i="1" s="1"/>
</calcChain>
</file>

<file path=xl/sharedStrings.xml><?xml version="1.0" encoding="utf-8"?>
<sst xmlns="http://schemas.openxmlformats.org/spreadsheetml/2006/main" count="1179" uniqueCount="662">
  <si>
    <t>var1</t>
  </si>
  <si>
    <t>var2</t>
  </si>
  <si>
    <t>var3</t>
  </si>
  <si>
    <t>var4</t>
  </si>
  <si>
    <t>configvar1</t>
  </si>
  <si>
    <t>Class Fields</t>
  </si>
  <si>
    <t>sv.radix.endpointUrl</t>
  </si>
  <si>
    <t>sv.radix.selfcareEndpointUrl</t>
  </si>
  <si>
    <t>sv.radix.endpoint</t>
  </si>
  <si>
    <t>https://172.23.6.148:8139/services/RADIX.RADIXHttpSoap11Endpoint</t>
  </si>
  <si>
    <t>https://172.23.2.118:8135/services/SelfCare_IN</t>
  </si>
  <si>
    <t>RADIXHttpsSoap11Endpoint</t>
  </si>
  <si>
    <t>org.muhia.tau.validator.messages.error</t>
  </si>
  <si>
    <t>file.empty</t>
  </si>
  <si>
    <t>file.too.large</t>
  </si>
  <si>
    <t>file.not.image</t>
  </si>
  <si>
    <t>org.muhia.tau.validator.messages.error.not.empty</t>
  </si>
  <si>
    <t>contact.contact.phone</t>
  </si>
  <si>
    <t>contact.hobies</t>
  </si>
  <si>
    <t>org.muhia.tau.validator.messages.error.global</t>
  </si>
  <si>
    <t>password.demo.user</t>
  </si>
  <si>
    <t>Select an Image to Upload...</t>
  </si>
  <si>
    <t>File must be an image type (.png, .jpg, .gif...)</t>
  </si>
  <si>
    <t>File cannot be over 3 Megabytes</t>
  </si>
  <si>
    <t>Everyone needs a hobby! Please select at least one hobby</t>
  </si>
  <si>
    <t>Contact Phone fields cannot be empty. Enter values or delete phone.</t>
  </si>
  <si>
    <t>Password for demo user "User" cannot be changed</t>
  </si>
  <si>
    <t>password.reset</t>
  </si>
  <si>
    <t>mail.not.exists</t>
  </si>
  <si>
    <t>There was an error changing your password. Perhaps 24-hr token key expired.</t>
  </si>
  <si>
    <t>The email you entered is not associated with any user</t>
  </si>
  <si>
    <t>org.muhia.tau.validator.messages.feedback</t>
  </si>
  <si>
    <t>profile.image.updated</t>
  </si>
  <si>
    <t>profile.image.removed</t>
  </si>
  <si>
    <t>Thank you for updating your Profile Image!</t>
  </si>
  <si>
    <t>You have successfully removed your Profile Image</t>
  </si>
  <si>
    <t>contact.added</t>
  </si>
  <si>
    <t>Contact {0} {1} was added.</t>
  </si>
  <si>
    <t>contact.first.name</t>
  </si>
  <si>
    <t>contact.last.name</t>
  </si>
  <si>
    <t>org.muhia.tau.validator.messages.error.not.length</t>
  </si>
  <si>
    <t>last.name</t>
  </si>
  <si>
    <t>emailaddress</t>
  </si>
  <si>
    <t>phonenumber</t>
  </si>
  <si>
    <t>address.street</t>
  </si>
  <si>
    <t>postcode</t>
  </si>
  <si>
    <t>address.postal</t>
  </si>
  <si>
    <t>state</t>
  </si>
  <si>
    <t>country</t>
  </si>
  <si>
    <t>org.muhia.tau.validator.messages.error.not.null</t>
  </si>
  <si>
    <t>contact.birthdate</t>
  </si>
  <si>
    <t>Yo! You need a birthdate!</t>
  </si>
  <si>
    <t>Country cannot be longer than {1} characters.</t>
  </si>
  <si>
    <t>ast name cannot be longer than {1} characters</t>
  </si>
  <si>
    <t>Email address cannot be longer than {1} characters</t>
  </si>
  <si>
    <t>Phone number cannot be longer than {1} characters</t>
  </si>
  <si>
    <t>Street address cannot be longer than {1} characters</t>
  </si>
  <si>
    <t>Post code cannot be longer than {1} characters</t>
  </si>
  <si>
    <t>Post office cannot be longer than {1} characters</t>
  </si>
  <si>
    <t>State cannot be longer than {1} characters.</t>
  </si>
  <si>
    <t>org.muhia.tau.validator.messages.error.past</t>
  </si>
  <si>
    <t>Birthdates are in the Past, Butthead</t>
  </si>
  <si>
    <t>Contact {0} {1} was updated.</t>
  </si>
  <si>
    <t>Contact {0} {1} was deleted.</t>
  </si>
  <si>
    <t>contact.deleted</t>
  </si>
  <si>
    <t>contact.updated</t>
  </si>
  <si>
    <t>org.muhia.tau.validator.messages.error.length</t>
  </si>
  <si>
    <t>userDTO.password</t>
  </si>
  <si>
    <t>userDTO.username</t>
  </si>
  <si>
    <t>userDTO.firstName</t>
  </si>
  <si>
    <t>userDTO.lastName</t>
  </si>
  <si>
    <t>First name cannot be empty</t>
  </si>
  <si>
    <t>Last name cannot be empty</t>
  </si>
  <si>
    <t>Password must be between {2} and {1} characters</t>
  </si>
  <si>
    <t>Username must be between {2} and {1} characters</t>
  </si>
  <si>
    <t>First name must be between {2} and {1} characters</t>
  </si>
  <si>
    <t>Last name must be between {2} and {1} characters</t>
  </si>
  <si>
    <t>user.password.reset</t>
  </si>
  <si>
    <t>user.password.login</t>
  </si>
  <si>
    <t>password.email.sent</t>
  </si>
  <si>
    <t>Your password has been reset!</t>
  </si>
  <si>
    <t>Your password has been reset! Please login with your new password</t>
  </si>
  <si>
    <t>We have sent instructions on resetting your password to your email address. See you again soon!</t>
  </si>
  <si>
    <t>Password successfully updated for {0}</t>
  </si>
  <si>
    <t>user.password.updated</t>
  </si>
  <si>
    <t>secinfo.anonymous</t>
  </si>
  <si>
    <t>NotEmpty.forgotEmailDTO.email</t>
  </si>
  <si>
    <t>404.page.title</t>
  </si>
  <si>
    <t>NotEmpty.roleDTO.authority</t>
  </si>
  <si>
    <t>NotEmpty.siteOptionMapDTO.siteName</t>
  </si>
  <si>
    <t>NotEmpty.siteOptionMapDTO.siteDescription</t>
  </si>
  <si>
    <t>NotEmpty.mailDTO.fromName</t>
  </si>
  <si>
    <t>NotEmpty.mailDTO.body</t>
  </si>
  <si>
    <t>Not logged-in. User is Anonymous</t>
  </si>
  <si>
    <t>Please enter your account email address</t>
  </si>
  <si>
    <t>Not Found</t>
  </si>
  <si>
    <t>Role cannot be blank</t>
  </si>
  <si>
    <t>Site Name cannot be blank</t>
  </si>
  <si>
    <t>Site Description cannot be blank</t>
  </si>
  <si>
    <t>Please provide your name</t>
  </si>
  <si>
    <t>You didn't include a message</t>
  </si>
  <si>
    <t>Links, Notes, Bits of Code...</t>
  </si>
  <si>
    <t>Please enter a title</t>
  </si>
  <si>
    <t>Please select a link display type</t>
  </si>
  <si>
    <t>Please enter a description</t>
  </si>
  <si>
    <t>Please enter at least one tag</t>
  </si>
  <si>
    <t>Please enter a search query</t>
  </si>
  <si>
    <t>postslist.page.subheader</t>
  </si>
  <si>
    <t>postDTO.postTitle</t>
  </si>
  <si>
    <t>postDTO.displayType</t>
  </si>
  <si>
    <t>postDTO.postContent</t>
  </si>
  <si>
    <t>postDTO.tags</t>
  </si>
  <si>
    <t>postQueryDTO.query</t>
  </si>
  <si>
    <t>Role {0} was successfully added</t>
  </si>
  <si>
    <t>Role {0} was successfully updated</t>
  </si>
  <si>
    <t>There was an error when updating your Role</t>
  </si>
  <si>
    <t>Role {0} is locked and cannot be removed or modified</t>
  </si>
  <si>
    <t>General Site Settings were successfully updated</t>
  </si>
  <si>
    <t>Tag {0} was successfully added</t>
  </si>
  <si>
    <t>There was an error updating the tag</t>
  </si>
  <si>
    <t>Tag {0} was successfully updated</t>
  </si>
  <si>
    <t>Tag {0} was deleted</t>
  </si>
  <si>
    <t>role.added</t>
  </si>
  <si>
    <t>role.updated</t>
  </si>
  <si>
    <t>role.error</t>
  </si>
  <si>
    <t>role.islocked</t>
  </si>
  <si>
    <t>sitesettings.updated</t>
  </si>
  <si>
    <t>tag.added</t>
  </si>
  <si>
    <t>tag.error</t>
  </si>
  <si>
    <t>tag.updated</t>
  </si>
  <si>
    <t>tag.deleted</t>
  </si>
  <si>
    <t>org.muhia.tau.external.access</t>
  </si>
  <si>
    <t>blacklisted.email.endswith</t>
  </si>
  <si>
    <t>blacklisted.email.overrides</t>
  </si>
  <si>
    <t>gmail.com,hotmail.com,yahoo.com</t>
  </si>
  <si>
    <t>.ru,emailtext.com,.ch,eamale.com,mail.net,mail.com</t>
  </si>
  <si>
    <t>org.muhia.phi.cache.hazelcast</t>
  </si>
  <si>
    <t>default.instance.name</t>
  </si>
  <si>
    <t>pagedPosts.cache.ttl</t>
  </si>
  <si>
    <t>site.statistics.name</t>
  </si>
  <si>
    <t>site.statistics.ttl</t>
  </si>
  <si>
    <t>paged.posts.name</t>
  </si>
  <si>
    <t>posts.ttl</t>
  </si>
  <si>
    <t>posts.name</t>
  </si>
  <si>
    <t>default.ttl</t>
  </si>
  <si>
    <t>default.name</t>
  </si>
  <si>
    <t>hazelcast-cache</t>
  </si>
  <si>
    <t>defaultCache</t>
  </si>
  <si>
    <t>postsCache</t>
  </si>
  <si>
    <t>pagedPostsCache</t>
  </si>
  <si>
    <t>siteStatisticsCache</t>
  </si>
  <si>
    <t>default.backup.count</t>
  </si>
  <si>
    <t>posts.backup.count</t>
  </si>
  <si>
    <t>default.size.max</t>
  </si>
  <si>
    <t>posts.ttl.size.max</t>
  </si>
  <si>
    <t>paged.posts.size.max</t>
  </si>
  <si>
    <t>site.statistics.size.max</t>
  </si>
  <si>
    <t>paged.posts.backup.count</t>
  </si>
  <si>
    <t>site.statistics.backup.count</t>
  </si>
  <si>
    <t>near.cache.max.size</t>
  </si>
  <si>
    <t>near.cache.ttl</t>
  </si>
  <si>
    <t>nearCache.max.idle.seconds</t>
  </si>
  <si>
    <t>posts.size.max</t>
  </si>
  <si>
    <t>keyword.greeting</t>
  </si>
  <si>
    <t>keyword.member.services</t>
  </si>
  <si>
    <t>keyword.site.name</t>
  </si>
  <si>
    <t>keyword.organization.name</t>
  </si>
  <si>
    <t>keyword.application.property.url</t>
  </si>
  <si>
    <t>keyword.verify.link</t>
  </si>
  <si>
    <t>org.muhia.phi.mailer.template</t>
  </si>
  <si>
    <t>greeting</t>
  </si>
  <si>
    <t>memberServices</t>
  </si>
  <si>
    <t>siteName</t>
  </si>
  <si>
    <t>organizationName</t>
  </si>
  <si>
    <t>applicationPropertyUrl</t>
  </si>
  <si>
    <t>verifyLink</t>
  </si>
  <si>
    <t>keyword.message</t>
  </si>
  <si>
    <t>message</t>
  </si>
  <si>
    <t>keyword.reset.link</t>
  </si>
  <si>
    <t>resetLink</t>
  </si>
  <si>
    <t>org.muhia.phi.hibernate.cache</t>
  </si>
  <si>
    <t>hazelcast.instance.name</t>
  </si>
  <si>
    <t>use.second.level.cache</t>
  </si>
  <si>
    <t>use.query.cache</t>
  </si>
  <si>
    <t>use.minimal.puts</t>
  </si>
  <si>
    <t>region.factory.class</t>
  </si>
  <si>
    <t>hazelcast.use.native.client</t>
  </si>
  <si>
    <t>hazelcast.native.client.hosts</t>
  </si>
  <si>
    <t>hazelcast.native.client.group</t>
  </si>
  <si>
    <t>hazelcast.native.client.password</t>
  </si>
  <si>
    <t>use.structured.entries</t>
  </si>
  <si>
    <t>phi-hazelcast-cache</t>
  </si>
  <si>
    <t>com.hazelcast.hibernate.HazelcastCacheRegionFactory</t>
  </si>
  <si>
    <t>127.0.0.1</t>
  </si>
  <si>
    <t>hibernate</t>
  </si>
  <si>
    <t>password</t>
  </si>
  <si>
    <t>generate.statistics</t>
  </si>
  <si>
    <t>org.muhia.phi.hibernate</t>
  </si>
  <si>
    <t>crba.transunion.url</t>
  </si>
  <si>
    <t>crba.transunion.username</t>
  </si>
  <si>
    <t>crba.transunion.password</t>
  </si>
  <si>
    <t>crba.transunion.maintain.session</t>
  </si>
  <si>
    <t>crba.transunion.code</t>
  </si>
  <si>
    <t>crba.transunion.infinity.code</t>
  </si>
  <si>
    <t>org.muhia.tau.config.wsdl</t>
  </si>
  <si>
    <t>WS_BSK1</t>
  </si>
  <si>
    <t>mnqRuv</t>
  </si>
  <si>
    <t>ke123456789</t>
  </si>
  <si>
    <t>https://secure3.crbafrica.com/crbws/ke?wsdl</t>
  </si>
  <si>
    <r>
      <t>org.muhia.app.taus.integ.wsdl.crba.</t>
    </r>
    <r>
      <rPr>
        <sz val="8.3000000000000007"/>
        <color rgb="FFAEB5BD"/>
        <rFont val="Consolas"/>
        <family val="3"/>
      </rPr>
      <t>transunion</t>
    </r>
  </si>
  <si>
    <t>crba.transunion.marshaller.context</t>
  </si>
  <si>
    <t>crba.transunion.unmarshaller.context</t>
  </si>
  <si>
    <t>name1</t>
  </si>
  <si>
    <t>Query</t>
  </si>
  <si>
    <t>Bsk</t>
  </si>
  <si>
    <t>crba.transunion.crb.name</t>
  </si>
  <si>
    <t>crba.transunion.pdf.id</t>
  </si>
  <si>
    <t>crba.transunion.report.date</t>
  </si>
  <si>
    <t>crba.transunion.report.type</t>
  </si>
  <si>
    <t>crba.transunion.requester</t>
  </si>
  <si>
    <t>shared.transport.read.timeout</t>
  </si>
  <si>
    <t>shared.transport.connection.timeout</t>
  </si>
  <si>
    <t>shared.transport.connection.requestTimeout</t>
  </si>
  <si>
    <t>shared.pool.max.host</t>
  </si>
  <si>
    <t>shared.pool.defaultmax.perhost</t>
  </si>
  <si>
    <t>shared.pool.validate.afterInactivity</t>
  </si>
  <si>
    <t>yyyyMMddHHmmss</t>
  </si>
  <si>
    <t>mpesa.sdf.header.timestamp</t>
  </si>
  <si>
    <t>ke.mpesa.short.code</t>
  </si>
  <si>
    <t>ke.mpesa.sdfRequest.timestamp</t>
  </si>
  <si>
    <t>yyyy-MM-dd'T'HH:mm:ss.SSSSSZ</t>
  </si>
  <si>
    <t>TransactionStatusQuery</t>
  </si>
  <si>
    <t>mpesa.commandId.transactionStatus.query</t>
  </si>
  <si>
    <t>mpesa.sdf.unique.timestamp</t>
  </si>
  <si>
    <t>yyyyMMddHHmmssSSS</t>
  </si>
  <si>
    <t>ke.mpesa.3rd.partyId</t>
  </si>
  <si>
    <t>BlueSky</t>
  </si>
  <si>
    <t>ke.mpesa.3rd.password</t>
  </si>
  <si>
    <t>ke.request.initiator.identifier</t>
  </si>
  <si>
    <t>crystal</t>
  </si>
  <si>
    <t>ke.request.initiator.securityCredential</t>
  </si>
  <si>
    <t>ke.request.receiverParty.identifierType</t>
  </si>
  <si>
    <t>ke.request.receiverParty.identifier</t>
  </si>
  <si>
    <t>D6MkFLPIn8df27Iu4V+WsA==</t>
  </si>
  <si>
    <t>ke.request.transaction.remark</t>
  </si>
  <si>
    <t>Christmas Bonus</t>
  </si>
  <si>
    <t>ke.mpesa.request.keyOwner</t>
  </si>
  <si>
    <t>request.identity.receiverParty.identifierType</t>
  </si>
  <si>
    <t>request.identity.receiverParty.identifier</t>
  </si>
  <si>
    <t>mpesa.commandId.PromotionPayment</t>
  </si>
  <si>
    <t>mpesa.commandid.SalaryPayment</t>
  </si>
  <si>
    <t>mpesa.commandid.BusinessPayment</t>
  </si>
  <si>
    <t>mpesa.commandid.BusinessPaymentWithWithdrawalChargePaid</t>
  </si>
  <si>
    <t>mpesa.commandid.SalaryPaymentWithWithdrawalChargePaid</t>
  </si>
  <si>
    <t>mpesa.commandid.PromotionPayment</t>
  </si>
  <si>
    <t>mpesa.commandid.TransferFromBankToCustomer</t>
  </si>
  <si>
    <t>SalaryPayment</t>
  </si>
  <si>
    <t>BusinessPayment</t>
  </si>
  <si>
    <t>BusinessPaymentWithWithdrawalChargePaid</t>
  </si>
  <si>
    <t>SalaryPaymentWithWithdrawalChargePaid</t>
  </si>
  <si>
    <t>PromotionPayment</t>
  </si>
  <si>
    <t>TransferFromBankToCustomer</t>
  </si>
  <si>
    <t>mpesa.query.timeout.url</t>
  </si>
  <si>
    <t>http://127.0.0.1:7021//mpesa/queue/notify</t>
  </si>
  <si>
    <t>mpesa.request.identity.checksum</t>
  </si>
  <si>
    <t>checksum0</t>
  </si>
  <si>
    <t>ke.request.accessDevice.identifierType</t>
  </si>
  <si>
    <t>ke.request.accessDevice.identifier</t>
  </si>
  <si>
    <t>identifier1</t>
  </si>
  <si>
    <t>inputPassword</t>
  </si>
  <si>
    <t>input.password.dialog.keyword</t>
  </si>
  <si>
    <t>org.muhia.tau.config.menu.ussd</t>
  </si>
  <si>
    <t>missing.value.message</t>
  </si>
  <si>
    <t>Nothing to display regarding selected request.</t>
  </si>
  <si>
    <t>listener.counter</t>
  </si>
  <si>
    <t>org.muhia.tau.config.http.server.undertow</t>
  </si>
  <si>
    <t>listener.http2.enable</t>
  </si>
  <si>
    <t>ssl.client.keystore.path</t>
  </si>
  <si>
    <t>ssl.client.truststore.path</t>
  </si>
  <si>
    <t>ssl.server.keystore.path</t>
  </si>
  <si>
    <t>ssl.server.truststore.path</t>
  </si>
  <si>
    <t>ssl.server.keystore.password</t>
  </si>
  <si>
    <t>ssl.server.truststore.password</t>
  </si>
  <si>
    <t>$TAUCONFIG/keys/client.keystore</t>
  </si>
  <si>
    <t>$TAUCONFIG/keys/client.truststore</t>
  </si>
  <si>
    <t>$TAUCONFIG/keys/server.keystore</t>
  </si>
  <si>
    <t>$TAUCONFIG/keys/server.truststore</t>
  </si>
  <si>
    <t>K@h1ug@Bsk</t>
  </si>
  <si>
    <t>org.muhia.psi.config.http.server.undertow</t>
  </si>
  <si>
    <t>listener.production.http.port</t>
  </si>
  <si>
    <t>listener.production.https.port</t>
  </si>
  <si>
    <t>listener.production.http.ip</t>
  </si>
  <si>
    <t>listener.production.https.ip</t>
  </si>
  <si>
    <t>listener.test.http.port</t>
  </si>
  <si>
    <t>listener.test.https.port</t>
  </si>
  <si>
    <t>listener.test.http.ip</t>
  </si>
  <si>
    <t>listener.test.https.ip</t>
  </si>
  <si>
    <t>ssl.keystore.keyword</t>
  </si>
  <si>
    <t>ssl.truststore.keyword</t>
  </si>
  <si>
    <t>key</t>
  </si>
  <si>
    <t>trust</t>
  </si>
  <si>
    <t>ssl.keystore.type</t>
  </si>
  <si>
    <t>JKS</t>
  </si>
  <si>
    <t>TLS</t>
  </si>
  <si>
    <t>ssl.server.context.instance</t>
  </si>
  <si>
    <t>org.muhia.psi.config.orm.hibernate</t>
  </si>
  <si>
    <t>jdbc.url</t>
  </si>
  <si>
    <t>jdbc.user</t>
  </si>
  <si>
    <t>jdbc.pass</t>
  </si>
  <si>
    <t>jdbc:oracle:thin:@//127.0.0.1:1591/dev02db</t>
  </si>
  <si>
    <t>0p/iiUM0/vKaJtPCII5fCA==</t>
  </si>
  <si>
    <t>MocWtPMpri0MMbY6779BNg==</t>
  </si>
  <si>
    <t>org.muhia.psi.config.orm</t>
  </si>
  <si>
    <t>hibernate.dialect</t>
  </si>
  <si>
    <t>hibernate.show.sql</t>
  </si>
  <si>
    <t>hibernate.hbm2ddl.auto</t>
  </si>
  <si>
    <t>Oracle12cDialect</t>
  </si>
  <si>
    <t>none</t>
  </si>
  <si>
    <t>pool.acquire.increment</t>
  </si>
  <si>
    <t>pool.auto.commit.onclose</t>
  </si>
  <si>
    <t>pool.initial.size</t>
  </si>
  <si>
    <t>pool.max.Size</t>
  </si>
  <si>
    <t>pool.min.Size</t>
  </si>
  <si>
    <t>pool.max.Idle.Time</t>
  </si>
  <si>
    <t>pool.acquire.Retry.Attempts</t>
  </si>
  <si>
    <t>pool.acquire.Retry.Delay</t>
  </si>
  <si>
    <t>pool.max.Connection.Age</t>
  </si>
  <si>
    <t>pool.maxIdle.TimeExcess.Connections</t>
  </si>
  <si>
    <t>pool.max.Statements</t>
  </si>
  <si>
    <t>pool.max.Statements.PerConnection</t>
  </si>
  <si>
    <t>pool.preferred.Test.Query</t>
  </si>
  <si>
    <t>pool.automatic.TestTable</t>
  </si>
  <si>
    <t>pool.idle.Connection.TestPeriod</t>
  </si>
  <si>
    <t>pool.testConnection.On.Checkin</t>
  </si>
  <si>
    <t>pool.testConnection.On.Checkout</t>
  </si>
  <si>
    <t>pool.login.Timeout</t>
  </si>
  <si>
    <t>pool.connection.Customizer.ClassName</t>
  </si>
  <si>
    <t>select 1 from DUAL</t>
  </si>
  <si>
    <t>dual</t>
  </si>
  <si>
    <t>test</t>
  </si>
  <si>
    <t>spring.component.Scan</t>
  </si>
  <si>
    <t>spring.enable.Jpa.Repositories</t>
  </si>
  <si>
    <t>spring.packages.To.Scan</t>
  </si>
  <si>
    <t>cache.use.second.level</t>
  </si>
  <si>
    <t>cache.region.factory.class</t>
  </si>
  <si>
    <t>cache.hazelcast.instance.name</t>
  </si>
  <si>
    <t>cache.use.query.cache</t>
  </si>
  <si>
    <t>cache.use.minimal.puts</t>
  </si>
  <si>
    <t>cache.hazelcast.use.litemember</t>
  </si>
  <si>
    <t>cache.hazelcast.use.nativeclient</t>
  </si>
  <si>
    <t>cache.hazelcast.nativeclient.group</t>
  </si>
  <si>
    <t>cache.hazelcast.nativeclient.password</t>
  </si>
  <si>
    <t>cache.use.structured.entries</t>
  </si>
  <si>
    <t>org.muhia.app.psi.orm</t>
  </si>
  <si>
    <t>org.muhia.app.psi.orm.repo</t>
  </si>
  <si>
    <t>org.muhia.app.psi.orm.model</t>
  </si>
  <si>
    <t>psi-hazelcast-cache</t>
  </si>
  <si>
    <t>cache.hazelcast.nativeclient.hostmembers</t>
  </si>
  <si>
    <t>cache.hazelcast.tcpip.enabled</t>
  </si>
  <si>
    <t>cache.hazelcast.network.port</t>
  </si>
  <si>
    <t>cache.hazelcast.networkport.autoincrement</t>
  </si>
  <si>
    <t>jdbc.driver.Class.Name</t>
  </si>
  <si>
    <t>oracle.jdbc.OracleDriver</t>
  </si>
  <si>
    <t>hibernate.id.newgenerator.mappings</t>
  </si>
  <si>
    <t>hazelcast.logging.type</t>
  </si>
  <si>
    <t>jdk</t>
  </si>
  <si>
    <t>org.muhia.phi.cache</t>
  </si>
  <si>
    <t>hazelcast.tcp.ip.timeout</t>
  </si>
  <si>
    <t>hazelcast.tcp.ip.enabled</t>
  </si>
  <si>
    <t>listener.RECORD.REQUEST.STARTTIME</t>
  </si>
  <si>
    <t>listener.record.request.starttime</t>
  </si>
  <si>
    <t>moma.from.date.sdf</t>
  </si>
  <si>
    <t>moma.to.date.sdf</t>
  </si>
  <si>
    <t>org.muhia.psi.config.integ</t>
  </si>
  <si>
    <t>moma.gateway.ip</t>
  </si>
  <si>
    <t>moma.gateway.port</t>
  </si>
  <si>
    <t>moma.gateway.username</t>
  </si>
  <si>
    <t>moma.gateway.password</t>
  </si>
  <si>
    <t>moma.gateway.gsmdataRetrievalPrefix</t>
  </si>
  <si>
    <t>moma.gateway.gsmdataRetrievalMethod</t>
  </si>
  <si>
    <t>moma.gateway.txnSummarydataRetrievalMethod</t>
  </si>
  <si>
    <t>moma.gateway.amDataRetrievalPrefix</t>
  </si>
  <si>
    <t>moma.gateway.amDataRetrievalMethod</t>
  </si>
  <si>
    <t>moma.gateway.gsmServiceDataRetrievalMethod</t>
  </si>
  <si>
    <t>moma.gateway.fromDate</t>
  </si>
  <si>
    <t>moma.gateway.toDate</t>
  </si>
  <si>
    <t>moma.gateway.endEntryNum</t>
  </si>
  <si>
    <t>moma.gateway.url</t>
  </si>
  <si>
    <t>moma.gateway.default.encoding</t>
  </si>
  <si>
    <t>moma.gateway.url.keywords</t>
  </si>
  <si>
    <t>moma.gateway.start.EntryNum</t>
  </si>
  <si>
    <t>166.63.17.160</t>
  </si>
  <si>
    <t>Gsm</t>
  </si>
  <si>
    <t>GsmItemised</t>
  </si>
  <si>
    <t>TransactionSummary</t>
  </si>
  <si>
    <t>AirtelMoney</t>
  </si>
  <si>
    <t>ItemisedAirtelMoney</t>
  </si>
  <si>
    <t>GsmByService</t>
  </si>
  <si>
    <t>AirtelMoneyByProduct</t>
  </si>
  <si>
    <t>todate;</t>
  </si>
  <si>
    <t>UTF-8</t>
  </si>
  <si>
    <t>ip,port,userid,passwd,retrievalPrefix,retrievalMethod,frmdate,todate</t>
  </si>
  <si>
    <t>Jd91qMxGc0RjfcVi3bGEPQ==</t>
  </si>
  <si>
    <t>CITUxl9bi8YdgTt0gpKAkA==</t>
  </si>
  <si>
    <t>YYYY-mm-dd</t>
  </si>
  <si>
    <t>asynchttpclient.threadPoolName</t>
  </si>
  <si>
    <t>asynchttpclient.maxConnections</t>
  </si>
  <si>
    <t>asynchttpclient.maxConnectionsPerHost</t>
  </si>
  <si>
    <t>asynchttpclient.connectTimeout</t>
  </si>
  <si>
    <t>asynchttpclient.pooledConnectionIdleTimeout</t>
  </si>
  <si>
    <t>asynchttpclient.connectionPoolCleanerPeriod</t>
  </si>
  <si>
    <t>asynchttpclient.readTimeout</t>
  </si>
  <si>
    <t>asynchttpclient.requestTimeout</t>
  </si>
  <si>
    <t>asynchttpclient.connectionTtl</t>
  </si>
  <si>
    <t>asynchttpclient.followRedirect</t>
  </si>
  <si>
    <t>asynchttpclient.maxRedirects</t>
  </si>
  <si>
    <t>asynchttpclient.compressionEnforced</t>
  </si>
  <si>
    <t>asynchttpclient.userAgent</t>
  </si>
  <si>
    <t>asynchttpclient.enabledProtocols</t>
  </si>
  <si>
    <t>asynchttpclient.enabledCipherSuites</t>
  </si>
  <si>
    <t>asynchttpclient.useProxySelector</t>
  </si>
  <si>
    <t>asynchttpclient.useProxyProperties</t>
  </si>
  <si>
    <t>asynchttpclient.validateResponseHeaders</t>
  </si>
  <si>
    <t>asynchttpclient.strict302Handling</t>
  </si>
  <si>
    <t>asynchttpclient.keepAlive</t>
  </si>
  <si>
    <t>asynchttpclient.maxRequestRetry</t>
  </si>
  <si>
    <t>asynchttpclient.disableUrlEncodingForBoundRequests</t>
  </si>
  <si>
    <t>asynchttpclient.removeQueryParamOnRedirect</t>
  </si>
  <si>
    <t>asynchttpclient.useOpenSsl</t>
  </si>
  <si>
    <t>asynchttpclient.useInsecureTrustManager</t>
  </si>
  <si>
    <t>asynchttpclient.disableHttpsAlgorithm</t>
  </si>
  <si>
    <t>asynchttpclient.sslSessionCacheSize</t>
  </si>
  <si>
    <t>asynchttpclient.sslSessionTimeout</t>
  </si>
  <si>
    <t>asynchttpclient.tcpNoDelay</t>
  </si>
  <si>
    <t>asynchttpclient.soReuseAddress</t>
  </si>
  <si>
    <t>asynchttpclient.soLinger</t>
  </si>
  <si>
    <t>asynchttpclient.soSndBuf</t>
  </si>
  <si>
    <t>asynchttpclient.soRcvBuf</t>
  </si>
  <si>
    <t>asynchttpclient.httpClientCodecMaxInitialLineLength</t>
  </si>
  <si>
    <t>asynchttpclient.httpClientCodecMaxHeaderSize</t>
  </si>
  <si>
    <t>asynchttpclient.httpClientCodecMaxChunkSize</t>
  </si>
  <si>
    <t>asynchttpclient.disableZeroCopy</t>
  </si>
  <si>
    <t>asynchttpclient.handshakeTimeout</t>
  </si>
  <si>
    <t>asynchttpclient.chunkedFileChunkSize</t>
  </si>
  <si>
    <t>asynchttpclient.webSocketMaxBufferSize</t>
  </si>
  <si>
    <t>asynchttpclient.webSocketMaxFrameSize</t>
  </si>
  <si>
    <t>asynchttpclient.keepEncodingHeader</t>
  </si>
  <si>
    <t>asynchttpclient.shutdownQuietPeriod</t>
  </si>
  <si>
    <t>asynchttpclient.shutdownTimeout</t>
  </si>
  <si>
    <t>asynchttpclient.useNativeTransport</t>
  </si>
  <si>
    <t>asynchttpclient.ioThreadsCount</t>
  </si>
  <si>
    <t>AHC/2.0</t>
  </si>
  <si>
    <t>TLSv1.2, TLSv1.1, TLSv1</t>
  </si>
  <si>
    <t>org.muhia.psi.config</t>
  </si>
  <si>
    <t>AsyncHttpClient</t>
  </si>
  <si>
    <t>ip</t>
  </si>
  <si>
    <t>port</t>
  </si>
  <si>
    <t>userid</t>
  </si>
  <si>
    <t>passwd</t>
  </si>
  <si>
    <t>retrievalPrefix</t>
  </si>
  <si>
    <t>retrievalMethod</t>
  </si>
  <si>
    <t>fromDate</t>
  </si>
  <si>
    <t>toDate</t>
  </si>
  <si>
    <t>moma.keyword.ip</t>
  </si>
  <si>
    <t>moma.keyword.port</t>
  </si>
  <si>
    <t>moma.keyword.userid</t>
  </si>
  <si>
    <t>moma.keyword.passwd</t>
  </si>
  <si>
    <t>moma.keyword.retrievalPrefix</t>
  </si>
  <si>
    <t>moma.keyword.retrievalMethod</t>
  </si>
  <si>
    <t>moma.keyword.fromDate</t>
  </si>
  <si>
    <t>moma.keyword.toDate</t>
  </si>
  <si>
    <t>asynchttpclient.response.status.success</t>
  </si>
  <si>
    <t>org.muhia.psi.scheduler</t>
  </si>
  <si>
    <t>cron.recurring.payments</t>
  </si>
  <si>
    <t>cron.fetch.moma.daily.dump</t>
  </si>
  <si>
    <t>"0 0 01 * * *"</t>
  </si>
  <si>
    <t>SubmitResults</t>
  </si>
  <si>
    <t>moma.gateway.txnSubmitResultsRetrievalMethod</t>
  </si>
  <si>
    <t>moma.gsm.by.AirtelMoneyByProductRetrievalMethod</t>
  </si>
  <si>
    <r>
      <t>hazelcast</t>
    </r>
    <r>
      <rPr>
        <sz val="13.5"/>
        <color rgb="FF545454"/>
        <rFont val="Calibri"/>
        <family val="2"/>
        <charset val="1"/>
        <scheme val="minor"/>
      </rPr>
      <t>.</t>
    </r>
    <r>
      <rPr>
        <b/>
        <sz val="13.5"/>
        <color rgb="FF545454"/>
        <rFont val="Calibri"/>
        <family val="2"/>
        <charset val="1"/>
        <scheme val="minor"/>
      </rPr>
      <t>phone</t>
    </r>
    <r>
      <rPr>
        <sz val="13.5"/>
        <color rgb="FF545454"/>
        <rFont val="Calibri"/>
        <family val="2"/>
        <charset val="1"/>
        <scheme val="minor"/>
      </rPr>
      <t>.</t>
    </r>
    <r>
      <rPr>
        <b/>
        <sz val="13.5"/>
        <color rgb="FF545454"/>
        <rFont val="Calibri"/>
        <family val="2"/>
        <charset val="1"/>
        <scheme val="minor"/>
      </rPr>
      <t>home</t>
    </r>
    <r>
      <rPr>
        <sz val="13.5"/>
        <color rgb="FF545454"/>
        <rFont val="Calibri"/>
        <family val="2"/>
        <charset val="1"/>
        <scheme val="minor"/>
      </rPr>
      <t>.</t>
    </r>
    <r>
      <rPr>
        <b/>
        <sz val="13.5"/>
        <color rgb="FF545454"/>
        <rFont val="Calibri"/>
        <family val="2"/>
        <charset val="1"/>
        <scheme val="minor"/>
      </rPr>
      <t>enabled</t>
    </r>
  </si>
  <si>
    <t>hazelcast.diagnostics.enabled</t>
  </si>
  <si>
    <t>org.muhia.app.psi.config.order.sr</t>
  </si>
  <si>
    <t>order.firstname.keyword</t>
  </si>
  <si>
    <t>order.middlename.keyword</t>
  </si>
  <si>
    <t>order.lastname.keyword</t>
  </si>
  <si>
    <t>order.accepted.terms.keyword</t>
  </si>
  <si>
    <t>firstname</t>
  </si>
  <si>
    <t>middlename</t>
  </si>
  <si>
    <t>lastname</t>
  </si>
  <si>
    <t>order.declined.terms.keyword</t>
  </si>
  <si>
    <t>order.accepted.terms.value</t>
  </si>
  <si>
    <t>order.declined.terms.value</t>
  </si>
  <si>
    <t>order.termsaccepted.date.keyword</t>
  </si>
  <si>
    <t>acceptTermsDate</t>
  </si>
  <si>
    <t>order.termsaccepted.date.sdf</t>
  </si>
  <si>
    <t>order.organization.keyword</t>
  </si>
  <si>
    <t>organization</t>
  </si>
  <si>
    <t>order.userregistration.success.status</t>
  </si>
  <si>
    <t>order.userregistration.failure.status</t>
  </si>
  <si>
    <t>order.userregistration.initial.status</t>
  </si>
  <si>
    <t>order.userregistration.IprsNok.status</t>
  </si>
  <si>
    <t>order.userregistration.IprsOk.status</t>
  </si>
  <si>
    <t>order.userregistration.keyword</t>
  </si>
  <si>
    <t>registrationdetails</t>
  </si>
  <si>
    <t>org.muhia.app.psi.config.ussd</t>
  </si>
  <si>
    <t>menu.is.ftu.value</t>
  </si>
  <si>
    <t>menu.not.ftu.value</t>
  </si>
  <si>
    <t>menu.exceeded.loginattempts.message</t>
  </si>
  <si>
    <t>You have 0 attempts remaining, Your account has been lock Your account has been lock Your account has been lock Your account has been locked contact customer service on 07xxxxxxx</t>
  </si>
  <si>
    <t>cron.order.cleanup.job</t>
  </si>
  <si>
    <t>acceptedTerms</t>
  </si>
  <si>
    <t>menu.registered.user.entrypoint</t>
  </si>
  <si>
    <t>registeredEntryPoint</t>
  </si>
  <si>
    <t>menu.tokenreset.process.items</t>
  </si>
  <si>
    <t>changePassword,confirmPassword,confirmPinChange,notifyPinChange</t>
  </si>
  <si>
    <t>org.muhia.psi.config.africastalking</t>
  </si>
  <si>
    <t>integ.enviroment</t>
  </si>
  <si>
    <t>response.code.http.ok</t>
  </si>
  <si>
    <t>response.code.http.created</t>
  </si>
  <si>
    <t>integ.debug</t>
  </si>
  <si>
    <t>sms.url</t>
  </si>
  <si>
    <t>prod.api.host</t>
  </si>
  <si>
    <t>sandbox.api.host</t>
  </si>
  <si>
    <t>prod.payments.host</t>
  </si>
  <si>
    <t>sandbox.payments.host</t>
  </si>
  <si>
    <t>prod.voice.host</t>
  </si>
  <si>
    <t>sandbox.voice.host</t>
  </si>
  <si>
    <t>voice.url</t>
  </si>
  <si>
    <t>subscription.url</t>
  </si>
  <si>
    <t>user.data.url</t>
  </si>
  <si>
    <t>airtime.url</t>
  </si>
  <si>
    <t>payment.checkout.url</t>
  </si>
  <si>
    <t>mobile.payment.b2b.url</t>
  </si>
  <si>
    <t>mobile.payment.b2c.url</t>
  </si>
  <si>
    <t>integ.amount.keyword</t>
  </si>
  <si>
    <t>integ.amount.data</t>
  </si>
  <si>
    <t>integ.metadata.keyword</t>
  </si>
  <si>
    <t>integ.metadata.data</t>
  </si>
  <si>
    <t>integ.currency.code.keyword</t>
  </si>
  <si>
    <t>integ.currency.code.data</t>
  </si>
  <si>
    <t>integ.phonenumber.keyword</t>
  </si>
  <si>
    <t>integ.phonenumber.data</t>
  </si>
  <si>
    <t>url.header.accept.keyword</t>
  </si>
  <si>
    <t>url.header.accept.data</t>
  </si>
  <si>
    <t>url.header.api.keyword</t>
  </si>
  <si>
    <t>url.header.api.data</t>
  </si>
  <si>
    <t>integ.sender</t>
  </si>
  <si>
    <t>ENKAVILLA</t>
  </si>
  <si>
    <t>blueskyconsulting</t>
  </si>
  <si>
    <t>7faf56e5c29e9df5cf4edaffc404a7bbe07bd62e32048079e556a304278ae554</t>
  </si>
  <si>
    <t>production</t>
  </si>
  <si>
    <t>https://api.africastalking.com</t>
  </si>
  <si>
    <t>https://api.sandbox.africastalking.com</t>
  </si>
  <si>
    <t>https://payments.africastalking.com</t>
  </si>
  <si>
    <t>https://payments.sandbox.africastalking.com</t>
  </si>
  <si>
    <t>https://voice.africastalking.com</t>
  </si>
  <si>
    <t>https://voice.sandbox.africastalking.com</t>
  </si>
  <si>
    <t>/version1/messaging</t>
  </si>
  <si>
    <t>/version1/subscription</t>
  </si>
  <si>
    <t>/version1/user</t>
  </si>
  <si>
    <t>/version1/airtime</t>
  </si>
  <si>
    <t>/mobile/checkout/request</t>
  </si>
  <si>
    <t>/mobile/b2b/request</t>
  </si>
  <si>
    <t>/mobile/b2c/request</t>
  </si>
  <si>
    <t>phoneNumber</t>
  </si>
  <si>
    <t>integ.keyword.keyword</t>
  </si>
  <si>
    <t>integ.keyword.data</t>
  </si>
  <si>
    <t>keyword</t>
  </si>
  <si>
    <t>integ.shortcode.keyword</t>
  </si>
  <si>
    <t>integ.shortcode.data</t>
  </si>
  <si>
    <t>shortCode</t>
  </si>
  <si>
    <t>/call</t>
  </si>
  <si>
    <t>integ.to.keyword</t>
  </si>
  <si>
    <t>integ.to.data</t>
  </si>
  <si>
    <t>integ.from.keyword</t>
  </si>
  <si>
    <t>integ.from.data</t>
  </si>
  <si>
    <t>integ.phone.numbers.keyword</t>
  </si>
  <si>
    <t>integ.phone.numbers.data</t>
  </si>
  <si>
    <t>phoneNumbers</t>
  </si>
  <si>
    <t>to</t>
  </si>
  <si>
    <t>from</t>
  </si>
  <si>
    <t>currencyCode</t>
  </si>
  <si>
    <t>amount</t>
  </si>
  <si>
    <t>metadata</t>
  </si>
  <si>
    <t>Accept</t>
  </si>
  <si>
    <t>application/json</t>
  </si>
  <si>
    <t>apikey</t>
  </si>
  <si>
    <t>SMSMessageData</t>
  </si>
  <si>
    <t>sms.message.data.keyword</t>
  </si>
  <si>
    <t>Recipients</t>
  </si>
  <si>
    <t>Message</t>
  </si>
  <si>
    <t>integ.response.message.keyword</t>
  </si>
  <si>
    <t>integ.response.recipients.keyword</t>
  </si>
  <si>
    <t>integ.username.keyword</t>
  </si>
  <si>
    <t>integ.username.data</t>
  </si>
  <si>
    <t>username</t>
  </si>
  <si>
    <t>integ.apikey.data</t>
  </si>
  <si>
    <t>integ.apikey.keyword</t>
  </si>
  <si>
    <t>integ.sms.message.keyword</t>
  </si>
  <si>
    <t>integ.http.method.post</t>
  </si>
  <si>
    <t>integ.http.method.get</t>
  </si>
  <si>
    <t>POST</t>
  </si>
  <si>
    <t>GET</t>
  </si>
  <si>
    <t>integ.url.encode.encoding</t>
  </si>
  <si>
    <t>sms.send.success.keyword</t>
  </si>
  <si>
    <t>Success</t>
  </si>
  <si>
    <t>org.muhia.app.psi.integ.ke.airtelmoney</t>
  </si>
  <si>
    <t>endpoint.directdebit.production.url</t>
  </si>
  <si>
    <t>endpoint.directdebit.test.url</t>
  </si>
  <si>
    <t>endpoint.directdebit.production.username</t>
  </si>
  <si>
    <t>endpoint.directdebit.test.username</t>
  </si>
  <si>
    <t>endpoint.directdebit.production.password</t>
  </si>
  <si>
    <t>endpoint.directdebit.test.password</t>
  </si>
  <si>
    <t>endpoint.directdebit.merchant.msisdn</t>
  </si>
  <si>
    <t>endpoint.bulkpayment.production.url</t>
  </si>
  <si>
    <t>endpoint.bulkpayment.test.url</t>
  </si>
  <si>
    <t>endpoint.bulkpayment.production.username</t>
  </si>
  <si>
    <t>endpoint.bulkpayment.test.username</t>
  </si>
  <si>
    <t>endpoint.bulkpayment.production.password</t>
  </si>
  <si>
    <t>endpoint.bulkpayment.test.password</t>
  </si>
  <si>
    <t>endpoint.bulkpayment.merchant.msisdn</t>
  </si>
  <si>
    <t>https://172.23.100.201:8445/MerchantPaymentService.asmx?WSDL</t>
  </si>
  <si>
    <t>Blusky</t>
  </si>
  <si>
    <t>https://172.23.100.201:8444/Service1.asmx?WSDL</t>
  </si>
  <si>
    <t>org.muhia.app.psi.integ.wsdl.am.directdebit</t>
  </si>
  <si>
    <t>org.muhia.app.psi.integ.wsdl.am.bulkpayment</t>
  </si>
  <si>
    <t>directdebit.marshaller.packages.toscan</t>
  </si>
  <si>
    <t>directdebit.unmarshaller.packages.toscan</t>
  </si>
  <si>
    <t>bulkpayment.marshaller.packages.toscan</t>
  </si>
  <si>
    <t>bulkpayment.unmarshaller.packages.toscan</t>
  </si>
  <si>
    <t>securement.actions</t>
  </si>
  <si>
    <t>securement.transport.username</t>
  </si>
  <si>
    <t>securement.transport.password</t>
  </si>
  <si>
    <t>action</t>
  </si>
  <si>
    <t>transport.connection.timeout</t>
  </si>
  <si>
    <t>transport.connection.request.timeout</t>
  </si>
  <si>
    <t>transport.read.timeout</t>
  </si>
  <si>
    <t>pool.host.max</t>
  </si>
  <si>
    <t>pool.default.max.perhost</t>
  </si>
  <si>
    <t>pool.validate.after.activity</t>
  </si>
  <si>
    <t>transport.socket.timeout</t>
  </si>
  <si>
    <t>endpoint.bulkpayment.production.nickname</t>
  </si>
  <si>
    <t>sdf.unique.timestamp</t>
  </si>
  <si>
    <t>schedule.locker.pool.size</t>
  </si>
  <si>
    <t>send.sms.name</t>
  </si>
  <si>
    <t>send.sms.lockAtLeastFor</t>
  </si>
  <si>
    <t>send.sms.lockAtMostFor</t>
  </si>
  <si>
    <t>pending.orders.name</t>
  </si>
  <si>
    <t>pending.orders.lockAtLeastFor</t>
  </si>
  <si>
    <t>pending.orders.lockAtMostFor</t>
  </si>
  <si>
    <t>pending.sr.name</t>
  </si>
  <si>
    <t>pending.sr.lockAtLeastFor</t>
  </si>
  <si>
    <t>pending.sr.lockAtMostFor</t>
  </si>
  <si>
    <t>moma.data.name</t>
  </si>
  <si>
    <t>moma.data.lockAtLeastFor</t>
  </si>
  <si>
    <t>moma.data.lockAtMostFor</t>
  </si>
  <si>
    <t>sendPendingSms</t>
  </si>
  <si>
    <t>processPendingWorkOrders</t>
  </si>
  <si>
    <t>processPendingServiceRequests</t>
  </si>
  <si>
    <t>recurringPayments</t>
  </si>
  <si>
    <t>fetchMomaData</t>
  </si>
  <si>
    <t>recurring.Payments.name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</si>
</sst>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7.5"/>
      <color rgb="FF807D6E"/>
      <name val="Consolas"/>
      <family val="3"/>
    </font>
    <font>
      <sz val="7.5"/>
      <color rgb="FF597CC2"/>
      <name val="Consolas"/>
      <family val="3"/>
    </font>
    <font>
      <sz val="8.3000000000000007"/>
      <color rgb="FF597CC2"/>
      <name val="Consolas"/>
      <family val="3"/>
    </font>
    <font>
      <b/>
      <sz val="8.3000000000000007"/>
      <color rgb="FF807D6E"/>
      <name val="Consolas"/>
      <family val="3"/>
    </font>
    <font>
      <sz val="9"/>
      <color rgb="FF000000"/>
      <name val="Calibri"/>
      <family val="2"/>
      <scheme val="minor"/>
    </font>
    <font>
      <sz val="8.3000000000000007"/>
      <color rgb="FFAEB5BD"/>
      <name val="Consolas"/>
      <family val="3"/>
    </font>
    <font>
      <sz val="8.3000000000000007"/>
      <color rgb="FFA9B7C6"/>
      <name val="Consolas"/>
      <family val="3"/>
    </font>
    <font>
      <sz val="9"/>
      <color rgb="FFCC7832"/>
      <name val="Consolas"/>
      <family val="3"/>
    </font>
    <font>
      <sz val="8"/>
      <color rgb="FF242729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A9B7C6"/>
      <name val="Consolas"/>
      <family val="3"/>
    </font>
    <font>
      <sz val="9"/>
      <color rgb="FF6A8759"/>
      <name val="Consolas"/>
      <family val="3"/>
    </font>
    <font>
      <sz val="13.5"/>
      <color rgb="FF545454"/>
      <name val="Calibri"/>
      <family val="2"/>
      <charset val="1"/>
      <scheme val="minor"/>
    </font>
    <font>
      <b/>
      <sz val="13.5"/>
      <color rgb="FF545454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15" fontId="0" fillId="0" borderId="0" xfId="0" applyNumberFormat="1"/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1"/>
    <xf numFmtId="0" fontId="11" fillId="0" borderId="0" xfId="0" applyFont="1" applyAlignment="1">
      <alignment vertical="center"/>
    </xf>
    <xf numFmtId="3" fontId="0" fillId="0" borderId="0" xfId="0" applyNumberFormat="1"/>
    <xf numFmtId="0" fontId="8" fillId="2" borderId="0" xfId="0" applyFont="1" applyFill="1" applyAlignment="1">
      <alignment wrapText="1"/>
    </xf>
    <xf numFmtId="14" fontId="0" fillId="0" borderId="0" xfId="0" applyNumberFormat="1"/>
    <xf numFmtId="0" fontId="12" fillId="2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2" fillId="2" borderId="0" xfId="0" applyFont="1" applyFill="1" applyAlignment="1"/>
    <xf numFmtId="0" fontId="0" fillId="0" borderId="0" xfId="0" applyAlignment="1"/>
    <xf numFmtId="0" fontId="10" fillId="0" borderId="0" xfId="1" applyAlignment="1"/>
    <xf numFmtId="0" fontId="0" fillId="0" borderId="0" xfId="0" applyFill="1" applyBorder="1" applyAlignment="1"/>
    <xf numFmtId="0" fontId="10" fillId="0" borderId="0" xfId="1" applyFill="1" applyBorder="1" applyAlignment="1"/>
    <xf numFmtId="0" fontId="1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@h1ug@Bsk" TargetMode="External"/><Relationship Id="rId2" Type="http://schemas.openxmlformats.org/officeDocument/2006/relationships/hyperlink" Target="mailto:K@h1ug@Bsk" TargetMode="External"/><Relationship Id="rId1" Type="http://schemas.openxmlformats.org/officeDocument/2006/relationships/hyperlink" Target="http://127.0.0.1:7021/mpesa/queue/notify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172.23.100.201:8445/MerchantPaymentService.asmx?WSDL" TargetMode="External"/><Relationship Id="rId3" Type="http://schemas.openxmlformats.org/officeDocument/2006/relationships/hyperlink" Target="https://payments.africastalking.com/" TargetMode="External"/><Relationship Id="rId7" Type="http://schemas.openxmlformats.org/officeDocument/2006/relationships/hyperlink" Target="https://172.23.100.201:8445/MerchantPaymentService.asmx?WSDL" TargetMode="External"/><Relationship Id="rId2" Type="http://schemas.openxmlformats.org/officeDocument/2006/relationships/hyperlink" Target="https://api.sandbox.africastalking.com/" TargetMode="External"/><Relationship Id="rId1" Type="http://schemas.openxmlformats.org/officeDocument/2006/relationships/hyperlink" Target="https://api.africastalking.com/" TargetMode="External"/><Relationship Id="rId6" Type="http://schemas.openxmlformats.org/officeDocument/2006/relationships/hyperlink" Target="https://voice.sandbox.africastalking.com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voice.africastalking.com/" TargetMode="External"/><Relationship Id="rId10" Type="http://schemas.openxmlformats.org/officeDocument/2006/relationships/hyperlink" Target="https://172.23.100.201:8444/Service1.asmx?WSDL" TargetMode="External"/><Relationship Id="rId4" Type="http://schemas.openxmlformats.org/officeDocument/2006/relationships/hyperlink" Target="https://payments.sandbox.africastalking.com/" TargetMode="External"/><Relationship Id="rId9" Type="http://schemas.openxmlformats.org/officeDocument/2006/relationships/hyperlink" Target="https://172.23.100.201:8444/Service1.asmx?WSD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9"/>
  <sheetViews>
    <sheetView topLeftCell="I102" workbookViewId="0">
      <selection activeCell="I130" sqref="I130"/>
    </sheetView>
  </sheetViews>
  <sheetFormatPr defaultRowHeight="14.4" x14ac:dyDescent="0.3"/>
  <cols>
    <col min="1" max="1" width="42.5546875" bestFit="1" customWidth="1"/>
    <col min="2" max="3" width="42.109375" bestFit="1" customWidth="1"/>
    <col min="4" max="4" width="41.5546875" bestFit="1" customWidth="1"/>
    <col min="5" max="5" width="47.44140625" bestFit="1" customWidth="1"/>
    <col min="6" max="6" width="55.44140625" bestFit="1" customWidth="1"/>
    <col min="7" max="7" width="44.109375" bestFit="1" customWidth="1"/>
    <col min="8" max="8" width="90" bestFit="1" customWidth="1"/>
    <col min="9" max="9" width="157.6640625" bestFit="1" customWidth="1"/>
    <col min="10" max="10" width="69.88671875" customWidth="1"/>
    <col min="11" max="11" width="23.88671875" customWidth="1"/>
    <col min="12" max="12" width="26.5546875" bestFit="1" customWidth="1"/>
    <col min="13" max="14" width="63.44140625" bestFit="1" customWidth="1"/>
  </cols>
  <sheetData>
    <row r="1" spans="1:14" x14ac:dyDescent="0.3">
      <c r="B1" t="s">
        <v>0</v>
      </c>
      <c r="E1" t="s">
        <v>1</v>
      </c>
      <c r="F1" t="s">
        <v>5</v>
      </c>
      <c r="G1" t="s">
        <v>4</v>
      </c>
      <c r="I1" t="s">
        <v>2</v>
      </c>
      <c r="J1" t="s">
        <v>3</v>
      </c>
    </row>
    <row r="2" spans="1:14" x14ac:dyDescent="0.3">
      <c r="A2" t="s">
        <v>13</v>
      </c>
      <c r="B2" t="str">
        <f>IFERROR(MID(A2,1,SEARCH(".",A2,1)-1)&amp;UPPER(MID(A2,SEARCH(".",A2,1)+1,1))&amp;MID(A2,SEARCH(".",A2,1)+2,LEN(A2)-SEARCH(".",A2,1)+1),A2)</f>
        <v>fileEmpty</v>
      </c>
      <c r="C2" t="str">
        <f>IFERROR(MID(B2,1,SEARCH(".",B2,1)-1)&amp;UPPER(MID(B2,SEARCH(".",B2,1)+1,1))&amp;MID(B2,SEARCH(".",B2,1)+2,LEN(B2)-SEARCH(".",B2,1)+1),B2)</f>
        <v>fileEmpty</v>
      </c>
      <c r="D2" t="str">
        <f>IFERROR(MID(C2,1,SEARCH(".",C2,1)-1)&amp;UPPER(MID(C2,SEARCH(".",C2,1)+1,1))&amp;MID(C2,SEARCH(".",C2,1)+2,LEN(C2)-SEARCH(".",C2,1)+1),C2)</f>
        <v>fileEmpty</v>
      </c>
      <c r="E2" t="str">
        <f>"String "&amp;D2</f>
        <v>String fileEmpty</v>
      </c>
      <c r="F2" t="str">
        <f>"private  "&amp;E2&amp;";"</f>
        <v>private  String fileEmpty;</v>
      </c>
      <c r="G2" s="3" t="s">
        <v>12</v>
      </c>
      <c r="H2" t="str">
        <f>"this."&amp;D2&amp;" = "&amp;D2&amp;";"</f>
        <v>this.fileEmpty = fileEmpty;</v>
      </c>
      <c r="I2" t="str">
        <f t="shared" ref="I2:I47" si="0">"@Value(""${"&amp;G2&amp;"."&amp;A2&amp;"}"") "&amp;F2</f>
        <v>@Value("${org.muhia.tau.validator.messages.error.file.empty}") private  String fileEmpty;</v>
      </c>
      <c r="J2" t="str">
        <f t="shared" ref="J2:J60" si="1">G2&amp;"."&amp;A2&amp;"="&amp;K2</f>
        <v>org.muhia.tau.validator.messages.error.file.empty=Select an Image to Upload...</v>
      </c>
      <c r="K2" t="s">
        <v>21</v>
      </c>
      <c r="L2" t="s">
        <v>6</v>
      </c>
      <c r="M2" t="s">
        <v>9</v>
      </c>
      <c r="N2" t="s">
        <v>9</v>
      </c>
    </row>
    <row r="3" spans="1:14" x14ac:dyDescent="0.3">
      <c r="A3" t="s">
        <v>14</v>
      </c>
      <c r="B3" t="str">
        <f>IFERROR(MID(A3,1,SEARCH(".",A3,1)-1)&amp;UPPER(MID(A3,SEARCH(".",A3,1)+1,1))&amp;MID(A3,SEARCH(".",A3,1)+2,LEN(A3)-SEARCH(".",A3,1)+1),A3)</f>
        <v>fileToo.large</v>
      </c>
      <c r="C3" t="str">
        <f t="shared" ref="C3:C66" si="2">IFERROR(MID(B3,1,SEARCH(".",B3,1)-1)&amp;UPPER(MID(B3,SEARCH(".",B3,1)+1,1))&amp;MID(B3,SEARCH(".",B3,1)+2,LEN(B3)-SEARCH(".",B3,1)+1),B3)</f>
        <v>fileTooLarge</v>
      </c>
      <c r="D3" t="str">
        <f t="shared" ref="D3:D66" si="3">IFERROR(MID(C3,1,SEARCH(".",C3,1)-1)&amp;UPPER(MID(C3,SEARCH(".",C3,1)+1,1))&amp;MID(C3,SEARCH(".",C3,1)+2,LEN(C3)-SEARCH(".",C3,1)+1),C3)</f>
        <v>fileTooLarge</v>
      </c>
      <c r="E3" t="str">
        <f>"String "&amp;D3</f>
        <v>String fileTooLarge</v>
      </c>
      <c r="F3" t="str">
        <f>"private  "&amp;E3&amp;";"</f>
        <v>private  String fileTooLarge;</v>
      </c>
      <c r="G3" s="3" t="s">
        <v>12</v>
      </c>
      <c r="H3" t="str">
        <f t="shared" ref="H3:H66" si="4">"this."&amp;D3&amp;" = "&amp;D3&amp;";"</f>
        <v>this.fileTooLarge = fileTooLarge;</v>
      </c>
      <c r="I3" t="str">
        <f t="shared" si="0"/>
        <v>@Value("${org.muhia.tau.validator.messages.error.file.too.large}") private  String fileTooLarge;</v>
      </c>
      <c r="J3" t="str">
        <f t="shared" si="1"/>
        <v>org.muhia.tau.validator.messages.error.file.too.large=File cannot be over 3 Megabytes</v>
      </c>
      <c r="K3" t="s">
        <v>23</v>
      </c>
      <c r="L3" t="s">
        <v>6</v>
      </c>
      <c r="M3" t="s">
        <v>9</v>
      </c>
      <c r="N3" t="s">
        <v>9</v>
      </c>
    </row>
    <row r="4" spans="1:14" x14ac:dyDescent="0.3">
      <c r="A4" t="s">
        <v>15</v>
      </c>
      <c r="B4" t="str">
        <f t="shared" ref="B4:B80" si="5">IFERROR(MID(A4,1,SEARCH(".",A4,1)-1)&amp;UPPER(MID(A4,SEARCH(".",A4,1)+1,1))&amp;MID(A4,SEARCH(".",A4,1)+2,LEN(A4)-SEARCH(".",A4,1)+1),A4)</f>
        <v>fileNot.image</v>
      </c>
      <c r="C4" t="str">
        <f t="shared" si="2"/>
        <v>fileNotImage</v>
      </c>
      <c r="D4" t="str">
        <f t="shared" si="3"/>
        <v>fileNotImage</v>
      </c>
      <c r="E4" t="str">
        <f t="shared" ref="E4:E62" si="6">"String "&amp;D4</f>
        <v>String fileNotImage</v>
      </c>
      <c r="F4" t="str">
        <f t="shared" ref="F4:F80" si="7">"private  "&amp;E4&amp;";"</f>
        <v>private  String fileNotImage;</v>
      </c>
      <c r="G4" s="3" t="s">
        <v>12</v>
      </c>
      <c r="H4" t="str">
        <f t="shared" si="4"/>
        <v>this.fileNotImage = fileNotImage;</v>
      </c>
      <c r="I4" t="str">
        <f t="shared" si="0"/>
        <v>@Value("${org.muhia.tau.validator.messages.error.file.not.image}") private  String fileNotImage;</v>
      </c>
      <c r="J4" t="str">
        <f t="shared" si="1"/>
        <v>org.muhia.tau.validator.messages.error.file.not.image=File must be an image type (.png, .jpg, .gif...)</v>
      </c>
      <c r="K4" t="s">
        <v>22</v>
      </c>
      <c r="L4" t="s">
        <v>7</v>
      </c>
      <c r="M4" t="s">
        <v>10</v>
      </c>
      <c r="N4" t="s">
        <v>10</v>
      </c>
    </row>
    <row r="5" spans="1:14" x14ac:dyDescent="0.3">
      <c r="A5" t="s">
        <v>17</v>
      </c>
      <c r="B5" t="str">
        <f t="shared" si="5"/>
        <v>contactContact.phone</v>
      </c>
      <c r="C5" t="str">
        <f t="shared" si="2"/>
        <v>contactContactPhone</v>
      </c>
      <c r="D5" t="str">
        <f t="shared" si="3"/>
        <v>contactContactPhone</v>
      </c>
      <c r="E5" t="str">
        <f t="shared" si="6"/>
        <v>String contactContactPhone</v>
      </c>
      <c r="F5" t="str">
        <f t="shared" si="7"/>
        <v>private  String contactContactPhone;</v>
      </c>
      <c r="G5" s="3" t="s">
        <v>16</v>
      </c>
      <c r="H5" t="str">
        <f t="shared" si="4"/>
        <v>this.contactContactPhone = contactContactPhone;</v>
      </c>
      <c r="I5" t="str">
        <f t="shared" si="0"/>
        <v>@Value("${org.muhia.tau.validator.messages.error.not.empty.contact.contact.phone}") private  String contactContactPhone;</v>
      </c>
      <c r="J5" t="str">
        <f t="shared" si="1"/>
        <v>org.muhia.tau.validator.messages.error.not.empty.contact.contact.phone=Contact Phone fields cannot be empty. Enter values or delete phone.</v>
      </c>
      <c r="K5" t="s">
        <v>25</v>
      </c>
      <c r="L5" t="s">
        <v>8</v>
      </c>
      <c r="M5" t="s">
        <v>11</v>
      </c>
      <c r="N5" t="s">
        <v>11</v>
      </c>
    </row>
    <row r="6" spans="1:14" x14ac:dyDescent="0.3">
      <c r="A6" t="s">
        <v>38</v>
      </c>
      <c r="B6" t="str">
        <f t="shared" ref="B6:B16" si="8">IFERROR(MID(A6,1,SEARCH(".",A6,1)-1)&amp;UPPER(MID(A6,SEARCH(".",A6,1)+1,1))&amp;MID(A6,SEARCH(".",A6,1)+2,LEN(A6)-SEARCH(".",A6,1)+1),A6)</f>
        <v>contactFirst.name</v>
      </c>
      <c r="C6" t="str">
        <f t="shared" si="2"/>
        <v>contactFirstName</v>
      </c>
      <c r="D6" t="str">
        <f t="shared" si="3"/>
        <v>contactFirstName</v>
      </c>
      <c r="E6" t="str">
        <f t="shared" ref="E6:E16" si="9">"String "&amp;D6</f>
        <v>String contactFirstName</v>
      </c>
      <c r="F6" t="str">
        <f t="shared" ref="F6:F16" si="10">"private  "&amp;E6&amp;";"</f>
        <v>private  String contactFirstName;</v>
      </c>
      <c r="G6" s="3" t="s">
        <v>16</v>
      </c>
      <c r="H6" t="str">
        <f t="shared" si="4"/>
        <v>this.contactFirstName = contactFirstName;</v>
      </c>
      <c r="I6" t="str">
        <f t="shared" ref="I6:I16" si="11">"@Value(""${"&amp;G6&amp;"."&amp;A6&amp;"}"") "&amp;F6</f>
        <v>@Value("${org.muhia.tau.validator.messages.error.not.empty.contact.first.name}") private  String contactFirstName;</v>
      </c>
      <c r="J6" t="str">
        <f t="shared" ref="J6:J16" si="12">G6&amp;"."&amp;A6&amp;"="&amp;K6</f>
        <v>org.muhia.tau.validator.messages.error.not.empty.contact.first.name=Contact Phone fields cannot be empty. Enter values or delete phone.</v>
      </c>
      <c r="K6" t="s">
        <v>25</v>
      </c>
      <c r="L6" t="s">
        <v>8</v>
      </c>
      <c r="M6" t="s">
        <v>11</v>
      </c>
      <c r="N6" t="s">
        <v>11</v>
      </c>
    </row>
    <row r="7" spans="1:14" x14ac:dyDescent="0.3">
      <c r="A7" t="s">
        <v>39</v>
      </c>
      <c r="B7" t="str">
        <f t="shared" ref="B7:B14" si="13">IFERROR(MID(A7,1,SEARCH(".",A7,1)-1)&amp;UPPER(MID(A7,SEARCH(".",A7,1)+1,1))&amp;MID(A7,SEARCH(".",A7,1)+2,LEN(A7)-SEARCH(".",A7,1)+1),A7)</f>
        <v>contactLast.name</v>
      </c>
      <c r="C7" t="str">
        <f t="shared" si="2"/>
        <v>contactLastName</v>
      </c>
      <c r="D7" t="str">
        <f t="shared" si="3"/>
        <v>contactLastName</v>
      </c>
      <c r="E7" t="str">
        <f t="shared" ref="E7:E14" si="14">"String "&amp;D7</f>
        <v>String contactLastName</v>
      </c>
      <c r="F7" t="str">
        <f t="shared" ref="F7:F14" si="15">"private  "&amp;E7&amp;";"</f>
        <v>private  String contactLastName;</v>
      </c>
      <c r="G7" s="3" t="s">
        <v>16</v>
      </c>
      <c r="H7" t="str">
        <f t="shared" si="4"/>
        <v>this.contactLastName = contactLastName;</v>
      </c>
      <c r="I7" t="str">
        <f t="shared" ref="I7:I14" si="16">"@Value(""${"&amp;G7&amp;"."&amp;A7&amp;"}"") "&amp;F7</f>
        <v>@Value("${org.muhia.tau.validator.messages.error.not.empty.contact.last.name}") private  String contactLastName;</v>
      </c>
      <c r="J7" t="str">
        <f t="shared" ref="J7:J14" si="17">G7&amp;"."&amp;A7&amp;"="&amp;K7</f>
        <v>org.muhia.tau.validator.messages.error.not.empty.contact.last.name=Contact Phone fields cannot be empty. Enter values or delete phone.</v>
      </c>
      <c r="K7" t="s">
        <v>25</v>
      </c>
      <c r="L7" t="s">
        <v>8</v>
      </c>
      <c r="M7" t="s">
        <v>11</v>
      </c>
      <c r="N7" t="s">
        <v>11</v>
      </c>
    </row>
    <row r="8" spans="1:14" x14ac:dyDescent="0.3">
      <c r="A8" t="s">
        <v>41</v>
      </c>
      <c r="B8" t="str">
        <f t="shared" si="13"/>
        <v>lastName</v>
      </c>
      <c r="C8" t="str">
        <f t="shared" si="2"/>
        <v>lastName</v>
      </c>
      <c r="D8" t="str">
        <f t="shared" si="3"/>
        <v>lastName</v>
      </c>
      <c r="E8" t="str">
        <f t="shared" si="14"/>
        <v>String lastName</v>
      </c>
      <c r="F8" t="str">
        <f t="shared" si="15"/>
        <v>private  String lastName;</v>
      </c>
      <c r="G8" s="3" t="s">
        <v>40</v>
      </c>
      <c r="H8" t="str">
        <f t="shared" si="4"/>
        <v>this.lastName = lastName;</v>
      </c>
      <c r="I8" t="str">
        <f t="shared" si="16"/>
        <v>@Value("${org.muhia.tau.validator.messages.error.not.length.last.name}") private  String lastName;</v>
      </c>
      <c r="J8" t="str">
        <f t="shared" si="17"/>
        <v>org.muhia.tau.validator.messages.error.not.length.last.name=ast name cannot be longer than {1} characters</v>
      </c>
      <c r="K8" t="s">
        <v>53</v>
      </c>
      <c r="L8" t="s">
        <v>8</v>
      </c>
      <c r="M8" t="s">
        <v>11</v>
      </c>
      <c r="N8" t="s">
        <v>11</v>
      </c>
    </row>
    <row r="9" spans="1:14" x14ac:dyDescent="0.3">
      <c r="A9" t="s">
        <v>42</v>
      </c>
      <c r="B9" t="str">
        <f t="shared" si="13"/>
        <v>emailaddress</v>
      </c>
      <c r="C9" t="str">
        <f t="shared" si="2"/>
        <v>emailaddress</v>
      </c>
      <c r="D9" t="str">
        <f t="shared" si="3"/>
        <v>emailaddress</v>
      </c>
      <c r="E9" t="str">
        <f t="shared" si="14"/>
        <v>String emailaddress</v>
      </c>
      <c r="F9" t="str">
        <f t="shared" si="15"/>
        <v>private  String emailaddress;</v>
      </c>
      <c r="G9" s="3" t="s">
        <v>40</v>
      </c>
      <c r="H9" t="str">
        <f t="shared" si="4"/>
        <v>this.emailaddress = emailaddress;</v>
      </c>
      <c r="I9" t="str">
        <f t="shared" si="16"/>
        <v>@Value("${org.muhia.tau.validator.messages.error.not.length.emailaddress}") private  String emailaddress;</v>
      </c>
      <c r="J9" t="str">
        <f t="shared" si="17"/>
        <v>org.muhia.tau.validator.messages.error.not.length.emailaddress=Email address cannot be longer than {1} characters</v>
      </c>
      <c r="K9" t="s">
        <v>54</v>
      </c>
      <c r="L9" t="s">
        <v>8</v>
      </c>
      <c r="M9" t="s">
        <v>11</v>
      </c>
      <c r="N9" t="s">
        <v>11</v>
      </c>
    </row>
    <row r="10" spans="1:14" x14ac:dyDescent="0.3">
      <c r="A10" t="s">
        <v>43</v>
      </c>
      <c r="B10" t="str">
        <f t="shared" si="13"/>
        <v>phonenumber</v>
      </c>
      <c r="C10" t="str">
        <f t="shared" si="2"/>
        <v>phonenumber</v>
      </c>
      <c r="D10" t="str">
        <f t="shared" si="3"/>
        <v>phonenumber</v>
      </c>
      <c r="E10" t="str">
        <f t="shared" si="14"/>
        <v>String phonenumber</v>
      </c>
      <c r="F10" t="str">
        <f t="shared" si="15"/>
        <v>private  String phonenumber;</v>
      </c>
      <c r="G10" s="3" t="s">
        <v>40</v>
      </c>
      <c r="H10" t="str">
        <f t="shared" si="4"/>
        <v>this.phonenumber = phonenumber;</v>
      </c>
      <c r="I10" t="str">
        <f t="shared" si="16"/>
        <v>@Value("${org.muhia.tau.validator.messages.error.not.length.phonenumber}") private  String phonenumber;</v>
      </c>
      <c r="J10" t="str">
        <f t="shared" si="17"/>
        <v>org.muhia.tau.validator.messages.error.not.length.phonenumber=Phone number cannot be longer than {1} characters</v>
      </c>
      <c r="K10" t="s">
        <v>55</v>
      </c>
      <c r="L10" t="s">
        <v>8</v>
      </c>
      <c r="M10" t="s">
        <v>11</v>
      </c>
      <c r="N10" t="s">
        <v>11</v>
      </c>
    </row>
    <row r="11" spans="1:14" x14ac:dyDescent="0.3">
      <c r="A11" t="s">
        <v>44</v>
      </c>
      <c r="B11" t="str">
        <f t="shared" ref="B11:B12" si="18">IFERROR(MID(A11,1,SEARCH(".",A11,1)-1)&amp;UPPER(MID(A11,SEARCH(".",A11,1)+1,1))&amp;MID(A11,SEARCH(".",A11,1)+2,LEN(A11)-SEARCH(".",A11,1)+1),A11)</f>
        <v>addressStreet</v>
      </c>
      <c r="C11" t="str">
        <f t="shared" si="2"/>
        <v>addressStreet</v>
      </c>
      <c r="D11" t="str">
        <f t="shared" si="3"/>
        <v>addressStreet</v>
      </c>
      <c r="E11" t="str">
        <f t="shared" ref="E11:E12" si="19">"String "&amp;D11</f>
        <v>String addressStreet</v>
      </c>
      <c r="F11" t="str">
        <f t="shared" ref="F11:F12" si="20">"private  "&amp;E11&amp;";"</f>
        <v>private  String addressStreet;</v>
      </c>
      <c r="G11" s="3" t="s">
        <v>40</v>
      </c>
      <c r="H11" t="str">
        <f t="shared" si="4"/>
        <v>this.addressStreet = addressStreet;</v>
      </c>
      <c r="I11" t="str">
        <f t="shared" ref="I11:I12" si="21">"@Value(""${"&amp;G11&amp;"."&amp;A11&amp;"}"") "&amp;F11</f>
        <v>@Value("${org.muhia.tau.validator.messages.error.not.length.address.street}") private  String addressStreet;</v>
      </c>
      <c r="J11" t="str">
        <f t="shared" ref="J11:J12" si="22">G11&amp;"."&amp;A11&amp;"="&amp;K11</f>
        <v>org.muhia.tau.validator.messages.error.not.length.address.street=Street address cannot be longer than {1} characters</v>
      </c>
      <c r="K11" t="s">
        <v>56</v>
      </c>
      <c r="L11" t="s">
        <v>8</v>
      </c>
      <c r="M11" t="s">
        <v>11</v>
      </c>
      <c r="N11" t="s">
        <v>11</v>
      </c>
    </row>
    <row r="12" spans="1:14" x14ac:dyDescent="0.3">
      <c r="A12" t="s">
        <v>45</v>
      </c>
      <c r="B12" t="str">
        <f t="shared" si="18"/>
        <v>postcode</v>
      </c>
      <c r="C12" t="str">
        <f t="shared" si="2"/>
        <v>postcode</v>
      </c>
      <c r="D12" t="str">
        <f t="shared" si="3"/>
        <v>postcode</v>
      </c>
      <c r="E12" t="str">
        <f t="shared" si="19"/>
        <v>String postcode</v>
      </c>
      <c r="F12" t="str">
        <f t="shared" si="20"/>
        <v>private  String postcode;</v>
      </c>
      <c r="G12" s="3" t="s">
        <v>40</v>
      </c>
      <c r="H12" t="str">
        <f t="shared" si="4"/>
        <v>this.postcode = postcode;</v>
      </c>
      <c r="I12" t="str">
        <f t="shared" si="21"/>
        <v>@Value("${org.muhia.tau.validator.messages.error.not.length.postcode}") private  String postcode;</v>
      </c>
      <c r="J12" t="str">
        <f t="shared" si="22"/>
        <v>org.muhia.tau.validator.messages.error.not.length.postcode=Post code cannot be longer than {1} characters</v>
      </c>
      <c r="K12" t="s">
        <v>57</v>
      </c>
      <c r="L12" t="s">
        <v>8</v>
      </c>
      <c r="M12" t="s">
        <v>11</v>
      </c>
      <c r="N12" t="s">
        <v>11</v>
      </c>
    </row>
    <row r="13" spans="1:14" x14ac:dyDescent="0.3">
      <c r="A13" t="s">
        <v>46</v>
      </c>
      <c r="B13" t="str">
        <f t="shared" si="13"/>
        <v>addressPostal</v>
      </c>
      <c r="C13" t="str">
        <f t="shared" si="2"/>
        <v>addressPostal</v>
      </c>
      <c r="D13" t="str">
        <f t="shared" si="3"/>
        <v>addressPostal</v>
      </c>
      <c r="E13" t="str">
        <f t="shared" si="14"/>
        <v>String addressPostal</v>
      </c>
      <c r="F13" t="str">
        <f t="shared" si="15"/>
        <v>private  String addressPostal;</v>
      </c>
      <c r="G13" s="3" t="s">
        <v>40</v>
      </c>
      <c r="H13" t="str">
        <f t="shared" si="4"/>
        <v>this.addressPostal = addressPostal;</v>
      </c>
      <c r="I13" t="str">
        <f t="shared" si="16"/>
        <v>@Value("${org.muhia.tau.validator.messages.error.not.length.address.postal}") private  String addressPostal;</v>
      </c>
      <c r="J13" t="str">
        <f t="shared" si="17"/>
        <v>org.muhia.tau.validator.messages.error.not.length.address.postal=Post office cannot be longer than {1} characters</v>
      </c>
      <c r="K13" t="s">
        <v>58</v>
      </c>
      <c r="L13" t="s">
        <v>8</v>
      </c>
      <c r="M13" t="s">
        <v>11</v>
      </c>
      <c r="N13" t="s">
        <v>11</v>
      </c>
    </row>
    <row r="14" spans="1:14" x14ac:dyDescent="0.3">
      <c r="A14" t="s">
        <v>47</v>
      </c>
      <c r="B14" t="str">
        <f t="shared" si="13"/>
        <v>state</v>
      </c>
      <c r="C14" t="str">
        <f t="shared" si="2"/>
        <v>state</v>
      </c>
      <c r="D14" t="str">
        <f t="shared" si="3"/>
        <v>state</v>
      </c>
      <c r="E14" t="str">
        <f t="shared" si="14"/>
        <v>String state</v>
      </c>
      <c r="F14" t="str">
        <f t="shared" si="15"/>
        <v>private  String state;</v>
      </c>
      <c r="G14" s="3" t="s">
        <v>40</v>
      </c>
      <c r="H14" t="str">
        <f t="shared" si="4"/>
        <v>this.state = state;</v>
      </c>
      <c r="I14" t="str">
        <f t="shared" si="16"/>
        <v>@Value("${org.muhia.tau.validator.messages.error.not.length.state}") private  String state;</v>
      </c>
      <c r="J14" t="str">
        <f t="shared" si="17"/>
        <v>org.muhia.tau.validator.messages.error.not.length.state=State cannot be longer than {1} characters.</v>
      </c>
      <c r="K14" t="s">
        <v>59</v>
      </c>
      <c r="L14" t="s">
        <v>8</v>
      </c>
      <c r="M14" t="s">
        <v>11</v>
      </c>
      <c r="N14" t="s">
        <v>11</v>
      </c>
    </row>
    <row r="15" spans="1:14" x14ac:dyDescent="0.3">
      <c r="A15" t="s">
        <v>48</v>
      </c>
      <c r="B15" t="str">
        <f t="shared" si="8"/>
        <v>country</v>
      </c>
      <c r="C15" t="str">
        <f t="shared" si="2"/>
        <v>country</v>
      </c>
      <c r="D15" t="str">
        <f t="shared" si="3"/>
        <v>country</v>
      </c>
      <c r="E15" t="str">
        <f t="shared" si="9"/>
        <v>String country</v>
      </c>
      <c r="F15" t="str">
        <f t="shared" si="10"/>
        <v>private  String country;</v>
      </c>
      <c r="G15" s="3" t="s">
        <v>40</v>
      </c>
      <c r="H15" t="str">
        <f t="shared" si="4"/>
        <v>this.country = country;</v>
      </c>
      <c r="I15" t="str">
        <f t="shared" si="11"/>
        <v>@Value("${org.muhia.tau.validator.messages.error.not.length.country}") private  String country;</v>
      </c>
      <c r="J15" t="str">
        <f t="shared" si="12"/>
        <v>org.muhia.tau.validator.messages.error.not.length.country=Country cannot be longer than {1} characters.</v>
      </c>
      <c r="K15" t="s">
        <v>52</v>
      </c>
      <c r="L15" t="s">
        <v>8</v>
      </c>
      <c r="M15" t="s">
        <v>11</v>
      </c>
      <c r="N15" t="s">
        <v>11</v>
      </c>
    </row>
    <row r="16" spans="1:14" x14ac:dyDescent="0.3">
      <c r="A16" t="s">
        <v>50</v>
      </c>
      <c r="B16" t="str">
        <f t="shared" si="8"/>
        <v>contactBirthdate</v>
      </c>
      <c r="C16" t="str">
        <f t="shared" si="2"/>
        <v>contactBirthdate</v>
      </c>
      <c r="D16" t="str">
        <f t="shared" si="3"/>
        <v>contactBirthdate</v>
      </c>
      <c r="E16" t="str">
        <f t="shared" si="9"/>
        <v>String contactBirthdate</v>
      </c>
      <c r="F16" t="str">
        <f t="shared" si="10"/>
        <v>private  String contactBirthdate;</v>
      </c>
      <c r="G16" s="3" t="s">
        <v>60</v>
      </c>
      <c r="H16" t="str">
        <f t="shared" si="4"/>
        <v>this.contactBirthdate = contactBirthdate;</v>
      </c>
      <c r="I16" t="str">
        <f t="shared" si="11"/>
        <v>@Value("${org.muhia.tau.validator.messages.error.past.contact.birthdate}") private  String contactBirthdate;</v>
      </c>
      <c r="J16" t="str">
        <f t="shared" si="12"/>
        <v>org.muhia.tau.validator.messages.error.past.contact.birthdate=Birthdates are in the Past, Butthead</v>
      </c>
      <c r="K16" t="s">
        <v>61</v>
      </c>
      <c r="L16" t="s">
        <v>8</v>
      </c>
      <c r="M16" t="s">
        <v>11</v>
      </c>
      <c r="N16" t="s">
        <v>11</v>
      </c>
    </row>
    <row r="17" spans="1:14" x14ac:dyDescent="0.3">
      <c r="A17" t="s">
        <v>50</v>
      </c>
      <c r="B17" t="str">
        <f t="shared" si="5"/>
        <v>contactBirthdate</v>
      </c>
      <c r="C17" t="str">
        <f t="shared" si="2"/>
        <v>contactBirthdate</v>
      </c>
      <c r="D17" t="str">
        <f t="shared" si="3"/>
        <v>contactBirthdate</v>
      </c>
      <c r="E17" t="str">
        <f t="shared" si="6"/>
        <v>String contactBirthdate</v>
      </c>
      <c r="F17" t="str">
        <f t="shared" si="7"/>
        <v>private  String contactBirthdate;</v>
      </c>
      <c r="G17" s="3" t="s">
        <v>49</v>
      </c>
      <c r="H17" t="str">
        <f t="shared" si="4"/>
        <v>this.contactBirthdate = contactBirthdate;</v>
      </c>
      <c r="I17" t="str">
        <f t="shared" si="0"/>
        <v>@Value("${org.muhia.tau.validator.messages.error.not.null.contact.birthdate}") private  String contactBirthdate;</v>
      </c>
      <c r="J17" t="str">
        <f t="shared" si="1"/>
        <v>org.muhia.tau.validator.messages.error.not.null.contact.birthdate=Yo! You need a birthdate!</v>
      </c>
      <c r="K17" t="s">
        <v>51</v>
      </c>
      <c r="L17" t="s">
        <v>8</v>
      </c>
      <c r="M17" t="s">
        <v>11</v>
      </c>
      <c r="N17" t="s">
        <v>11</v>
      </c>
    </row>
    <row r="18" spans="1:14" x14ac:dyDescent="0.3">
      <c r="A18" t="s">
        <v>18</v>
      </c>
      <c r="B18" t="str">
        <f t="shared" si="5"/>
        <v>contactHobies</v>
      </c>
      <c r="C18" t="str">
        <f t="shared" si="2"/>
        <v>contactHobies</v>
      </c>
      <c r="D18" t="str">
        <f t="shared" si="3"/>
        <v>contactHobies</v>
      </c>
      <c r="E18" t="str">
        <f t="shared" si="6"/>
        <v>String contactHobies</v>
      </c>
      <c r="F18" t="str">
        <f t="shared" si="7"/>
        <v>private  String contactHobies;</v>
      </c>
      <c r="G18" s="3" t="s">
        <v>12</v>
      </c>
      <c r="H18" t="str">
        <f t="shared" si="4"/>
        <v>this.contactHobies = contactHobies;</v>
      </c>
      <c r="I18" t="str">
        <f t="shared" si="0"/>
        <v>@Value("${org.muhia.tau.validator.messages.error.contact.hobies}") private  String contactHobies;</v>
      </c>
      <c r="J18" t="str">
        <f t="shared" si="1"/>
        <v>org.muhia.tau.validator.messages.error.contact.hobies=Everyone needs a hobby! Please select at least one hobby</v>
      </c>
      <c r="K18" t="s">
        <v>24</v>
      </c>
    </row>
    <row r="19" spans="1:14" x14ac:dyDescent="0.3">
      <c r="A19" t="s">
        <v>20</v>
      </c>
      <c r="B19" t="str">
        <f t="shared" si="5"/>
        <v>passwordDemo.user</v>
      </c>
      <c r="C19" t="str">
        <f t="shared" si="2"/>
        <v>passwordDemoUser</v>
      </c>
      <c r="D19" t="str">
        <f t="shared" si="3"/>
        <v>passwordDemoUser</v>
      </c>
      <c r="E19" t="str">
        <f t="shared" si="6"/>
        <v>String passwordDemoUser</v>
      </c>
      <c r="F19" t="str">
        <f t="shared" si="7"/>
        <v>private  String passwordDemoUser;</v>
      </c>
      <c r="G19" s="3" t="s">
        <v>19</v>
      </c>
      <c r="H19" t="str">
        <f t="shared" si="4"/>
        <v>this.passwordDemoUser = passwordDemoUser;</v>
      </c>
      <c r="I19" t="str">
        <f t="shared" si="0"/>
        <v>@Value("${org.muhia.tau.validator.messages.error.global.password.demo.user}") private  String passwordDemoUser;</v>
      </c>
      <c r="J19" t="str">
        <f t="shared" si="1"/>
        <v>org.muhia.tau.validator.messages.error.global.password.demo.user=Password for demo user "User" cannot be changed</v>
      </c>
      <c r="K19" t="s">
        <v>26</v>
      </c>
    </row>
    <row r="20" spans="1:14" x14ac:dyDescent="0.3">
      <c r="A20" t="s">
        <v>27</v>
      </c>
      <c r="B20" t="str">
        <f t="shared" si="5"/>
        <v>passwordReset</v>
      </c>
      <c r="C20" t="str">
        <f t="shared" si="2"/>
        <v>passwordReset</v>
      </c>
      <c r="D20" t="str">
        <f t="shared" si="3"/>
        <v>passwordReset</v>
      </c>
      <c r="E20" t="str">
        <f t="shared" si="6"/>
        <v>String passwordReset</v>
      </c>
      <c r="F20" t="str">
        <f t="shared" si="7"/>
        <v>private  String passwordReset;</v>
      </c>
      <c r="G20" s="3" t="s">
        <v>12</v>
      </c>
      <c r="H20" t="str">
        <f t="shared" si="4"/>
        <v>this.passwordReset = passwordReset;</v>
      </c>
      <c r="I20" t="str">
        <f t="shared" si="0"/>
        <v>@Value("${org.muhia.tau.validator.messages.error.password.reset}") private  String passwordReset;</v>
      </c>
      <c r="J20" t="str">
        <f t="shared" si="1"/>
        <v>org.muhia.tau.validator.messages.error.password.reset=The email you entered is not associated with any user</v>
      </c>
      <c r="K20" s="1" t="s">
        <v>30</v>
      </c>
    </row>
    <row r="21" spans="1:14" x14ac:dyDescent="0.3">
      <c r="A21" t="s">
        <v>28</v>
      </c>
      <c r="B21" t="str">
        <f t="shared" si="5"/>
        <v>mailNot.exists</v>
      </c>
      <c r="C21" t="str">
        <f t="shared" si="2"/>
        <v>mailNotExists</v>
      </c>
      <c r="D21" t="str">
        <f t="shared" si="3"/>
        <v>mailNotExists</v>
      </c>
      <c r="E21" t="str">
        <f t="shared" si="6"/>
        <v>String mailNotExists</v>
      </c>
      <c r="F21" t="str">
        <f t="shared" si="7"/>
        <v>private  String mailNotExists;</v>
      </c>
      <c r="G21" s="3" t="s">
        <v>12</v>
      </c>
      <c r="H21" t="str">
        <f t="shared" si="4"/>
        <v>this.mailNotExists = mailNotExists;</v>
      </c>
      <c r="I21" t="str">
        <f t="shared" si="0"/>
        <v>@Value("${org.muhia.tau.validator.messages.error.mail.not.exists}") private  String mailNotExists;</v>
      </c>
      <c r="J21" t="str">
        <f t="shared" si="1"/>
        <v>org.muhia.tau.validator.messages.error.mail.not.exists=There was an error changing your password. Perhaps 24-hr token key expired.</v>
      </c>
      <c r="K21" t="s">
        <v>29</v>
      </c>
    </row>
    <row r="22" spans="1:14" x14ac:dyDescent="0.3">
      <c r="A22" t="s">
        <v>32</v>
      </c>
      <c r="B22" t="str">
        <f t="shared" ref="B22:B23" si="23">IFERROR(MID(A22,1,SEARCH(".",A22,1)-1)&amp;UPPER(MID(A22,SEARCH(".",A22,1)+1,1))&amp;MID(A22,SEARCH(".",A22,1)+2,LEN(A22)-SEARCH(".",A22,1)+1),A22)</f>
        <v>profileImage.updated</v>
      </c>
      <c r="C22" t="str">
        <f t="shared" si="2"/>
        <v>profileImageUpdated</v>
      </c>
      <c r="D22" t="str">
        <f t="shared" si="3"/>
        <v>profileImageUpdated</v>
      </c>
      <c r="E22" t="str">
        <f t="shared" ref="E22:E23" si="24">"String "&amp;D22</f>
        <v>String profileImageUpdated</v>
      </c>
      <c r="F22" t="str">
        <f t="shared" ref="F22:F23" si="25">"private  "&amp;E22&amp;";"</f>
        <v>private  String profileImageUpdated;</v>
      </c>
      <c r="G22" s="3" t="s">
        <v>31</v>
      </c>
      <c r="H22" t="str">
        <f t="shared" si="4"/>
        <v>this.profileImageUpdated = profileImageUpdated;</v>
      </c>
      <c r="I22" t="str">
        <f t="shared" ref="I22:I23" si="26">"@Value(""${"&amp;G22&amp;"."&amp;A22&amp;"}"") "&amp;F22</f>
        <v>@Value("${org.muhia.tau.validator.messages.feedback.profile.image.updated}") private  String profileImageUpdated;</v>
      </c>
      <c r="J22" t="str">
        <f t="shared" ref="J22:J23" si="27">G22&amp;"."&amp;A22&amp;"="&amp;K22</f>
        <v>org.muhia.tau.validator.messages.feedback.profile.image.updated=Thank you for updating your Profile Image!</v>
      </c>
      <c r="K22" t="s">
        <v>34</v>
      </c>
    </row>
    <row r="23" spans="1:14" x14ac:dyDescent="0.3">
      <c r="A23" t="s">
        <v>33</v>
      </c>
      <c r="B23" t="str">
        <f t="shared" si="23"/>
        <v>profileImage.removed</v>
      </c>
      <c r="C23" t="str">
        <f t="shared" si="2"/>
        <v>profileImageRemoved</v>
      </c>
      <c r="D23" t="str">
        <f t="shared" si="3"/>
        <v>profileImageRemoved</v>
      </c>
      <c r="E23" t="str">
        <f t="shared" si="24"/>
        <v>String profileImageRemoved</v>
      </c>
      <c r="F23" t="str">
        <f t="shared" si="25"/>
        <v>private  String profileImageRemoved;</v>
      </c>
      <c r="G23" s="3" t="s">
        <v>31</v>
      </c>
      <c r="H23" t="str">
        <f t="shared" si="4"/>
        <v>this.profileImageRemoved = profileImageRemoved;</v>
      </c>
      <c r="I23" t="str">
        <f t="shared" si="26"/>
        <v>@Value("${org.muhia.tau.validator.messages.feedback.profile.image.removed}") private  String profileImageRemoved;</v>
      </c>
      <c r="J23" t="str">
        <f t="shared" si="27"/>
        <v>org.muhia.tau.validator.messages.feedback.profile.image.removed=You have successfully removed your Profile Image</v>
      </c>
      <c r="K23" s="1" t="s">
        <v>35</v>
      </c>
    </row>
    <row r="24" spans="1:14" x14ac:dyDescent="0.3">
      <c r="A24" t="s">
        <v>64</v>
      </c>
      <c r="B24" t="str">
        <f t="shared" si="5"/>
        <v>contactDeleted</v>
      </c>
      <c r="C24" t="str">
        <f t="shared" si="2"/>
        <v>contactDeleted</v>
      </c>
      <c r="D24" t="str">
        <f t="shared" si="3"/>
        <v>contactDeleted</v>
      </c>
      <c r="E24" t="str">
        <f t="shared" si="6"/>
        <v>String contactDeleted</v>
      </c>
      <c r="F24" t="str">
        <f t="shared" si="7"/>
        <v>private  String contactDeleted;</v>
      </c>
      <c r="G24" s="3" t="s">
        <v>31</v>
      </c>
      <c r="H24" t="str">
        <f t="shared" si="4"/>
        <v>this.contactDeleted = contactDeleted;</v>
      </c>
      <c r="I24" t="str">
        <f t="shared" si="0"/>
        <v>@Value("${org.muhia.tau.validator.messages.feedback.contact.deleted}") private  String contactDeleted;</v>
      </c>
      <c r="J24" t="str">
        <f t="shared" si="1"/>
        <v>org.muhia.tau.validator.messages.feedback.contact.deleted=Contact {0} {1} was deleted.</v>
      </c>
      <c r="K24" t="s">
        <v>63</v>
      </c>
    </row>
    <row r="25" spans="1:14" x14ac:dyDescent="0.3">
      <c r="A25" t="s">
        <v>65</v>
      </c>
      <c r="B25" t="str">
        <f t="shared" si="5"/>
        <v>contactUpdated</v>
      </c>
      <c r="C25" t="str">
        <f t="shared" si="2"/>
        <v>contactUpdated</v>
      </c>
      <c r="D25" t="str">
        <f t="shared" si="3"/>
        <v>contactUpdated</v>
      </c>
      <c r="E25" t="str">
        <f t="shared" si="6"/>
        <v>String contactUpdated</v>
      </c>
      <c r="F25" t="str">
        <f t="shared" si="7"/>
        <v>private  String contactUpdated;</v>
      </c>
      <c r="G25" s="3" t="s">
        <v>31</v>
      </c>
      <c r="H25" t="str">
        <f t="shared" si="4"/>
        <v>this.contactUpdated = contactUpdated;</v>
      </c>
      <c r="I25" t="str">
        <f t="shared" si="0"/>
        <v>@Value("${org.muhia.tau.validator.messages.feedback.contact.updated}") private  String contactUpdated;</v>
      </c>
      <c r="J25" t="str">
        <f t="shared" si="1"/>
        <v>org.muhia.tau.validator.messages.feedback.contact.updated=Contact {0} {1} was updated.</v>
      </c>
      <c r="K25" s="1" t="s">
        <v>62</v>
      </c>
    </row>
    <row r="26" spans="1:14" x14ac:dyDescent="0.3">
      <c r="A26" t="s">
        <v>36</v>
      </c>
      <c r="B26" t="str">
        <f t="shared" si="5"/>
        <v>contactAdded</v>
      </c>
      <c r="C26" t="str">
        <f t="shared" si="2"/>
        <v>contactAdded</v>
      </c>
      <c r="D26" t="str">
        <f t="shared" si="3"/>
        <v>contactAdded</v>
      </c>
      <c r="E26" t="str">
        <f t="shared" si="6"/>
        <v>String contactAdded</v>
      </c>
      <c r="F26" t="str">
        <f t="shared" si="7"/>
        <v>private  String contactAdded;</v>
      </c>
      <c r="G26" s="3" t="s">
        <v>31</v>
      </c>
      <c r="H26" t="str">
        <f t="shared" si="4"/>
        <v>this.contactAdded = contactAdded;</v>
      </c>
      <c r="I26" t="str">
        <f t="shared" si="0"/>
        <v>@Value("${org.muhia.tau.validator.messages.feedback.contact.added}") private  String contactAdded;</v>
      </c>
      <c r="J26" t="str">
        <f t="shared" si="1"/>
        <v>org.muhia.tau.validator.messages.feedback.contact.added=Contact {0} {1} was added.</v>
      </c>
      <c r="K26" t="s">
        <v>37</v>
      </c>
    </row>
    <row r="27" spans="1:14" x14ac:dyDescent="0.3">
      <c r="A27" t="s">
        <v>69</v>
      </c>
      <c r="B27" t="str">
        <f t="shared" si="5"/>
        <v>userDTOFirstName</v>
      </c>
      <c r="C27" t="str">
        <f t="shared" si="2"/>
        <v>userDTOFirstName</v>
      </c>
      <c r="D27" t="str">
        <f t="shared" si="3"/>
        <v>userDTOFirstName</v>
      </c>
      <c r="E27" t="str">
        <f t="shared" si="6"/>
        <v>String userDTOFirstName</v>
      </c>
      <c r="F27" t="str">
        <f t="shared" si="7"/>
        <v>private  String userDTOFirstName;</v>
      </c>
      <c r="G27" s="3" t="s">
        <v>16</v>
      </c>
      <c r="H27" t="str">
        <f t="shared" si="4"/>
        <v>this.userDTOFirstName = userDTOFirstName;</v>
      </c>
      <c r="I27" t="str">
        <f t="shared" si="0"/>
        <v>@Value("${org.muhia.tau.validator.messages.error.not.empty.userDTO.firstName}") private  String userDTOFirstName;</v>
      </c>
      <c r="J27" t="str">
        <f t="shared" si="1"/>
        <v>org.muhia.tau.validator.messages.error.not.empty.userDTO.firstName=First name cannot be empty</v>
      </c>
      <c r="K27" t="s">
        <v>71</v>
      </c>
    </row>
    <row r="28" spans="1:14" x14ac:dyDescent="0.3">
      <c r="A28" t="s">
        <v>70</v>
      </c>
      <c r="B28" t="str">
        <f t="shared" si="5"/>
        <v>userDTOLastName</v>
      </c>
      <c r="C28" t="str">
        <f t="shared" si="2"/>
        <v>userDTOLastName</v>
      </c>
      <c r="D28" t="str">
        <f t="shared" si="3"/>
        <v>userDTOLastName</v>
      </c>
      <c r="E28" t="str">
        <f t="shared" si="6"/>
        <v>String userDTOLastName</v>
      </c>
      <c r="F28" t="str">
        <f t="shared" si="7"/>
        <v>private  String userDTOLastName;</v>
      </c>
      <c r="G28" s="3" t="s">
        <v>16</v>
      </c>
      <c r="H28" t="str">
        <f t="shared" si="4"/>
        <v>this.userDTOLastName = userDTOLastName;</v>
      </c>
      <c r="I28" t="str">
        <f t="shared" si="0"/>
        <v>@Value("${org.muhia.tau.validator.messages.error.not.empty.userDTO.lastName}") private  String userDTOLastName;</v>
      </c>
      <c r="J28" t="str">
        <f t="shared" si="1"/>
        <v>org.muhia.tau.validator.messages.error.not.empty.userDTO.lastName=Last name cannot be empty</v>
      </c>
      <c r="K28" t="s">
        <v>72</v>
      </c>
    </row>
    <row r="29" spans="1:14" x14ac:dyDescent="0.3">
      <c r="A29" t="s">
        <v>67</v>
      </c>
      <c r="B29" t="str">
        <f t="shared" si="5"/>
        <v>userDTOPassword</v>
      </c>
      <c r="C29" t="str">
        <f t="shared" si="2"/>
        <v>userDTOPassword</v>
      </c>
      <c r="D29" t="str">
        <f t="shared" si="3"/>
        <v>userDTOPassword</v>
      </c>
      <c r="E29" t="str">
        <f t="shared" si="6"/>
        <v>String userDTOPassword</v>
      </c>
      <c r="F29" t="str">
        <f t="shared" si="7"/>
        <v>private  String userDTOPassword;</v>
      </c>
      <c r="G29" s="3" t="s">
        <v>66</v>
      </c>
      <c r="H29" t="str">
        <f t="shared" si="4"/>
        <v>this.userDTOPassword = userDTOPassword;</v>
      </c>
      <c r="I29" t="str">
        <f t="shared" si="0"/>
        <v>@Value("${org.muhia.tau.validator.messages.error.length.userDTO.password}") private  String userDTOPassword;</v>
      </c>
      <c r="J29" t="str">
        <f t="shared" si="1"/>
        <v>org.muhia.tau.validator.messages.error.length.userDTO.password=Password must be between {2} and {1} characters</v>
      </c>
      <c r="K29" s="1" t="s">
        <v>73</v>
      </c>
    </row>
    <row r="30" spans="1:14" x14ac:dyDescent="0.3">
      <c r="A30" t="s">
        <v>68</v>
      </c>
      <c r="B30" t="str">
        <f t="shared" si="5"/>
        <v>userDTOUsername</v>
      </c>
      <c r="C30" t="str">
        <f t="shared" si="2"/>
        <v>userDTOUsername</v>
      </c>
      <c r="D30" t="str">
        <f t="shared" si="3"/>
        <v>userDTOUsername</v>
      </c>
      <c r="E30" t="str">
        <f t="shared" si="6"/>
        <v>String userDTOUsername</v>
      </c>
      <c r="F30" t="str">
        <f t="shared" si="7"/>
        <v>private  String userDTOUsername;</v>
      </c>
      <c r="G30" s="3" t="s">
        <v>66</v>
      </c>
      <c r="H30" t="str">
        <f t="shared" si="4"/>
        <v>this.userDTOUsername = userDTOUsername;</v>
      </c>
      <c r="I30" t="str">
        <f t="shared" si="0"/>
        <v>@Value("${org.muhia.tau.validator.messages.error.length.userDTO.username}") private  String userDTOUsername;</v>
      </c>
      <c r="J30" t="str">
        <f t="shared" si="1"/>
        <v>org.muhia.tau.validator.messages.error.length.userDTO.username=Username must be between {2} and {1} characters</v>
      </c>
      <c r="K30" t="s">
        <v>74</v>
      </c>
    </row>
    <row r="31" spans="1:14" x14ac:dyDescent="0.3">
      <c r="A31" t="s">
        <v>69</v>
      </c>
      <c r="B31" t="str">
        <f t="shared" si="5"/>
        <v>userDTOFirstName</v>
      </c>
      <c r="C31" t="str">
        <f t="shared" si="2"/>
        <v>userDTOFirstName</v>
      </c>
      <c r="D31" t="str">
        <f t="shared" si="3"/>
        <v>userDTOFirstName</v>
      </c>
      <c r="E31" t="str">
        <f t="shared" si="6"/>
        <v>String userDTOFirstName</v>
      </c>
      <c r="F31" t="str">
        <f t="shared" si="7"/>
        <v>private  String userDTOFirstName;</v>
      </c>
      <c r="G31" s="3" t="s">
        <v>66</v>
      </c>
      <c r="H31" t="str">
        <f t="shared" si="4"/>
        <v>this.userDTOFirstName = userDTOFirstName;</v>
      </c>
      <c r="I31" t="str">
        <f t="shared" si="0"/>
        <v>@Value("${org.muhia.tau.validator.messages.error.length.userDTO.firstName}") private  String userDTOFirstName;</v>
      </c>
      <c r="J31" t="str">
        <f t="shared" si="1"/>
        <v>org.muhia.tau.validator.messages.error.length.userDTO.firstName=First name must be between {2} and {1} characters</v>
      </c>
      <c r="K31" t="s">
        <v>75</v>
      </c>
    </row>
    <row r="32" spans="1:14" x14ac:dyDescent="0.3">
      <c r="A32" s="2" t="s">
        <v>70</v>
      </c>
      <c r="B32" t="str">
        <f t="shared" si="5"/>
        <v>userDTOLastName</v>
      </c>
      <c r="C32" t="str">
        <f t="shared" si="2"/>
        <v>userDTOLastName</v>
      </c>
      <c r="D32" t="str">
        <f t="shared" si="3"/>
        <v>userDTOLastName</v>
      </c>
      <c r="E32" t="str">
        <f t="shared" si="6"/>
        <v>String userDTOLastName</v>
      </c>
      <c r="F32" t="str">
        <f t="shared" si="7"/>
        <v>private  String userDTOLastName;</v>
      </c>
      <c r="G32" s="3" t="s">
        <v>66</v>
      </c>
      <c r="H32" t="str">
        <f t="shared" si="4"/>
        <v>this.userDTOLastName = userDTOLastName;</v>
      </c>
      <c r="I32" t="str">
        <f t="shared" si="0"/>
        <v>@Value("${org.muhia.tau.validator.messages.error.length.userDTO.lastName}") private  String userDTOLastName;</v>
      </c>
      <c r="J32" t="str">
        <f t="shared" si="1"/>
        <v>org.muhia.tau.validator.messages.error.length.userDTO.lastName=Last name must be between {2} and {1} characters</v>
      </c>
      <c r="K32" t="s">
        <v>76</v>
      </c>
    </row>
    <row r="33" spans="1:11" x14ac:dyDescent="0.3">
      <c r="A33" t="s">
        <v>77</v>
      </c>
      <c r="B33" t="str">
        <f t="shared" si="5"/>
        <v>userPassword.reset</v>
      </c>
      <c r="C33" t="str">
        <f t="shared" si="2"/>
        <v>userPasswordReset</v>
      </c>
      <c r="D33" t="str">
        <f t="shared" si="3"/>
        <v>userPasswordReset</v>
      </c>
      <c r="E33" t="str">
        <f t="shared" si="6"/>
        <v>String userPasswordReset</v>
      </c>
      <c r="F33" t="str">
        <f t="shared" si="7"/>
        <v>private  String userPasswordReset;</v>
      </c>
      <c r="G33" s="3" t="s">
        <v>31</v>
      </c>
      <c r="H33" t="str">
        <f t="shared" si="4"/>
        <v>this.userPasswordReset = userPasswordReset;</v>
      </c>
      <c r="I33" t="str">
        <f t="shared" si="0"/>
        <v>@Value("${org.muhia.tau.validator.messages.feedback.user.password.reset}") private  String userPasswordReset;</v>
      </c>
      <c r="J33" t="str">
        <f t="shared" si="1"/>
        <v>org.muhia.tau.validator.messages.feedback.user.password.reset=Your password has been reset!</v>
      </c>
      <c r="K33" s="1" t="s">
        <v>80</v>
      </c>
    </row>
    <row r="34" spans="1:11" x14ac:dyDescent="0.3">
      <c r="A34" t="s">
        <v>78</v>
      </c>
      <c r="B34" t="str">
        <f t="shared" si="5"/>
        <v>userPassword.login</v>
      </c>
      <c r="C34" t="str">
        <f t="shared" si="2"/>
        <v>userPasswordLogin</v>
      </c>
      <c r="D34" t="str">
        <f t="shared" si="3"/>
        <v>userPasswordLogin</v>
      </c>
      <c r="E34" t="str">
        <f t="shared" si="6"/>
        <v>String userPasswordLogin</v>
      </c>
      <c r="F34" t="str">
        <f t="shared" si="7"/>
        <v>private  String userPasswordLogin;</v>
      </c>
      <c r="G34" s="3" t="s">
        <v>31</v>
      </c>
      <c r="H34" t="str">
        <f t="shared" si="4"/>
        <v>this.userPasswordLogin = userPasswordLogin;</v>
      </c>
      <c r="I34" t="str">
        <f t="shared" si="0"/>
        <v>@Value("${org.muhia.tau.validator.messages.feedback.user.password.login}") private  String userPasswordLogin;</v>
      </c>
      <c r="J34" t="str">
        <f t="shared" si="1"/>
        <v>org.muhia.tau.validator.messages.feedback.user.password.login=Your password has been reset! Please login with your new password</v>
      </c>
      <c r="K34" s="1" t="s">
        <v>81</v>
      </c>
    </row>
    <row r="35" spans="1:11" x14ac:dyDescent="0.3">
      <c r="A35" s="2" t="s">
        <v>79</v>
      </c>
      <c r="B35" t="str">
        <f t="shared" si="5"/>
        <v>passwordEmail.sent</v>
      </c>
      <c r="C35" t="str">
        <f t="shared" si="2"/>
        <v>passwordEmailSent</v>
      </c>
      <c r="D35" t="str">
        <f t="shared" si="3"/>
        <v>passwordEmailSent</v>
      </c>
      <c r="E35" t="str">
        <f t="shared" si="6"/>
        <v>String passwordEmailSent</v>
      </c>
      <c r="F35" t="str">
        <f t="shared" si="7"/>
        <v>private  String passwordEmailSent;</v>
      </c>
      <c r="G35" s="3" t="s">
        <v>31</v>
      </c>
      <c r="H35" t="str">
        <f t="shared" si="4"/>
        <v>this.passwordEmailSent = passwordEmailSent;</v>
      </c>
      <c r="I35" t="str">
        <f t="shared" si="0"/>
        <v>@Value("${org.muhia.tau.validator.messages.feedback.password.email.sent}") private  String passwordEmailSent;</v>
      </c>
      <c r="J35" t="str">
        <f t="shared" si="1"/>
        <v>org.muhia.tau.validator.messages.feedback.password.email.sent=We have sent instructions on resetting your password to your email address. See you again soon!</v>
      </c>
      <c r="K35" t="s">
        <v>82</v>
      </c>
    </row>
    <row r="36" spans="1:11" x14ac:dyDescent="0.3">
      <c r="A36" t="s">
        <v>84</v>
      </c>
      <c r="B36" t="str">
        <f t="shared" si="5"/>
        <v>userPassword.updated</v>
      </c>
      <c r="C36" t="str">
        <f t="shared" si="2"/>
        <v>userPasswordUpdated</v>
      </c>
      <c r="D36" t="str">
        <f t="shared" si="3"/>
        <v>userPasswordUpdated</v>
      </c>
      <c r="E36" t="str">
        <f t="shared" si="6"/>
        <v>String userPasswordUpdated</v>
      </c>
      <c r="F36" t="str">
        <f t="shared" si="7"/>
        <v>private  String userPasswordUpdated;</v>
      </c>
      <c r="G36" s="3" t="s">
        <v>31</v>
      </c>
      <c r="H36" t="str">
        <f t="shared" si="4"/>
        <v>this.userPasswordUpdated = userPasswordUpdated;</v>
      </c>
      <c r="I36" t="str">
        <f t="shared" si="0"/>
        <v>@Value("${org.muhia.tau.validator.messages.feedback.user.password.updated}") private  String userPasswordUpdated;</v>
      </c>
      <c r="J36" t="str">
        <f t="shared" si="1"/>
        <v>org.muhia.tau.validator.messages.feedback.user.password.updated=Password successfully updated for {0}</v>
      </c>
      <c r="K36" t="s">
        <v>83</v>
      </c>
    </row>
    <row r="37" spans="1:11" x14ac:dyDescent="0.3">
      <c r="A37" t="s">
        <v>85</v>
      </c>
      <c r="B37" t="str">
        <f t="shared" si="5"/>
        <v>secinfoAnonymous</v>
      </c>
      <c r="C37" t="str">
        <f t="shared" si="2"/>
        <v>secinfoAnonymous</v>
      </c>
      <c r="D37" t="str">
        <f t="shared" si="3"/>
        <v>secinfoAnonymous</v>
      </c>
      <c r="E37" t="str">
        <f t="shared" si="6"/>
        <v>String secinfoAnonymous</v>
      </c>
      <c r="F37" t="str">
        <f t="shared" si="7"/>
        <v>private  String secinfoAnonymous;</v>
      </c>
      <c r="G37" s="3" t="s">
        <v>16</v>
      </c>
      <c r="H37" t="str">
        <f t="shared" si="4"/>
        <v>this.secinfoAnonymous = secinfoAnonymous;</v>
      </c>
      <c r="I37" t="str">
        <f t="shared" si="0"/>
        <v>@Value("${org.muhia.tau.validator.messages.error.not.empty.secinfo.anonymous}") private  String secinfoAnonymous;</v>
      </c>
      <c r="J37" t="str">
        <f t="shared" si="1"/>
        <v>org.muhia.tau.validator.messages.error.not.empty.secinfo.anonymous=Not logged-in. User is Anonymous</v>
      </c>
      <c r="K37" t="s">
        <v>93</v>
      </c>
    </row>
    <row r="38" spans="1:11" x14ac:dyDescent="0.3">
      <c r="A38" t="s">
        <v>86</v>
      </c>
      <c r="B38" t="str">
        <f t="shared" si="5"/>
        <v>NotEmptyForgotEmailDTO.email</v>
      </c>
      <c r="C38" t="str">
        <f t="shared" si="2"/>
        <v>NotEmptyForgotEmailDTOEmail</v>
      </c>
      <c r="D38" t="str">
        <f t="shared" si="3"/>
        <v>NotEmptyForgotEmailDTOEmail</v>
      </c>
      <c r="E38" t="str">
        <f t="shared" si="6"/>
        <v>String NotEmptyForgotEmailDTOEmail</v>
      </c>
      <c r="F38" t="str">
        <f t="shared" si="7"/>
        <v>private  String NotEmptyForgotEmailDTOEmail;</v>
      </c>
      <c r="G38" s="3" t="s">
        <v>16</v>
      </c>
      <c r="H38" t="str">
        <f t="shared" si="4"/>
        <v>this.NotEmptyForgotEmailDTOEmail = NotEmptyForgotEmailDTOEmail;</v>
      </c>
      <c r="I38" t="str">
        <f t="shared" si="0"/>
        <v>@Value("${org.muhia.tau.validator.messages.error.not.empty.NotEmpty.forgotEmailDTO.email}") private  String NotEmptyForgotEmailDTOEmail;</v>
      </c>
      <c r="J38" t="str">
        <f t="shared" si="1"/>
        <v>org.muhia.tau.validator.messages.error.not.empty.NotEmpty.forgotEmailDTO.email=Please enter your account email address</v>
      </c>
      <c r="K38" t="s">
        <v>94</v>
      </c>
    </row>
    <row r="39" spans="1:11" x14ac:dyDescent="0.3">
      <c r="A39" t="s">
        <v>87</v>
      </c>
      <c r="B39" t="str">
        <f t="shared" si="5"/>
        <v>404Page.title</v>
      </c>
      <c r="C39" t="str">
        <f t="shared" si="2"/>
        <v>404PageTitle</v>
      </c>
      <c r="D39" t="str">
        <f t="shared" si="3"/>
        <v>404PageTitle</v>
      </c>
      <c r="E39" t="str">
        <f t="shared" si="6"/>
        <v>String 404PageTitle</v>
      </c>
      <c r="F39" t="str">
        <f t="shared" si="7"/>
        <v>private  String 404PageTitle;</v>
      </c>
      <c r="G39" s="3" t="s">
        <v>16</v>
      </c>
      <c r="H39" t="str">
        <f t="shared" si="4"/>
        <v>this.404PageTitle = 404PageTitle;</v>
      </c>
      <c r="I39" t="str">
        <f t="shared" si="0"/>
        <v>@Value("${org.muhia.tau.validator.messages.error.not.empty.404.page.title}") private  String 404PageTitle;</v>
      </c>
      <c r="J39" t="str">
        <f t="shared" si="1"/>
        <v>org.muhia.tau.validator.messages.error.not.empty.404.page.title=Not Found</v>
      </c>
      <c r="K39" t="s">
        <v>95</v>
      </c>
    </row>
    <row r="40" spans="1:11" x14ac:dyDescent="0.3">
      <c r="A40" t="s">
        <v>88</v>
      </c>
      <c r="B40" t="str">
        <f t="shared" si="5"/>
        <v>NotEmptyRoleDTO.authority</v>
      </c>
      <c r="C40" t="str">
        <f t="shared" si="2"/>
        <v>NotEmptyRoleDTOAuthority</v>
      </c>
      <c r="D40" t="str">
        <f t="shared" si="3"/>
        <v>NotEmptyRoleDTOAuthority</v>
      </c>
      <c r="E40" t="str">
        <f>"Long "&amp;D40</f>
        <v>Long NotEmptyRoleDTOAuthority</v>
      </c>
      <c r="F40" t="str">
        <f t="shared" si="7"/>
        <v>private  Long NotEmptyRoleDTOAuthority;</v>
      </c>
      <c r="G40" s="3" t="s">
        <v>16</v>
      </c>
      <c r="H40" t="str">
        <f t="shared" si="4"/>
        <v>this.NotEmptyRoleDTOAuthority = NotEmptyRoleDTOAuthority;</v>
      </c>
      <c r="I40" t="str">
        <f t="shared" si="0"/>
        <v>@Value("${org.muhia.tau.validator.messages.error.not.empty.NotEmpty.roleDTO.authority}") private  Long NotEmptyRoleDTOAuthority;</v>
      </c>
      <c r="J40" t="str">
        <f t="shared" si="1"/>
        <v>org.muhia.tau.validator.messages.error.not.empty.NotEmpty.roleDTO.authority=Role cannot be blank</v>
      </c>
      <c r="K40" t="s">
        <v>96</v>
      </c>
    </row>
    <row r="41" spans="1:11" x14ac:dyDescent="0.3">
      <c r="A41" t="s">
        <v>89</v>
      </c>
      <c r="B41" t="str">
        <f t="shared" si="5"/>
        <v>NotEmptySiteOptionMapDTO.siteName</v>
      </c>
      <c r="C41" t="str">
        <f t="shared" si="2"/>
        <v>NotEmptySiteOptionMapDTOSiteName</v>
      </c>
      <c r="D41" t="str">
        <f t="shared" si="3"/>
        <v>NotEmptySiteOptionMapDTOSiteName</v>
      </c>
      <c r="E41" t="str">
        <f t="shared" si="6"/>
        <v>String NotEmptySiteOptionMapDTOSiteName</v>
      </c>
      <c r="F41" t="str">
        <f t="shared" si="7"/>
        <v>private  String NotEmptySiteOptionMapDTOSiteName;</v>
      </c>
      <c r="G41" s="3" t="s">
        <v>16</v>
      </c>
      <c r="H41" t="str">
        <f t="shared" si="4"/>
        <v>this.NotEmptySiteOptionMapDTOSiteName = NotEmptySiteOptionMapDTOSiteName;</v>
      </c>
      <c r="I41" t="str">
        <f t="shared" si="0"/>
        <v>@Value("${org.muhia.tau.validator.messages.error.not.empty.NotEmpty.siteOptionMapDTO.siteName}") private  String NotEmptySiteOptionMapDTOSiteName;</v>
      </c>
      <c r="J41" t="str">
        <f t="shared" si="1"/>
        <v>org.muhia.tau.validator.messages.error.not.empty.NotEmpty.siteOptionMapDTO.siteName=Site Name cannot be blank</v>
      </c>
      <c r="K41" t="s">
        <v>97</v>
      </c>
    </row>
    <row r="42" spans="1:11" x14ac:dyDescent="0.3">
      <c r="A42" t="s">
        <v>90</v>
      </c>
      <c r="B42" t="str">
        <f t="shared" si="5"/>
        <v>NotEmptySiteOptionMapDTO.siteDescription</v>
      </c>
      <c r="C42" t="str">
        <f t="shared" si="2"/>
        <v>NotEmptySiteOptionMapDTOSiteDescription</v>
      </c>
      <c r="D42" t="str">
        <f t="shared" si="3"/>
        <v>NotEmptySiteOptionMapDTOSiteDescription</v>
      </c>
      <c r="E42" t="str">
        <f t="shared" si="6"/>
        <v>String NotEmptySiteOptionMapDTOSiteDescription</v>
      </c>
      <c r="F42" t="str">
        <f t="shared" si="7"/>
        <v>private  String NotEmptySiteOptionMapDTOSiteDescription;</v>
      </c>
      <c r="G42" s="3" t="s">
        <v>16</v>
      </c>
      <c r="H42" t="str">
        <f t="shared" si="4"/>
        <v>this.NotEmptySiteOptionMapDTOSiteDescription = NotEmptySiteOptionMapDTOSiteDescription;</v>
      </c>
      <c r="I42" t="str">
        <f t="shared" si="0"/>
        <v>@Value("${org.muhia.tau.validator.messages.error.not.empty.NotEmpty.siteOptionMapDTO.siteDescription}") private  String NotEmptySiteOptionMapDTOSiteDescription;</v>
      </c>
      <c r="J42" t="str">
        <f t="shared" si="1"/>
        <v>org.muhia.tau.validator.messages.error.not.empty.NotEmpty.siteOptionMapDTO.siteDescription=Site Description cannot be blank</v>
      </c>
      <c r="K42" t="s">
        <v>98</v>
      </c>
    </row>
    <row r="43" spans="1:11" x14ac:dyDescent="0.3">
      <c r="A43" t="s">
        <v>91</v>
      </c>
      <c r="B43" t="str">
        <f t="shared" si="5"/>
        <v>NotEmptyMailDTO.fromName</v>
      </c>
      <c r="C43" t="str">
        <f t="shared" si="2"/>
        <v>NotEmptyMailDTOFromName</v>
      </c>
      <c r="D43" t="str">
        <f t="shared" si="3"/>
        <v>NotEmptyMailDTOFromName</v>
      </c>
      <c r="E43" t="str">
        <f t="shared" si="6"/>
        <v>String NotEmptyMailDTOFromName</v>
      </c>
      <c r="F43" t="str">
        <f t="shared" si="7"/>
        <v>private  String NotEmptyMailDTOFromName;</v>
      </c>
      <c r="G43" s="3" t="s">
        <v>16</v>
      </c>
      <c r="H43" t="str">
        <f t="shared" si="4"/>
        <v>this.NotEmptyMailDTOFromName = NotEmptyMailDTOFromName;</v>
      </c>
      <c r="I43" t="str">
        <f t="shared" si="0"/>
        <v>@Value("${org.muhia.tau.validator.messages.error.not.empty.NotEmpty.mailDTO.fromName}") private  String NotEmptyMailDTOFromName;</v>
      </c>
      <c r="J43" t="str">
        <f t="shared" si="1"/>
        <v>org.muhia.tau.validator.messages.error.not.empty.NotEmpty.mailDTO.fromName=Please provide your name</v>
      </c>
      <c r="K43" t="s">
        <v>99</v>
      </c>
    </row>
    <row r="44" spans="1:11" x14ac:dyDescent="0.3">
      <c r="A44" t="s">
        <v>92</v>
      </c>
      <c r="B44" t="str">
        <f t="shared" si="5"/>
        <v>NotEmptyMailDTO.body</v>
      </c>
      <c r="C44" t="str">
        <f t="shared" si="2"/>
        <v>NotEmptyMailDTOBody</v>
      </c>
      <c r="D44" t="str">
        <f t="shared" si="3"/>
        <v>NotEmptyMailDTOBody</v>
      </c>
      <c r="E44" t="str">
        <f t="shared" si="6"/>
        <v>String NotEmptyMailDTOBody</v>
      </c>
      <c r="F44" t="str">
        <f t="shared" si="7"/>
        <v>private  String NotEmptyMailDTOBody;</v>
      </c>
      <c r="G44" s="3" t="s">
        <v>16</v>
      </c>
      <c r="H44" t="str">
        <f t="shared" si="4"/>
        <v>this.NotEmptyMailDTOBody = NotEmptyMailDTOBody;</v>
      </c>
      <c r="I44" t="str">
        <f t="shared" si="0"/>
        <v>@Value("${org.muhia.tau.validator.messages.error.not.empty.NotEmpty.mailDTO.body}") private  String NotEmptyMailDTOBody;</v>
      </c>
      <c r="J44" t="str">
        <f t="shared" si="1"/>
        <v>org.muhia.tau.validator.messages.error.not.empty.NotEmpty.mailDTO.body=You didn't include a message</v>
      </c>
      <c r="K44" t="s">
        <v>100</v>
      </c>
    </row>
    <row r="45" spans="1:11" x14ac:dyDescent="0.3">
      <c r="A45" t="s">
        <v>107</v>
      </c>
      <c r="B45" t="str">
        <f t="shared" si="5"/>
        <v>postslistPage.subheader</v>
      </c>
      <c r="C45" t="str">
        <f t="shared" si="2"/>
        <v>postslistPageSubheader</v>
      </c>
      <c r="D45" t="str">
        <f t="shared" si="3"/>
        <v>postslistPageSubheader</v>
      </c>
      <c r="E45" t="str">
        <f t="shared" si="6"/>
        <v>String postslistPageSubheader</v>
      </c>
      <c r="F45" t="str">
        <f t="shared" si="7"/>
        <v>private  String postslistPageSubheader;</v>
      </c>
      <c r="G45" s="3" t="s">
        <v>16</v>
      </c>
      <c r="H45" t="str">
        <f t="shared" si="4"/>
        <v>this.postslistPageSubheader = postslistPageSubheader;</v>
      </c>
      <c r="I45" t="str">
        <f t="shared" si="0"/>
        <v>@Value("${org.muhia.tau.validator.messages.error.not.empty.postslist.page.subheader}") private  String postslistPageSubheader;</v>
      </c>
      <c r="J45" t="str">
        <f t="shared" si="1"/>
        <v>org.muhia.tau.validator.messages.error.not.empty.postslist.page.subheader=Links, Notes, Bits of Code...</v>
      </c>
      <c r="K45" t="s">
        <v>101</v>
      </c>
    </row>
    <row r="46" spans="1:11" x14ac:dyDescent="0.3">
      <c r="A46" t="s">
        <v>108</v>
      </c>
      <c r="B46" t="str">
        <f t="shared" si="5"/>
        <v>postDTOPostTitle</v>
      </c>
      <c r="C46" t="str">
        <f t="shared" si="2"/>
        <v>postDTOPostTitle</v>
      </c>
      <c r="D46" t="str">
        <f t="shared" si="3"/>
        <v>postDTOPostTitle</v>
      </c>
      <c r="E46" t="str">
        <f t="shared" si="6"/>
        <v>String postDTOPostTitle</v>
      </c>
      <c r="F46" t="str">
        <f t="shared" si="7"/>
        <v>private  String postDTOPostTitle;</v>
      </c>
      <c r="G46" s="3" t="s">
        <v>16</v>
      </c>
      <c r="H46" t="str">
        <f t="shared" si="4"/>
        <v>this.postDTOPostTitle = postDTOPostTitle;</v>
      </c>
      <c r="I46" t="str">
        <f t="shared" si="0"/>
        <v>@Value("${org.muhia.tau.validator.messages.error.not.empty.postDTO.postTitle}") private  String postDTOPostTitle;</v>
      </c>
      <c r="J46" t="str">
        <f t="shared" si="1"/>
        <v>org.muhia.tau.validator.messages.error.not.empty.postDTO.postTitle=Please enter a title</v>
      </c>
      <c r="K46" t="s">
        <v>102</v>
      </c>
    </row>
    <row r="47" spans="1:11" x14ac:dyDescent="0.3">
      <c r="A47" t="s">
        <v>109</v>
      </c>
      <c r="B47" t="str">
        <f t="shared" si="5"/>
        <v>postDTODisplayType</v>
      </c>
      <c r="C47" t="str">
        <f t="shared" si="2"/>
        <v>postDTODisplayType</v>
      </c>
      <c r="D47" t="str">
        <f t="shared" si="3"/>
        <v>postDTODisplayType</v>
      </c>
      <c r="E47" t="str">
        <f t="shared" si="6"/>
        <v>String postDTODisplayType</v>
      </c>
      <c r="F47" t="str">
        <f t="shared" si="7"/>
        <v>private  String postDTODisplayType;</v>
      </c>
      <c r="G47" s="3" t="s">
        <v>16</v>
      </c>
      <c r="H47" t="str">
        <f t="shared" si="4"/>
        <v>this.postDTODisplayType = postDTODisplayType;</v>
      </c>
      <c r="I47" t="str">
        <f t="shared" si="0"/>
        <v>@Value("${org.muhia.tau.validator.messages.error.not.empty.postDTO.displayType}") private  String postDTODisplayType;</v>
      </c>
      <c r="J47" t="str">
        <f t="shared" si="1"/>
        <v>org.muhia.tau.validator.messages.error.not.empty.postDTO.displayType=Please select a link display type</v>
      </c>
      <c r="K47" t="s">
        <v>103</v>
      </c>
    </row>
    <row r="48" spans="1:11" x14ac:dyDescent="0.3">
      <c r="A48" t="s">
        <v>110</v>
      </c>
      <c r="B48" t="str">
        <f t="shared" si="5"/>
        <v>postDTOPostContent</v>
      </c>
      <c r="C48" t="str">
        <f t="shared" si="2"/>
        <v>postDTOPostContent</v>
      </c>
      <c r="D48" t="str">
        <f t="shared" si="3"/>
        <v>postDTOPostContent</v>
      </c>
      <c r="E48" t="str">
        <f t="shared" si="6"/>
        <v>String postDTOPostContent</v>
      </c>
      <c r="F48" t="str">
        <f t="shared" si="7"/>
        <v>private  String postDTOPostContent;</v>
      </c>
      <c r="G48" s="3" t="s">
        <v>16</v>
      </c>
      <c r="H48" t="str">
        <f t="shared" si="4"/>
        <v>this.postDTOPostContent = postDTOPostContent;</v>
      </c>
      <c r="I48" t="str">
        <f t="shared" ref="I48:I71" si="28">"@Value(""${"&amp;G48&amp;"."&amp;A48&amp;"}"") "&amp;F48</f>
        <v>@Value("${org.muhia.tau.validator.messages.error.not.empty.postDTO.postContent}") private  String postDTOPostContent;</v>
      </c>
      <c r="J48" t="str">
        <f t="shared" si="1"/>
        <v>org.muhia.tau.validator.messages.error.not.empty.postDTO.postContent=Please enter a description</v>
      </c>
      <c r="K48" t="s">
        <v>104</v>
      </c>
    </row>
    <row r="49" spans="1:11" x14ac:dyDescent="0.3">
      <c r="A49" t="s">
        <v>111</v>
      </c>
      <c r="B49" t="str">
        <f t="shared" si="5"/>
        <v>postDTOTags</v>
      </c>
      <c r="C49" t="str">
        <f t="shared" si="2"/>
        <v>postDTOTags</v>
      </c>
      <c r="D49" t="str">
        <f t="shared" si="3"/>
        <v>postDTOTags</v>
      </c>
      <c r="E49" t="str">
        <f t="shared" si="6"/>
        <v>String postDTOTags</v>
      </c>
      <c r="F49" t="str">
        <f t="shared" si="7"/>
        <v>private  String postDTOTags;</v>
      </c>
      <c r="G49" s="3" t="s">
        <v>16</v>
      </c>
      <c r="H49" t="str">
        <f t="shared" si="4"/>
        <v>this.postDTOTags = postDTOTags;</v>
      </c>
      <c r="I49" t="str">
        <f t="shared" si="28"/>
        <v>@Value("${org.muhia.tau.validator.messages.error.not.empty.postDTO.tags}") private  String postDTOTags;</v>
      </c>
      <c r="J49" t="str">
        <f t="shared" si="1"/>
        <v>org.muhia.tau.validator.messages.error.not.empty.postDTO.tags=Please enter at least one tag</v>
      </c>
      <c r="K49" t="s">
        <v>105</v>
      </c>
    </row>
    <row r="50" spans="1:11" x14ac:dyDescent="0.3">
      <c r="A50" t="s">
        <v>112</v>
      </c>
      <c r="B50" t="str">
        <f t="shared" si="5"/>
        <v>postQueryDTOQuery</v>
      </c>
      <c r="C50" t="str">
        <f t="shared" si="2"/>
        <v>postQueryDTOQuery</v>
      </c>
      <c r="D50" t="str">
        <f t="shared" si="3"/>
        <v>postQueryDTOQuery</v>
      </c>
      <c r="E50" t="str">
        <f t="shared" si="6"/>
        <v>String postQueryDTOQuery</v>
      </c>
      <c r="F50" t="str">
        <f t="shared" si="7"/>
        <v>private  String postQueryDTOQuery;</v>
      </c>
      <c r="G50" s="3" t="s">
        <v>16</v>
      </c>
      <c r="H50" t="str">
        <f t="shared" si="4"/>
        <v>this.postQueryDTOQuery = postQueryDTOQuery;</v>
      </c>
      <c r="I50" t="str">
        <f t="shared" si="28"/>
        <v>@Value("${org.muhia.tau.validator.messages.error.not.empty.postQueryDTO.query}") private  String postQueryDTOQuery;</v>
      </c>
      <c r="J50" t="str">
        <f t="shared" si="1"/>
        <v>org.muhia.tau.validator.messages.error.not.empty.postQueryDTO.query=Please enter a search query</v>
      </c>
      <c r="K50" t="s">
        <v>106</v>
      </c>
    </row>
    <row r="51" spans="1:11" x14ac:dyDescent="0.3">
      <c r="A51" t="s">
        <v>122</v>
      </c>
      <c r="B51" t="str">
        <f t="shared" si="5"/>
        <v>roleAdded</v>
      </c>
      <c r="C51" t="str">
        <f t="shared" si="2"/>
        <v>roleAdded</v>
      </c>
      <c r="D51" t="str">
        <f t="shared" si="3"/>
        <v>roleAdded</v>
      </c>
      <c r="E51" t="str">
        <f t="shared" si="6"/>
        <v>String roleAdded</v>
      </c>
      <c r="F51" t="str">
        <f t="shared" si="7"/>
        <v>private  String roleAdded;</v>
      </c>
      <c r="G51" s="3" t="s">
        <v>31</v>
      </c>
      <c r="H51" t="str">
        <f t="shared" si="4"/>
        <v>this.roleAdded = roleAdded;</v>
      </c>
      <c r="I51" t="str">
        <f t="shared" si="28"/>
        <v>@Value("${org.muhia.tau.validator.messages.feedback.role.added}") private  String roleAdded;</v>
      </c>
      <c r="J51" t="str">
        <f t="shared" si="1"/>
        <v>org.muhia.tau.validator.messages.feedback.role.added=Role {0} was successfully added</v>
      </c>
      <c r="K51" t="s">
        <v>113</v>
      </c>
    </row>
    <row r="52" spans="1:11" x14ac:dyDescent="0.3">
      <c r="A52" t="s">
        <v>123</v>
      </c>
      <c r="B52" t="str">
        <f t="shared" si="5"/>
        <v>roleUpdated</v>
      </c>
      <c r="C52" t="str">
        <f t="shared" si="2"/>
        <v>roleUpdated</v>
      </c>
      <c r="D52" t="str">
        <f t="shared" si="3"/>
        <v>roleUpdated</v>
      </c>
      <c r="E52" t="str">
        <f t="shared" si="6"/>
        <v>String roleUpdated</v>
      </c>
      <c r="F52" t="str">
        <f t="shared" si="7"/>
        <v>private  String roleUpdated;</v>
      </c>
      <c r="G52" s="3" t="s">
        <v>31</v>
      </c>
      <c r="H52" t="str">
        <f t="shared" si="4"/>
        <v>this.roleUpdated = roleUpdated;</v>
      </c>
      <c r="I52" t="str">
        <f t="shared" si="28"/>
        <v>@Value("${org.muhia.tau.validator.messages.feedback.role.updated}") private  String roleUpdated;</v>
      </c>
      <c r="J52" t="str">
        <f t="shared" si="1"/>
        <v>org.muhia.tau.validator.messages.feedback.role.updated=Role {0} was successfully updated</v>
      </c>
      <c r="K52" t="s">
        <v>114</v>
      </c>
    </row>
    <row r="53" spans="1:11" x14ac:dyDescent="0.3">
      <c r="A53" t="s">
        <v>124</v>
      </c>
      <c r="B53" t="str">
        <f t="shared" si="5"/>
        <v>roleError</v>
      </c>
      <c r="C53" t="str">
        <f t="shared" si="2"/>
        <v>roleError</v>
      </c>
      <c r="D53" t="str">
        <f t="shared" si="3"/>
        <v>roleError</v>
      </c>
      <c r="E53" t="str">
        <f t="shared" si="6"/>
        <v>String roleError</v>
      </c>
      <c r="F53" t="str">
        <f t="shared" si="7"/>
        <v>private  String roleError;</v>
      </c>
      <c r="G53" s="3" t="s">
        <v>31</v>
      </c>
      <c r="H53" t="str">
        <f t="shared" si="4"/>
        <v>this.roleError = roleError;</v>
      </c>
      <c r="I53" t="str">
        <f t="shared" si="28"/>
        <v>@Value("${org.muhia.tau.validator.messages.feedback.role.error}") private  String roleError;</v>
      </c>
      <c r="J53" t="str">
        <f t="shared" si="1"/>
        <v>org.muhia.tau.validator.messages.feedback.role.error=There was an error when updating your Role</v>
      </c>
      <c r="K53" t="s">
        <v>115</v>
      </c>
    </row>
    <row r="54" spans="1:11" x14ac:dyDescent="0.3">
      <c r="A54" t="s">
        <v>125</v>
      </c>
      <c r="B54" t="str">
        <f t="shared" si="5"/>
        <v>roleIslocked</v>
      </c>
      <c r="C54" t="str">
        <f t="shared" si="2"/>
        <v>roleIslocked</v>
      </c>
      <c r="D54" t="str">
        <f t="shared" si="3"/>
        <v>roleIslocked</v>
      </c>
      <c r="E54" t="str">
        <f t="shared" si="6"/>
        <v>String roleIslocked</v>
      </c>
      <c r="F54" t="str">
        <f t="shared" si="7"/>
        <v>private  String roleIslocked;</v>
      </c>
      <c r="G54" s="3" t="s">
        <v>31</v>
      </c>
      <c r="H54" t="str">
        <f t="shared" si="4"/>
        <v>this.roleIslocked = roleIslocked;</v>
      </c>
      <c r="I54" t="str">
        <f t="shared" si="28"/>
        <v>@Value("${org.muhia.tau.validator.messages.feedback.role.islocked}") private  String roleIslocked;</v>
      </c>
      <c r="J54" t="str">
        <f t="shared" si="1"/>
        <v>org.muhia.tau.validator.messages.feedback.role.islocked=Role {0} is locked and cannot be removed or modified</v>
      </c>
      <c r="K54" t="s">
        <v>116</v>
      </c>
    </row>
    <row r="55" spans="1:11" x14ac:dyDescent="0.3">
      <c r="A55" t="s">
        <v>126</v>
      </c>
      <c r="B55" t="str">
        <f t="shared" si="5"/>
        <v>sitesettingsUpdated</v>
      </c>
      <c r="C55" t="str">
        <f t="shared" si="2"/>
        <v>sitesettingsUpdated</v>
      </c>
      <c r="D55" t="str">
        <f t="shared" si="3"/>
        <v>sitesettingsUpdated</v>
      </c>
      <c r="E55" t="str">
        <f t="shared" si="6"/>
        <v>String sitesettingsUpdated</v>
      </c>
      <c r="F55" t="str">
        <f t="shared" si="7"/>
        <v>private  String sitesettingsUpdated;</v>
      </c>
      <c r="G55" s="3" t="s">
        <v>31</v>
      </c>
      <c r="H55" t="str">
        <f t="shared" si="4"/>
        <v>this.sitesettingsUpdated = sitesettingsUpdated;</v>
      </c>
      <c r="I55" t="str">
        <f t="shared" si="28"/>
        <v>@Value("${org.muhia.tau.validator.messages.feedback.sitesettings.updated}") private  String sitesettingsUpdated;</v>
      </c>
      <c r="J55" t="str">
        <f t="shared" si="1"/>
        <v>org.muhia.tau.validator.messages.feedback.sitesettings.updated=General Site Settings were successfully updated</v>
      </c>
      <c r="K55" t="s">
        <v>117</v>
      </c>
    </row>
    <row r="56" spans="1:11" x14ac:dyDescent="0.3">
      <c r="A56" t="s">
        <v>127</v>
      </c>
      <c r="B56" t="str">
        <f t="shared" si="5"/>
        <v>tagAdded</v>
      </c>
      <c r="C56" t="str">
        <f t="shared" si="2"/>
        <v>tagAdded</v>
      </c>
      <c r="D56" t="str">
        <f t="shared" si="3"/>
        <v>tagAdded</v>
      </c>
      <c r="E56" t="str">
        <f t="shared" si="6"/>
        <v>String tagAdded</v>
      </c>
      <c r="F56" t="str">
        <f t="shared" si="7"/>
        <v>private  String tagAdded;</v>
      </c>
      <c r="G56" s="3" t="s">
        <v>31</v>
      </c>
      <c r="H56" t="str">
        <f t="shared" si="4"/>
        <v>this.tagAdded = tagAdded;</v>
      </c>
      <c r="I56" t="str">
        <f t="shared" si="28"/>
        <v>@Value("${org.muhia.tau.validator.messages.feedback.tag.added}") private  String tagAdded;</v>
      </c>
      <c r="J56" t="str">
        <f t="shared" si="1"/>
        <v>org.muhia.tau.validator.messages.feedback.tag.added=Tag {0} was successfully added</v>
      </c>
      <c r="K56" t="s">
        <v>118</v>
      </c>
    </row>
    <row r="57" spans="1:11" x14ac:dyDescent="0.3">
      <c r="A57" t="s">
        <v>128</v>
      </c>
      <c r="B57" t="str">
        <f t="shared" si="5"/>
        <v>tagError</v>
      </c>
      <c r="C57" t="str">
        <f t="shared" si="2"/>
        <v>tagError</v>
      </c>
      <c r="D57" t="str">
        <f t="shared" si="3"/>
        <v>tagError</v>
      </c>
      <c r="E57" t="str">
        <f t="shared" si="6"/>
        <v>String tagError</v>
      </c>
      <c r="F57" t="str">
        <f t="shared" si="7"/>
        <v>private  String tagError;</v>
      </c>
      <c r="G57" s="3" t="s">
        <v>31</v>
      </c>
      <c r="H57" t="str">
        <f t="shared" si="4"/>
        <v>this.tagError = tagError;</v>
      </c>
      <c r="I57" t="str">
        <f t="shared" si="28"/>
        <v>@Value("${org.muhia.tau.validator.messages.feedback.tag.error}") private  String tagError;</v>
      </c>
      <c r="J57" t="str">
        <f t="shared" si="1"/>
        <v>org.muhia.tau.validator.messages.feedback.tag.error=There was an error updating the tag</v>
      </c>
      <c r="K57" t="s">
        <v>119</v>
      </c>
    </row>
    <row r="58" spans="1:11" x14ac:dyDescent="0.3">
      <c r="A58" t="s">
        <v>129</v>
      </c>
      <c r="B58" t="str">
        <f t="shared" si="5"/>
        <v>tagUpdated</v>
      </c>
      <c r="C58" t="str">
        <f t="shared" si="2"/>
        <v>tagUpdated</v>
      </c>
      <c r="D58" t="str">
        <f t="shared" si="3"/>
        <v>tagUpdated</v>
      </c>
      <c r="E58" t="str">
        <f t="shared" si="6"/>
        <v>String tagUpdated</v>
      </c>
      <c r="F58" t="str">
        <f t="shared" si="7"/>
        <v>private  String tagUpdated;</v>
      </c>
      <c r="G58" s="3" t="s">
        <v>31</v>
      </c>
      <c r="H58" t="str">
        <f t="shared" si="4"/>
        <v>this.tagUpdated = tagUpdated;</v>
      </c>
      <c r="I58" t="str">
        <f t="shared" si="28"/>
        <v>@Value("${org.muhia.tau.validator.messages.feedback.tag.updated}") private  String tagUpdated;</v>
      </c>
      <c r="J58" t="str">
        <f t="shared" si="1"/>
        <v>org.muhia.tau.validator.messages.feedback.tag.updated=Tag {0} was successfully updated</v>
      </c>
      <c r="K58" t="s">
        <v>120</v>
      </c>
    </row>
    <row r="59" spans="1:11" x14ac:dyDescent="0.3">
      <c r="A59" t="s">
        <v>130</v>
      </c>
      <c r="B59" t="str">
        <f t="shared" si="5"/>
        <v>tagDeleted</v>
      </c>
      <c r="C59" t="str">
        <f t="shared" si="2"/>
        <v>tagDeleted</v>
      </c>
      <c r="D59" t="str">
        <f t="shared" si="3"/>
        <v>tagDeleted</v>
      </c>
      <c r="E59" t="str">
        <f t="shared" si="6"/>
        <v>String tagDeleted</v>
      </c>
      <c r="F59" t="str">
        <f t="shared" si="7"/>
        <v>private  String tagDeleted;</v>
      </c>
      <c r="G59" s="3" t="s">
        <v>31</v>
      </c>
      <c r="H59" t="str">
        <f t="shared" si="4"/>
        <v>this.tagDeleted = tagDeleted;</v>
      </c>
      <c r="I59" t="str">
        <f t="shared" si="28"/>
        <v>@Value("${org.muhia.tau.validator.messages.feedback.tag.deleted}") private  String tagDeleted;</v>
      </c>
      <c r="J59" t="str">
        <f t="shared" si="1"/>
        <v>org.muhia.tau.validator.messages.feedback.tag.deleted=Tag {0} was deleted</v>
      </c>
      <c r="K59" t="s">
        <v>121</v>
      </c>
    </row>
    <row r="60" spans="1:11" x14ac:dyDescent="0.3">
      <c r="A60" t="s">
        <v>130</v>
      </c>
      <c r="B60" t="str">
        <f t="shared" si="5"/>
        <v>tagDeleted</v>
      </c>
      <c r="C60" t="str">
        <f t="shared" si="2"/>
        <v>tagDeleted</v>
      </c>
      <c r="D60" t="str">
        <f t="shared" si="3"/>
        <v>tagDeleted</v>
      </c>
      <c r="E60" t="str">
        <f t="shared" si="6"/>
        <v>String tagDeleted</v>
      </c>
      <c r="F60" t="str">
        <f t="shared" si="7"/>
        <v>private  String tagDeleted;</v>
      </c>
      <c r="G60" s="3" t="s">
        <v>31</v>
      </c>
      <c r="H60" t="str">
        <f t="shared" si="4"/>
        <v>this.tagDeleted = tagDeleted;</v>
      </c>
      <c r="I60" t="str">
        <f t="shared" si="28"/>
        <v>@Value("${org.muhia.tau.validator.messages.feedback.tag.deleted}") private  String tagDeleted;</v>
      </c>
      <c r="J60" t="str">
        <f t="shared" si="1"/>
        <v>org.muhia.tau.validator.messages.feedback.tag.deleted=</v>
      </c>
    </row>
    <row r="61" spans="1:11" x14ac:dyDescent="0.3">
      <c r="A61" t="s">
        <v>132</v>
      </c>
      <c r="B61" t="str">
        <f t="shared" si="5"/>
        <v>blacklistedEmail.endswith</v>
      </c>
      <c r="C61" t="str">
        <f t="shared" si="2"/>
        <v>blacklistedEmailEndswith</v>
      </c>
      <c r="D61" t="str">
        <f t="shared" si="3"/>
        <v>blacklistedEmailEndswith</v>
      </c>
      <c r="E61" t="str">
        <f t="shared" si="6"/>
        <v>String blacklistedEmailEndswith</v>
      </c>
      <c r="F61" t="str">
        <f t="shared" si="7"/>
        <v>private  String blacklistedEmailEndswith;</v>
      </c>
      <c r="G61" s="3" t="s">
        <v>131</v>
      </c>
      <c r="H61" t="str">
        <f t="shared" si="4"/>
        <v>this.blacklistedEmailEndswith = blacklistedEmailEndswith;</v>
      </c>
      <c r="I61" t="str">
        <f t="shared" si="28"/>
        <v>@Value("${org.muhia.tau.external.access.blacklisted.email.endswith}") private  String blacklistedEmailEndswith;</v>
      </c>
      <c r="J61" t="str">
        <f t="shared" ref="J61:J62" si="29">G61&amp;"."&amp;A61&amp;"="&amp;K61</f>
        <v>org.muhia.tau.external.access.blacklisted.email.endswith=.ru,emailtext.com,.ch,eamale.com,mail.net,mail.com</v>
      </c>
      <c r="K61" t="s">
        <v>135</v>
      </c>
    </row>
    <row r="62" spans="1:11" x14ac:dyDescent="0.3">
      <c r="A62" t="s">
        <v>133</v>
      </c>
      <c r="B62" t="str">
        <f t="shared" si="5"/>
        <v>blacklistedEmail.overrides</v>
      </c>
      <c r="C62" t="str">
        <f t="shared" si="2"/>
        <v>blacklistedEmailOverrides</v>
      </c>
      <c r="D62" t="str">
        <f t="shared" si="3"/>
        <v>blacklistedEmailOverrides</v>
      </c>
      <c r="E62" t="str">
        <f t="shared" si="6"/>
        <v>String blacklistedEmailOverrides</v>
      </c>
      <c r="F62" t="str">
        <f t="shared" si="7"/>
        <v>private  String blacklistedEmailOverrides;</v>
      </c>
      <c r="G62" s="3" t="s">
        <v>131</v>
      </c>
      <c r="H62" t="str">
        <f t="shared" si="4"/>
        <v>this.blacklistedEmailOverrides = blacklistedEmailOverrides;</v>
      </c>
      <c r="I62" t="str">
        <f t="shared" si="28"/>
        <v>@Value("${org.muhia.tau.external.access.blacklisted.email.overrides}") private  String blacklistedEmailOverrides;</v>
      </c>
      <c r="J62" t="str">
        <f t="shared" si="29"/>
        <v>org.muhia.tau.external.access.blacklisted.email.overrides=gmail.com,hotmail.com,yahoo.com</v>
      </c>
      <c r="K62" t="s">
        <v>134</v>
      </c>
    </row>
    <row r="63" spans="1:11" x14ac:dyDescent="0.3">
      <c r="A63" t="s">
        <v>137</v>
      </c>
      <c r="B63" t="str">
        <f t="shared" ref="B63" si="30">IFERROR(MID(A63,1,SEARCH(".",A63,1)-1)&amp;UPPER(MID(A63,SEARCH(".",A63,1)+1,1))&amp;MID(A63,SEARCH(".",A63,1)+2,LEN(A63)-SEARCH(".",A63,1)+1),A63)</f>
        <v>defaultInstance.name</v>
      </c>
      <c r="C63" t="str">
        <f t="shared" si="2"/>
        <v>defaultInstanceName</v>
      </c>
      <c r="D63" t="str">
        <f t="shared" si="3"/>
        <v>defaultInstanceName</v>
      </c>
      <c r="E63" t="str">
        <f t="shared" ref="E63" si="31">"String "&amp;D63</f>
        <v>String defaultInstanceName</v>
      </c>
      <c r="F63" t="str">
        <f t="shared" ref="F63" si="32">"private  "&amp;E63&amp;";"</f>
        <v>private  String defaultInstanceName;</v>
      </c>
      <c r="G63" s="3" t="s">
        <v>136</v>
      </c>
      <c r="H63" t="str">
        <f t="shared" si="4"/>
        <v>this.defaultInstanceName = defaultInstanceName;</v>
      </c>
      <c r="I63" t="str">
        <f t="shared" si="28"/>
        <v>@Value("${org.muhia.phi.cache.hazelcast.default.instance.name}") private  String defaultInstanceName;</v>
      </c>
      <c r="J63" t="str">
        <f t="shared" ref="J63:J71" si="33">G63&amp;"."&amp;A63&amp;"="&amp;K63</f>
        <v>org.muhia.phi.cache.hazelcast.default.instance.name=hazelcast-cache</v>
      </c>
      <c r="K63" s="4" t="s">
        <v>146</v>
      </c>
    </row>
    <row r="64" spans="1:11" x14ac:dyDescent="0.3">
      <c r="A64" t="s">
        <v>145</v>
      </c>
      <c r="B64" t="str">
        <f t="shared" ref="B64:B71" si="34">IFERROR(MID(A64,1,SEARCH(".",A64,1)-1)&amp;UPPER(MID(A64,SEARCH(".",A64,1)+1,1))&amp;MID(A64,SEARCH(".",A64,1)+2,LEN(A64)-SEARCH(".",A64,1)+1),A64)</f>
        <v>defaultName</v>
      </c>
      <c r="C64" t="str">
        <f t="shared" si="2"/>
        <v>defaultName</v>
      </c>
      <c r="D64" t="str">
        <f t="shared" si="3"/>
        <v>defaultName</v>
      </c>
      <c r="E64" t="str">
        <f t="shared" ref="E64:E70" si="35">"String "&amp;D64</f>
        <v>String defaultName</v>
      </c>
      <c r="F64" t="str">
        <f t="shared" ref="F64:F71" si="36">"private  "&amp;E64&amp;";"</f>
        <v>private  String defaultName;</v>
      </c>
      <c r="G64" s="3" t="s">
        <v>136</v>
      </c>
      <c r="H64" t="str">
        <f t="shared" si="4"/>
        <v>this.defaultName = defaultName;</v>
      </c>
      <c r="I64" t="str">
        <f t="shared" si="28"/>
        <v>@Value("${org.muhia.phi.cache.hazelcast.default.name}") private  String defaultName;</v>
      </c>
      <c r="J64" t="str">
        <f t="shared" si="33"/>
        <v>org.muhia.phi.cache.hazelcast.default.name=defaultCache</v>
      </c>
      <c r="K64" t="s">
        <v>147</v>
      </c>
    </row>
    <row r="65" spans="1:11" x14ac:dyDescent="0.3">
      <c r="A65" t="s">
        <v>144</v>
      </c>
      <c r="B65" t="str">
        <f t="shared" si="34"/>
        <v>defaultTtl</v>
      </c>
      <c r="C65" t="str">
        <f t="shared" si="2"/>
        <v>defaultTtl</v>
      </c>
      <c r="D65" t="str">
        <f t="shared" si="3"/>
        <v>defaultTtl</v>
      </c>
      <c r="E65" t="str">
        <f t="shared" si="35"/>
        <v>String defaultTtl</v>
      </c>
      <c r="F65" t="str">
        <f t="shared" si="36"/>
        <v>private  String defaultTtl;</v>
      </c>
      <c r="G65" s="3" t="s">
        <v>136</v>
      </c>
      <c r="H65" t="str">
        <f t="shared" si="4"/>
        <v>this.defaultTtl = defaultTtl;</v>
      </c>
      <c r="I65" t="str">
        <f t="shared" si="28"/>
        <v>@Value("${org.muhia.phi.cache.hazelcast.default.ttl}") private  String defaultTtl;</v>
      </c>
      <c r="J65" t="str">
        <f t="shared" si="33"/>
        <v>org.muhia.phi.cache.hazelcast.default.ttl=36000</v>
      </c>
      <c r="K65" s="4">
        <v>36000</v>
      </c>
    </row>
    <row r="66" spans="1:11" x14ac:dyDescent="0.3">
      <c r="A66" t="s">
        <v>143</v>
      </c>
      <c r="B66" t="str">
        <f t="shared" si="34"/>
        <v>postsName</v>
      </c>
      <c r="C66" t="str">
        <f t="shared" si="2"/>
        <v>postsName</v>
      </c>
      <c r="D66" t="str">
        <f t="shared" si="3"/>
        <v>postsName</v>
      </c>
      <c r="E66" t="str">
        <f t="shared" si="35"/>
        <v>String postsName</v>
      </c>
      <c r="F66" t="str">
        <f t="shared" si="36"/>
        <v>private  String postsName;</v>
      </c>
      <c r="G66" s="3" t="s">
        <v>136</v>
      </c>
      <c r="H66" t="str">
        <f t="shared" si="4"/>
        <v>this.postsName = postsName;</v>
      </c>
      <c r="I66" t="str">
        <f t="shared" si="28"/>
        <v>@Value("${org.muhia.phi.cache.hazelcast.posts.name}") private  String postsName;</v>
      </c>
      <c r="J66" t="str">
        <f t="shared" si="33"/>
        <v>org.muhia.phi.cache.hazelcast.posts.name=postsCache</v>
      </c>
      <c r="K66" t="s">
        <v>148</v>
      </c>
    </row>
    <row r="67" spans="1:11" x14ac:dyDescent="0.3">
      <c r="A67" t="s">
        <v>142</v>
      </c>
      <c r="B67" t="str">
        <f t="shared" si="34"/>
        <v>postsTtl</v>
      </c>
      <c r="C67" t="str">
        <f t="shared" ref="C67:C83" si="37">IFERROR(MID(B67,1,SEARCH(".",B67,1)-1)&amp;UPPER(MID(B67,SEARCH(".",B67,1)+1,1))&amp;MID(B67,SEARCH(".",B67,1)+2,LEN(B67)-SEARCH(".",B67,1)+1),B67)</f>
        <v>postsTtl</v>
      </c>
      <c r="D67" t="str">
        <f t="shared" ref="D67:D83" si="38">IFERROR(MID(C67,1,SEARCH(".",C67,1)-1)&amp;UPPER(MID(C67,SEARCH(".",C67,1)+1,1))&amp;MID(C67,SEARCH(".",C67,1)+2,LEN(C67)-SEARCH(".",C67,1)+1),C67)</f>
        <v>postsTtl</v>
      </c>
      <c r="E67" t="str">
        <f t="shared" si="35"/>
        <v>String postsTtl</v>
      </c>
      <c r="F67" t="str">
        <f t="shared" si="36"/>
        <v>private  String postsTtl;</v>
      </c>
      <c r="G67" s="3" t="s">
        <v>136</v>
      </c>
      <c r="H67" t="str">
        <f t="shared" ref="H67:H80" si="39">"this."&amp;D67&amp;" = "&amp;D67&amp;";"</f>
        <v>this.postsTtl = postsTtl;</v>
      </c>
      <c r="I67" t="str">
        <f t="shared" si="28"/>
        <v>@Value("${org.muhia.phi.cache.hazelcast.posts.ttl}") private  String postsTtl;</v>
      </c>
      <c r="J67" t="str">
        <f t="shared" si="33"/>
        <v>org.muhia.phi.cache.hazelcast.posts.ttl=600</v>
      </c>
      <c r="K67">
        <v>600</v>
      </c>
    </row>
    <row r="68" spans="1:11" x14ac:dyDescent="0.3">
      <c r="A68" t="s">
        <v>141</v>
      </c>
      <c r="B68" t="str">
        <f t="shared" si="34"/>
        <v>pagedPosts.name</v>
      </c>
      <c r="C68" t="str">
        <f t="shared" si="37"/>
        <v>pagedPostsName</v>
      </c>
      <c r="D68" t="str">
        <f t="shared" si="38"/>
        <v>pagedPostsName</v>
      </c>
      <c r="E68" t="str">
        <f t="shared" si="35"/>
        <v>String pagedPostsName</v>
      </c>
      <c r="F68" t="str">
        <f t="shared" si="36"/>
        <v>private  String pagedPostsName;</v>
      </c>
      <c r="G68" s="3" t="s">
        <v>136</v>
      </c>
      <c r="H68" t="str">
        <f t="shared" si="39"/>
        <v>this.pagedPostsName = pagedPostsName;</v>
      </c>
      <c r="I68" t="str">
        <f t="shared" si="28"/>
        <v>@Value("${org.muhia.phi.cache.hazelcast.paged.posts.name}") private  String pagedPostsName;</v>
      </c>
      <c r="J68" t="str">
        <f t="shared" si="33"/>
        <v>org.muhia.phi.cache.hazelcast.paged.posts.name=pagedPostsCache</v>
      </c>
      <c r="K68" t="s">
        <v>149</v>
      </c>
    </row>
    <row r="69" spans="1:11" x14ac:dyDescent="0.3">
      <c r="A69" t="s">
        <v>138</v>
      </c>
      <c r="B69" t="str">
        <f t="shared" si="34"/>
        <v>pagedPostsCache.ttl</v>
      </c>
      <c r="C69" t="str">
        <f t="shared" si="37"/>
        <v>pagedPostsCacheTtl</v>
      </c>
      <c r="D69" t="str">
        <f t="shared" si="38"/>
        <v>pagedPostsCacheTtl</v>
      </c>
      <c r="E69" t="str">
        <f t="shared" si="35"/>
        <v>String pagedPostsCacheTtl</v>
      </c>
      <c r="F69" t="str">
        <f t="shared" si="36"/>
        <v>private  String pagedPostsCacheTtl;</v>
      </c>
      <c r="G69" s="3" t="s">
        <v>136</v>
      </c>
      <c r="H69" t="str">
        <f t="shared" si="39"/>
        <v>this.pagedPostsCacheTtl = pagedPostsCacheTtl;</v>
      </c>
      <c r="I69" t="str">
        <f t="shared" si="28"/>
        <v>@Value("${org.muhia.phi.cache.hazelcast.pagedPosts.cache.ttl}") private  String pagedPostsCacheTtl;</v>
      </c>
      <c r="J69" t="str">
        <f t="shared" si="33"/>
        <v>org.muhia.phi.cache.hazelcast.pagedPosts.cache.ttl=600</v>
      </c>
      <c r="K69">
        <v>600</v>
      </c>
    </row>
    <row r="70" spans="1:11" x14ac:dyDescent="0.3">
      <c r="A70" t="s">
        <v>139</v>
      </c>
      <c r="B70" t="str">
        <f t="shared" si="34"/>
        <v>siteStatistics.name</v>
      </c>
      <c r="C70" t="str">
        <f t="shared" si="37"/>
        <v>siteStatisticsName</v>
      </c>
      <c r="D70" t="str">
        <f t="shared" si="38"/>
        <v>siteStatisticsName</v>
      </c>
      <c r="E70" t="str">
        <f t="shared" si="35"/>
        <v>String siteStatisticsName</v>
      </c>
      <c r="F70" t="str">
        <f t="shared" si="36"/>
        <v>private  String siteStatisticsName;</v>
      </c>
      <c r="G70" s="3" t="s">
        <v>136</v>
      </c>
      <c r="H70" t="str">
        <f t="shared" si="39"/>
        <v>this.siteStatisticsName = siteStatisticsName;</v>
      </c>
      <c r="I70" t="str">
        <f t="shared" si="28"/>
        <v>@Value("${org.muhia.phi.cache.hazelcast.site.statistics.name}") private  String siteStatisticsName;</v>
      </c>
      <c r="J70" t="str">
        <f t="shared" si="33"/>
        <v>org.muhia.phi.cache.hazelcast.site.statistics.name=siteStatisticsCache</v>
      </c>
      <c r="K70" t="s">
        <v>150</v>
      </c>
    </row>
    <row r="71" spans="1:11" x14ac:dyDescent="0.3">
      <c r="A71" t="s">
        <v>140</v>
      </c>
      <c r="B71" t="str">
        <f t="shared" si="34"/>
        <v>siteStatistics.ttl</v>
      </c>
      <c r="C71" t="str">
        <f t="shared" si="37"/>
        <v>siteStatisticsTtl</v>
      </c>
      <c r="D71" t="str">
        <f t="shared" si="38"/>
        <v>siteStatisticsTtl</v>
      </c>
      <c r="E71" t="str">
        <f t="shared" ref="E71:E80" si="40">"int "&amp;D71</f>
        <v>int siteStatisticsTtl</v>
      </c>
      <c r="F71" t="str">
        <f t="shared" si="36"/>
        <v>private  int siteStatisticsTtl;</v>
      </c>
      <c r="G71" s="3" t="s">
        <v>136</v>
      </c>
      <c r="H71" t="str">
        <f t="shared" si="39"/>
        <v>this.siteStatisticsTtl = siteStatisticsTtl;</v>
      </c>
      <c r="I71" t="str">
        <f t="shared" si="28"/>
        <v>@Value("${org.muhia.phi.cache.hazelcast.site.statistics.ttl}") private  int siteStatisticsTtl;</v>
      </c>
      <c r="J71" t="str">
        <f t="shared" si="33"/>
        <v>org.muhia.phi.cache.hazelcast.site.statistics.ttl=3600</v>
      </c>
      <c r="K71">
        <v>3600</v>
      </c>
    </row>
    <row r="72" spans="1:11" x14ac:dyDescent="0.3">
      <c r="A72" t="s">
        <v>151</v>
      </c>
      <c r="B72" t="str">
        <f t="shared" si="5"/>
        <v>defaultBackup.count</v>
      </c>
      <c r="C72" t="str">
        <f t="shared" si="37"/>
        <v>defaultBackupCount</v>
      </c>
      <c r="D72" t="str">
        <f t="shared" si="38"/>
        <v>defaultBackupCount</v>
      </c>
      <c r="E72" t="str">
        <f t="shared" si="40"/>
        <v>int defaultBackupCount</v>
      </c>
      <c r="F72" t="str">
        <f t="shared" si="7"/>
        <v>private  int defaultBackupCount;</v>
      </c>
      <c r="G72" s="3" t="s">
        <v>136</v>
      </c>
      <c r="H72" t="str">
        <f t="shared" si="39"/>
        <v>this.defaultBackupCount = defaultBackupCount;</v>
      </c>
      <c r="I72" t="str">
        <f t="shared" ref="I72:I80" si="41">"@Value(""${"&amp;G72&amp;"."&amp;A72&amp;"}"") "&amp;F72</f>
        <v>@Value("${org.muhia.phi.cache.hazelcast.default.backup.count}") private  int defaultBackupCount;</v>
      </c>
      <c r="J72" t="str">
        <f t="shared" ref="J72:J80" si="42">G72&amp;"."&amp;A72&amp;"="&amp;K72</f>
        <v>org.muhia.phi.cache.hazelcast.default.backup.count=2</v>
      </c>
      <c r="K72">
        <v>2</v>
      </c>
    </row>
    <row r="73" spans="1:11" x14ac:dyDescent="0.3">
      <c r="A73" t="s">
        <v>152</v>
      </c>
      <c r="B73" t="str">
        <f t="shared" si="5"/>
        <v>postsBackup.count</v>
      </c>
      <c r="C73" t="str">
        <f t="shared" si="37"/>
        <v>postsBackupCount</v>
      </c>
      <c r="D73" t="str">
        <f t="shared" si="38"/>
        <v>postsBackupCount</v>
      </c>
      <c r="E73" t="str">
        <f t="shared" si="40"/>
        <v>int postsBackupCount</v>
      </c>
      <c r="F73" t="str">
        <f t="shared" si="7"/>
        <v>private  int postsBackupCount;</v>
      </c>
      <c r="G73" s="3" t="s">
        <v>136</v>
      </c>
      <c r="H73" t="str">
        <f t="shared" si="39"/>
        <v>this.postsBackupCount = postsBackupCount;</v>
      </c>
      <c r="I73" t="str">
        <f t="shared" si="41"/>
        <v>@Value("${org.muhia.phi.cache.hazelcast.posts.backup.count}") private  int postsBackupCount;</v>
      </c>
      <c r="J73" t="str">
        <f t="shared" si="42"/>
        <v>org.muhia.phi.cache.hazelcast.posts.backup.count=2</v>
      </c>
      <c r="K73">
        <v>2</v>
      </c>
    </row>
    <row r="74" spans="1:11" x14ac:dyDescent="0.3">
      <c r="A74" t="s">
        <v>157</v>
      </c>
      <c r="B74" t="str">
        <f t="shared" si="5"/>
        <v>pagedPosts.backup.count</v>
      </c>
      <c r="C74" t="str">
        <f t="shared" si="37"/>
        <v>pagedPostsBackup.count</v>
      </c>
      <c r="D74" t="str">
        <f t="shared" si="38"/>
        <v>pagedPostsBackupCount</v>
      </c>
      <c r="E74" t="str">
        <f t="shared" si="40"/>
        <v>int pagedPostsBackupCount</v>
      </c>
      <c r="F74" t="str">
        <f t="shared" si="7"/>
        <v>private  int pagedPostsBackupCount;</v>
      </c>
      <c r="G74" s="3" t="s">
        <v>136</v>
      </c>
      <c r="H74" t="str">
        <f t="shared" si="39"/>
        <v>this.pagedPostsBackupCount = pagedPostsBackupCount;</v>
      </c>
      <c r="I74" t="str">
        <f t="shared" si="41"/>
        <v>@Value("${org.muhia.phi.cache.hazelcast.paged.posts.backup.count}") private  int pagedPostsBackupCount;</v>
      </c>
      <c r="J74" t="str">
        <f t="shared" si="42"/>
        <v>org.muhia.phi.cache.hazelcast.paged.posts.backup.count=2</v>
      </c>
      <c r="K74">
        <v>2</v>
      </c>
    </row>
    <row r="75" spans="1:11" x14ac:dyDescent="0.3">
      <c r="A75" t="s">
        <v>158</v>
      </c>
      <c r="B75" t="str">
        <f t="shared" si="5"/>
        <v>siteStatistics.backup.count</v>
      </c>
      <c r="C75" t="str">
        <f t="shared" si="37"/>
        <v>siteStatisticsBackup.count</v>
      </c>
      <c r="D75" t="str">
        <f t="shared" si="38"/>
        <v>siteStatisticsBackupCount</v>
      </c>
      <c r="E75" t="str">
        <f t="shared" si="40"/>
        <v>int siteStatisticsBackupCount</v>
      </c>
      <c r="F75" t="str">
        <f t="shared" si="7"/>
        <v>private  int siteStatisticsBackupCount;</v>
      </c>
      <c r="G75" s="3" t="s">
        <v>136</v>
      </c>
      <c r="H75" t="str">
        <f t="shared" si="39"/>
        <v>this.siteStatisticsBackupCount = siteStatisticsBackupCount;</v>
      </c>
      <c r="I75" t="str">
        <f t="shared" si="41"/>
        <v>@Value("${org.muhia.phi.cache.hazelcast.site.statistics.backup.count}") private  int siteStatisticsBackupCount;</v>
      </c>
      <c r="J75" t="str">
        <f t="shared" si="42"/>
        <v>org.muhia.phi.cache.hazelcast.site.statistics.backup.count=2</v>
      </c>
      <c r="K75">
        <v>2</v>
      </c>
    </row>
    <row r="76" spans="1:11" x14ac:dyDescent="0.3">
      <c r="A76" t="s">
        <v>153</v>
      </c>
      <c r="B76" t="str">
        <f t="shared" si="5"/>
        <v>defaultSize.max</v>
      </c>
      <c r="C76" t="str">
        <f t="shared" si="37"/>
        <v>defaultSizeMax</v>
      </c>
      <c r="D76" t="str">
        <f t="shared" si="38"/>
        <v>defaultSizeMax</v>
      </c>
      <c r="E76" t="str">
        <f t="shared" si="40"/>
        <v>int defaultSizeMax</v>
      </c>
      <c r="F76" t="str">
        <f t="shared" si="7"/>
        <v>private  int defaultSizeMax;</v>
      </c>
      <c r="G76" s="3" t="s">
        <v>136</v>
      </c>
      <c r="H76" t="str">
        <f t="shared" si="39"/>
        <v>this.defaultSizeMax = defaultSizeMax;</v>
      </c>
      <c r="I76" t="str">
        <f t="shared" si="41"/>
        <v>@Value("${org.muhia.phi.cache.hazelcast.default.size.max}") private  int defaultSizeMax;</v>
      </c>
      <c r="J76" t="str">
        <f t="shared" si="42"/>
        <v>org.muhia.phi.cache.hazelcast.default.size.max=10000</v>
      </c>
      <c r="K76">
        <v>10000</v>
      </c>
    </row>
    <row r="77" spans="1:11" x14ac:dyDescent="0.3">
      <c r="A77" t="s">
        <v>154</v>
      </c>
      <c r="B77" t="str">
        <f t="shared" si="5"/>
        <v>postsTtl.size.max</v>
      </c>
      <c r="C77" t="str">
        <f t="shared" si="37"/>
        <v>postsTtlSize.max</v>
      </c>
      <c r="D77" t="str">
        <f t="shared" si="38"/>
        <v>postsTtlSizeMax</v>
      </c>
      <c r="E77" t="str">
        <f t="shared" si="40"/>
        <v>int postsTtlSizeMax</v>
      </c>
      <c r="F77" t="str">
        <f t="shared" si="7"/>
        <v>private  int postsTtlSizeMax;</v>
      </c>
      <c r="G77" s="3" t="s">
        <v>136</v>
      </c>
      <c r="H77" t="str">
        <f t="shared" si="39"/>
        <v>this.postsTtlSizeMax = postsTtlSizeMax;</v>
      </c>
      <c r="I77" t="str">
        <f t="shared" si="41"/>
        <v>@Value("${org.muhia.phi.cache.hazelcast.posts.ttl.size.max}") private  int postsTtlSizeMax;</v>
      </c>
      <c r="J77" t="str">
        <f t="shared" si="42"/>
        <v>org.muhia.phi.cache.hazelcast.posts.ttl.size.max=10000</v>
      </c>
      <c r="K77">
        <v>10000</v>
      </c>
    </row>
    <row r="78" spans="1:11" x14ac:dyDescent="0.3">
      <c r="A78" t="s">
        <v>162</v>
      </c>
      <c r="B78" t="str">
        <f t="shared" ref="B78" si="43">IFERROR(MID(A78,1,SEARCH(".",A78,1)-1)&amp;UPPER(MID(A78,SEARCH(".",A78,1)+1,1))&amp;MID(A78,SEARCH(".",A78,1)+2,LEN(A78)-SEARCH(".",A78,1)+1),A78)</f>
        <v>postsSize.max</v>
      </c>
      <c r="C78" t="str">
        <f t="shared" si="37"/>
        <v>postsSizeMax</v>
      </c>
      <c r="D78" t="str">
        <f>IFERROR(MID(C78,1,SEARCH(".",C78,1)-1)&amp;UPPER(MID(C78,SEARCH(".",C78,1)+1,1))&amp;MID(C78,SEARCH(".",C78,1)+2,LEN(C78)-SEARCH(".",C78,1)+1),C78)</f>
        <v>postsSizeMax</v>
      </c>
      <c r="E78" t="str">
        <f t="shared" si="40"/>
        <v>int postsSizeMax</v>
      </c>
      <c r="F78" t="str">
        <f t="shared" ref="F78" si="44">"private  "&amp;E78&amp;";"</f>
        <v>private  int postsSizeMax;</v>
      </c>
      <c r="G78" s="3" t="s">
        <v>136</v>
      </c>
      <c r="H78" t="str">
        <f t="shared" ref="H78" si="45">"this."&amp;D78&amp;" = "&amp;D78&amp;";"</f>
        <v>this.postsSizeMax = postsSizeMax;</v>
      </c>
      <c r="I78" t="str">
        <f t="shared" ref="I78" si="46">"@Value(""${"&amp;G78&amp;"."&amp;A78&amp;"}"") "&amp;F78</f>
        <v>@Value("${org.muhia.phi.cache.hazelcast.posts.size.max}") private  int postsSizeMax;</v>
      </c>
      <c r="J78" t="str">
        <f t="shared" ref="J78" si="47">G78&amp;"."&amp;A78&amp;"="&amp;K78</f>
        <v>org.muhia.phi.cache.hazelcast.posts.size.max=10000</v>
      </c>
      <c r="K78">
        <v>10000</v>
      </c>
    </row>
    <row r="79" spans="1:11" x14ac:dyDescent="0.3">
      <c r="A79" t="s">
        <v>155</v>
      </c>
      <c r="B79" t="str">
        <f t="shared" si="5"/>
        <v>pagedPosts.size.max</v>
      </c>
      <c r="C79" t="str">
        <f t="shared" si="37"/>
        <v>pagedPostsSize.max</v>
      </c>
      <c r="D79" t="str">
        <f>IFERROR(MID(C79,1,SEARCH(".",C79,1)-1)&amp;UPPER(MID(C79,SEARCH(".",C79,1)+1,1))&amp;MID(C79,SEARCH(".",C79,1)+2,LEN(C79)-SEARCH(".",C79,1)+1),C79)</f>
        <v>pagedPostsSizeMax</v>
      </c>
      <c r="E79" t="str">
        <f t="shared" si="40"/>
        <v>int pagedPostsSizeMax</v>
      </c>
      <c r="F79" t="str">
        <f t="shared" si="7"/>
        <v>private  int pagedPostsSizeMax;</v>
      </c>
      <c r="G79" s="3" t="s">
        <v>136</v>
      </c>
      <c r="H79" t="str">
        <f t="shared" si="39"/>
        <v>this.pagedPostsSizeMax = pagedPostsSizeMax;</v>
      </c>
      <c r="I79" t="str">
        <f t="shared" si="41"/>
        <v>@Value("${org.muhia.phi.cache.hazelcast.paged.posts.size.max}") private  int pagedPostsSizeMax;</v>
      </c>
      <c r="J79" t="str">
        <f t="shared" si="42"/>
        <v>org.muhia.phi.cache.hazelcast.paged.posts.size.max=10000</v>
      </c>
      <c r="K79">
        <v>10000</v>
      </c>
    </row>
    <row r="80" spans="1:11" x14ac:dyDescent="0.3">
      <c r="A80" t="s">
        <v>156</v>
      </c>
      <c r="B80" t="str">
        <f t="shared" si="5"/>
        <v>siteStatistics.size.max</v>
      </c>
      <c r="C80" t="str">
        <f t="shared" si="37"/>
        <v>siteStatisticsSize.max</v>
      </c>
      <c r="D80" t="str">
        <f t="shared" si="38"/>
        <v>siteStatisticsSizeMax</v>
      </c>
      <c r="E80" t="str">
        <f t="shared" si="40"/>
        <v>int siteStatisticsSizeMax</v>
      </c>
      <c r="F80" t="str">
        <f t="shared" si="7"/>
        <v>private  int siteStatisticsSizeMax;</v>
      </c>
      <c r="G80" s="3" t="s">
        <v>136</v>
      </c>
      <c r="H80" t="str">
        <f t="shared" si="39"/>
        <v>this.siteStatisticsSizeMax = siteStatisticsSizeMax;</v>
      </c>
      <c r="I80" t="str">
        <f t="shared" si="41"/>
        <v>@Value("${org.muhia.phi.cache.hazelcast.site.statistics.size.max}") private  int siteStatisticsSizeMax;</v>
      </c>
      <c r="J80" t="str">
        <f t="shared" si="42"/>
        <v>org.muhia.phi.cache.hazelcast.site.statistics.size.max=10000</v>
      </c>
      <c r="K80">
        <v>10000</v>
      </c>
    </row>
    <row r="81" spans="1:11" x14ac:dyDescent="0.3">
      <c r="A81" t="s">
        <v>159</v>
      </c>
      <c r="B81" t="str">
        <f t="shared" ref="B81:B83" si="48">IFERROR(MID(A81,1,SEARCH(".",A81,1)-1)&amp;UPPER(MID(A81,SEARCH(".",A81,1)+1,1))&amp;MID(A81,SEARCH(".",A81,1)+2,LEN(A81)-SEARCH(".",A81,1)+1),A81)</f>
        <v>nearCache.max.size</v>
      </c>
      <c r="C81" t="str">
        <f t="shared" si="37"/>
        <v>nearCacheMax.size</v>
      </c>
      <c r="D81" t="str">
        <f t="shared" si="38"/>
        <v>nearCacheMaxSize</v>
      </c>
      <c r="E81" t="str">
        <f>"int "&amp;D81</f>
        <v>int nearCacheMaxSize</v>
      </c>
      <c r="F81" t="str">
        <f t="shared" ref="F81:F83" si="49">"private  "&amp;E81&amp;";"</f>
        <v>private  int nearCacheMaxSize;</v>
      </c>
      <c r="G81" s="3" t="s">
        <v>136</v>
      </c>
      <c r="H81" t="str">
        <f t="shared" ref="H81:H83" si="50">"this."&amp;D81&amp;" = "&amp;D81&amp;";"</f>
        <v>this.nearCacheMaxSize = nearCacheMaxSize;</v>
      </c>
      <c r="I81" t="str">
        <f t="shared" ref="I81:I83" si="51">"@Value(""${"&amp;G81&amp;"."&amp;A81&amp;"}"") "&amp;F81</f>
        <v>@Value("${org.muhia.phi.cache.hazelcast.near.cache.max.size}") private  int nearCacheMaxSize;</v>
      </c>
      <c r="J81" t="str">
        <f t="shared" ref="J81:J83" si="52">G81&amp;"."&amp;A81&amp;"="&amp;K81</f>
        <v>org.muhia.phi.cache.hazelcast.near.cache.max.size=1000</v>
      </c>
      <c r="K81">
        <v>1000</v>
      </c>
    </row>
    <row r="82" spans="1:11" x14ac:dyDescent="0.3">
      <c r="A82" t="s">
        <v>161</v>
      </c>
      <c r="B82" t="str">
        <f t="shared" si="48"/>
        <v>nearCacheMax.idle.seconds</v>
      </c>
      <c r="C82" t="str">
        <f t="shared" si="37"/>
        <v>nearCacheMaxIdle.seconds</v>
      </c>
      <c r="D82" t="str">
        <f t="shared" si="38"/>
        <v>nearCacheMaxIdleSeconds</v>
      </c>
      <c r="E82" t="str">
        <f t="shared" ref="E82:E83" si="53">"int "&amp;D82</f>
        <v>int nearCacheMaxIdleSeconds</v>
      </c>
      <c r="F82" t="str">
        <f t="shared" si="49"/>
        <v>private  int nearCacheMaxIdleSeconds;</v>
      </c>
      <c r="G82" s="3" t="s">
        <v>136</v>
      </c>
      <c r="H82" t="str">
        <f t="shared" si="50"/>
        <v>this.nearCacheMaxIdleSeconds = nearCacheMaxIdleSeconds;</v>
      </c>
      <c r="I82" t="str">
        <f t="shared" si="51"/>
        <v>@Value("${org.muhia.phi.cache.hazelcast.nearCache.max.idle.seconds}") private  int nearCacheMaxIdleSeconds;</v>
      </c>
      <c r="J82" t="str">
        <f t="shared" si="52"/>
        <v>org.muhia.phi.cache.hazelcast.nearCache.max.idle.seconds=120</v>
      </c>
      <c r="K82">
        <v>120</v>
      </c>
    </row>
    <row r="83" spans="1:11" x14ac:dyDescent="0.3">
      <c r="A83" t="s">
        <v>160</v>
      </c>
      <c r="B83" t="str">
        <f t="shared" si="48"/>
        <v>nearCache.ttl</v>
      </c>
      <c r="C83" t="str">
        <f t="shared" si="37"/>
        <v>nearCacheTtl</v>
      </c>
      <c r="D83" t="str">
        <f t="shared" si="38"/>
        <v>nearCacheTtl</v>
      </c>
      <c r="E83" t="str">
        <f t="shared" si="53"/>
        <v>int nearCacheTtl</v>
      </c>
      <c r="F83" t="str">
        <f t="shared" si="49"/>
        <v>private  int nearCacheTtl;</v>
      </c>
      <c r="G83" s="3" t="s">
        <v>136</v>
      </c>
      <c r="H83" t="str">
        <f t="shared" si="50"/>
        <v>this.nearCacheTtl = nearCacheTtl;</v>
      </c>
      <c r="I83" t="str">
        <f t="shared" si="51"/>
        <v>@Value("${org.muhia.phi.cache.hazelcast.near.cache.ttl}") private  int nearCacheTtl;</v>
      </c>
      <c r="J83" t="str">
        <f t="shared" si="52"/>
        <v>org.muhia.phi.cache.hazelcast.near.cache.ttl=300</v>
      </c>
      <c r="K83">
        <v>300</v>
      </c>
    </row>
    <row r="84" spans="1:11" x14ac:dyDescent="0.3">
      <c r="A84" t="s">
        <v>163</v>
      </c>
      <c r="B84" t="str">
        <f t="shared" ref="B84" si="54">IFERROR(MID(A84,1,SEARCH(".",A84,1)-1)&amp;UPPER(MID(A84,SEARCH(".",A84,1)+1,1))&amp;MID(A84,SEARCH(".",A84,1)+2,LEN(A84)-SEARCH(".",A84,1)+1),A84)</f>
        <v>keywordGreeting</v>
      </c>
      <c r="C84" t="str">
        <f t="shared" ref="C84" si="55">IFERROR(MID(B84,1,SEARCH(".",B84,1)-1)&amp;UPPER(MID(B84,SEARCH(".",B84,1)+1,1))&amp;MID(B84,SEARCH(".",B84,1)+2,LEN(B84)-SEARCH(".",B84,1)+1),B84)</f>
        <v>keywordGreeting</v>
      </c>
      <c r="D84" t="str">
        <f t="shared" ref="D84" si="56">IFERROR(MID(C84,1,SEARCH(".",C84,1)-1)&amp;UPPER(MID(C84,SEARCH(".",C84,1)+1,1))&amp;MID(C84,SEARCH(".",C84,1)+2,LEN(C84)-SEARCH(".",C84,1)+1),C84)</f>
        <v>keywordGreeting</v>
      </c>
      <c r="E84" t="str">
        <f t="shared" ref="E84" si="57">"String "&amp;D84</f>
        <v>String keywordGreeting</v>
      </c>
      <c r="F84" t="str">
        <f t="shared" ref="F84" si="58">"private  "&amp;E84&amp;";"</f>
        <v>private  String keywordGreeting;</v>
      </c>
      <c r="G84" s="3" t="s">
        <v>169</v>
      </c>
      <c r="H84" t="str">
        <f t="shared" ref="H84" si="59">"this."&amp;D84&amp;" = "&amp;D84&amp;";"</f>
        <v>this.keywordGreeting = keywordGreeting;</v>
      </c>
      <c r="I84" t="str">
        <f t="shared" ref="I84" si="60">"@Value(""${"&amp;G84&amp;"."&amp;A84&amp;"}"") "&amp;F84</f>
        <v>@Value("${org.muhia.phi.mailer.template.keyword.greeting}") private  String keywordGreeting;</v>
      </c>
      <c r="J84" t="str">
        <f t="shared" ref="J84" si="61">G84&amp;"."&amp;A84&amp;"="&amp;K84</f>
        <v>org.muhia.phi.mailer.template.keyword.greeting=greeting</v>
      </c>
      <c r="K84" t="s">
        <v>170</v>
      </c>
    </row>
    <row r="85" spans="1:11" x14ac:dyDescent="0.3">
      <c r="A85" t="s">
        <v>164</v>
      </c>
      <c r="B85" t="str">
        <f t="shared" ref="B85:B90" si="62">IFERROR(MID(A85,1,SEARCH(".",A85,1)-1)&amp;UPPER(MID(A85,SEARCH(".",A85,1)+1,1))&amp;MID(A85,SEARCH(".",A85,1)+2,LEN(A85)-SEARCH(".",A85,1)+1),A85)</f>
        <v>keywordMember.services</v>
      </c>
      <c r="C85" t="str">
        <f t="shared" ref="C85:C90" si="63">IFERROR(MID(B85,1,SEARCH(".",B85,1)-1)&amp;UPPER(MID(B85,SEARCH(".",B85,1)+1,1))&amp;MID(B85,SEARCH(".",B85,1)+2,LEN(B85)-SEARCH(".",B85,1)+1),B85)</f>
        <v>keywordMemberServices</v>
      </c>
      <c r="D85" t="str">
        <f t="shared" ref="D85:D90" si="64">IFERROR(MID(C85,1,SEARCH(".",C85,1)-1)&amp;UPPER(MID(C85,SEARCH(".",C85,1)+1,1))&amp;MID(C85,SEARCH(".",C85,1)+2,LEN(C85)-SEARCH(".",C85,1)+1),C85)</f>
        <v>keywordMemberServices</v>
      </c>
      <c r="E85" t="str">
        <f t="shared" ref="E85:E90" si="65">"String "&amp;D85</f>
        <v>String keywordMemberServices</v>
      </c>
      <c r="F85" t="str">
        <f t="shared" ref="F85:F90" si="66">"private  "&amp;E85&amp;";"</f>
        <v>private  String keywordMemberServices;</v>
      </c>
      <c r="G85" s="3" t="s">
        <v>169</v>
      </c>
      <c r="H85" t="str">
        <f t="shared" ref="H85:H90" si="67">"this."&amp;D85&amp;" = "&amp;D85&amp;";"</f>
        <v>this.keywordMemberServices = keywordMemberServices;</v>
      </c>
      <c r="I85" t="str">
        <f t="shared" ref="I85:I90" si="68">"@Value(""${"&amp;G85&amp;"."&amp;A85&amp;"}"") "&amp;F85</f>
        <v>@Value("${org.muhia.phi.mailer.template.keyword.member.services}") private  String keywordMemberServices;</v>
      </c>
      <c r="J85" t="str">
        <f t="shared" ref="J85:J90" si="69">G85&amp;"."&amp;A85&amp;"="&amp;K85</f>
        <v>org.muhia.phi.mailer.template.keyword.member.services=memberServices</v>
      </c>
      <c r="K85" t="s">
        <v>171</v>
      </c>
    </row>
    <row r="86" spans="1:11" x14ac:dyDescent="0.3">
      <c r="A86" t="s">
        <v>165</v>
      </c>
      <c r="B86" t="str">
        <f t="shared" si="62"/>
        <v>keywordSite.name</v>
      </c>
      <c r="C86" t="str">
        <f t="shared" si="63"/>
        <v>keywordSiteName</v>
      </c>
      <c r="D86" t="str">
        <f t="shared" si="64"/>
        <v>keywordSiteName</v>
      </c>
      <c r="E86" t="str">
        <f t="shared" si="65"/>
        <v>String keywordSiteName</v>
      </c>
      <c r="F86" t="str">
        <f t="shared" si="66"/>
        <v>private  String keywordSiteName;</v>
      </c>
      <c r="G86" s="3" t="s">
        <v>169</v>
      </c>
      <c r="H86" t="str">
        <f t="shared" si="67"/>
        <v>this.keywordSiteName = keywordSiteName;</v>
      </c>
      <c r="I86" t="str">
        <f t="shared" si="68"/>
        <v>@Value("${org.muhia.phi.mailer.template.keyword.site.name}") private  String keywordSiteName;</v>
      </c>
      <c r="J86" t="str">
        <f t="shared" si="69"/>
        <v>org.muhia.phi.mailer.template.keyword.site.name=siteName</v>
      </c>
      <c r="K86" t="s">
        <v>172</v>
      </c>
    </row>
    <row r="87" spans="1:11" x14ac:dyDescent="0.3">
      <c r="A87" t="s">
        <v>166</v>
      </c>
      <c r="B87" t="str">
        <f t="shared" si="62"/>
        <v>keywordOrganization.name</v>
      </c>
      <c r="C87" t="str">
        <f t="shared" si="63"/>
        <v>keywordOrganizationName</v>
      </c>
      <c r="D87" t="str">
        <f t="shared" si="64"/>
        <v>keywordOrganizationName</v>
      </c>
      <c r="E87" t="str">
        <f t="shared" si="65"/>
        <v>String keywordOrganizationName</v>
      </c>
      <c r="F87" t="str">
        <f t="shared" si="66"/>
        <v>private  String keywordOrganizationName;</v>
      </c>
      <c r="G87" s="3" t="s">
        <v>169</v>
      </c>
      <c r="H87" t="str">
        <f t="shared" si="67"/>
        <v>this.keywordOrganizationName = keywordOrganizationName;</v>
      </c>
      <c r="I87" t="str">
        <f t="shared" si="68"/>
        <v>@Value("${org.muhia.phi.mailer.template.keyword.organization.name}") private  String keywordOrganizationName;</v>
      </c>
      <c r="J87" t="str">
        <f t="shared" si="69"/>
        <v>org.muhia.phi.mailer.template.keyword.organization.name=organizationName</v>
      </c>
      <c r="K87" t="s">
        <v>173</v>
      </c>
    </row>
    <row r="88" spans="1:11" x14ac:dyDescent="0.3">
      <c r="A88" t="s">
        <v>167</v>
      </c>
      <c r="B88" t="str">
        <f t="shared" si="62"/>
        <v>keywordApplication.property.url</v>
      </c>
      <c r="C88" t="str">
        <f t="shared" si="63"/>
        <v>keywordApplicationProperty.url</v>
      </c>
      <c r="D88" t="str">
        <f t="shared" si="64"/>
        <v>keywordApplicationPropertyUrl</v>
      </c>
      <c r="E88" t="str">
        <f t="shared" si="65"/>
        <v>String keywordApplicationPropertyUrl</v>
      </c>
      <c r="F88" t="str">
        <f t="shared" si="66"/>
        <v>private  String keywordApplicationPropertyUrl;</v>
      </c>
      <c r="G88" s="3" t="s">
        <v>169</v>
      </c>
      <c r="H88" t="str">
        <f t="shared" si="67"/>
        <v>this.keywordApplicationPropertyUrl = keywordApplicationPropertyUrl;</v>
      </c>
      <c r="I88" t="str">
        <f t="shared" si="68"/>
        <v>@Value("${org.muhia.phi.mailer.template.keyword.application.property.url}") private  String keywordApplicationPropertyUrl;</v>
      </c>
      <c r="J88" t="str">
        <f t="shared" si="69"/>
        <v>org.muhia.phi.mailer.template.keyword.application.property.url=applicationPropertyUrl</v>
      </c>
      <c r="K88" t="s">
        <v>174</v>
      </c>
    </row>
    <row r="89" spans="1:11" x14ac:dyDescent="0.3">
      <c r="A89" t="s">
        <v>168</v>
      </c>
      <c r="B89" t="str">
        <f t="shared" si="62"/>
        <v>keywordVerify.link</v>
      </c>
      <c r="C89" t="str">
        <f t="shared" si="63"/>
        <v>keywordVerifyLink</v>
      </c>
      <c r="D89" t="str">
        <f t="shared" si="64"/>
        <v>keywordVerifyLink</v>
      </c>
      <c r="E89" t="str">
        <f t="shared" si="65"/>
        <v>String keywordVerifyLink</v>
      </c>
      <c r="F89" t="str">
        <f t="shared" si="66"/>
        <v>private  String keywordVerifyLink;</v>
      </c>
      <c r="G89" s="3" t="s">
        <v>169</v>
      </c>
      <c r="H89" t="str">
        <f t="shared" si="67"/>
        <v>this.keywordVerifyLink = keywordVerifyLink;</v>
      </c>
      <c r="I89" t="str">
        <f t="shared" si="68"/>
        <v>@Value("${org.muhia.phi.mailer.template.keyword.verify.link}") private  String keywordVerifyLink;</v>
      </c>
      <c r="J89" t="str">
        <f t="shared" si="69"/>
        <v>org.muhia.phi.mailer.template.keyword.verify.link=verifyLink</v>
      </c>
      <c r="K89" t="s">
        <v>175</v>
      </c>
    </row>
    <row r="90" spans="1:11" x14ac:dyDescent="0.3">
      <c r="A90" t="s">
        <v>176</v>
      </c>
      <c r="B90" t="str">
        <f t="shared" si="62"/>
        <v>keywordMessage</v>
      </c>
      <c r="C90" t="str">
        <f t="shared" si="63"/>
        <v>keywordMessage</v>
      </c>
      <c r="D90" t="str">
        <f t="shared" si="64"/>
        <v>keywordMessage</v>
      </c>
      <c r="E90" t="str">
        <f t="shared" si="65"/>
        <v>String keywordMessage</v>
      </c>
      <c r="F90" t="str">
        <f t="shared" si="66"/>
        <v>private  String keywordMessage;</v>
      </c>
      <c r="G90" s="3" t="s">
        <v>169</v>
      </c>
      <c r="H90" t="str">
        <f t="shared" si="67"/>
        <v>this.keywordMessage = keywordMessage;</v>
      </c>
      <c r="I90" t="str">
        <f t="shared" si="68"/>
        <v>@Value("${org.muhia.phi.mailer.template.keyword.message}") private  String keywordMessage;</v>
      </c>
      <c r="J90" t="str">
        <f t="shared" si="69"/>
        <v>org.muhia.phi.mailer.template.keyword.message=message</v>
      </c>
      <c r="K90" t="s">
        <v>177</v>
      </c>
    </row>
    <row r="91" spans="1:11" x14ac:dyDescent="0.3">
      <c r="A91" t="s">
        <v>178</v>
      </c>
      <c r="B91" t="str">
        <f t="shared" ref="B91" si="70">IFERROR(MID(A91,1,SEARCH(".",A91,1)-1)&amp;UPPER(MID(A91,SEARCH(".",A91,1)+1,1))&amp;MID(A91,SEARCH(".",A91,1)+2,LEN(A91)-SEARCH(".",A91,1)+1),A91)</f>
        <v>keywordReset.link</v>
      </c>
      <c r="C91" t="str">
        <f t="shared" ref="C91" si="71">IFERROR(MID(B91,1,SEARCH(".",B91,1)-1)&amp;UPPER(MID(B91,SEARCH(".",B91,1)+1,1))&amp;MID(B91,SEARCH(".",B91,1)+2,LEN(B91)-SEARCH(".",B91,1)+1),B91)</f>
        <v>keywordResetLink</v>
      </c>
      <c r="D91" t="str">
        <f t="shared" ref="D91" si="72">IFERROR(MID(C91,1,SEARCH(".",C91,1)-1)&amp;UPPER(MID(C91,SEARCH(".",C91,1)+1,1))&amp;MID(C91,SEARCH(".",C91,1)+2,LEN(C91)-SEARCH(".",C91,1)+1),C91)</f>
        <v>keywordResetLink</v>
      </c>
      <c r="E91" t="str">
        <f t="shared" ref="E91" si="73">"String "&amp;D91</f>
        <v>String keywordResetLink</v>
      </c>
      <c r="F91" t="str">
        <f t="shared" ref="F91" si="74">"private  "&amp;E91&amp;";"</f>
        <v>private  String keywordResetLink;</v>
      </c>
      <c r="G91" s="3" t="s">
        <v>169</v>
      </c>
      <c r="H91" t="str">
        <f t="shared" ref="H91" si="75">"this."&amp;D91&amp;" = "&amp;D91&amp;";"</f>
        <v>this.keywordResetLink = keywordResetLink;</v>
      </c>
      <c r="I91" t="str">
        <f t="shared" ref="I91" si="76">"@Value(""${"&amp;G91&amp;"."&amp;A91&amp;"}"") "&amp;F91</f>
        <v>@Value("${org.muhia.phi.mailer.template.keyword.reset.link}") private  String keywordResetLink;</v>
      </c>
      <c r="J91" t="str">
        <f t="shared" ref="J91" si="77">G91&amp;"."&amp;A91&amp;"="&amp;K91</f>
        <v>org.muhia.phi.mailer.template.keyword.reset.link=resetLink</v>
      </c>
      <c r="K91" s="4" t="s">
        <v>179</v>
      </c>
    </row>
    <row r="92" spans="1:11" x14ac:dyDescent="0.3">
      <c r="A92" t="s">
        <v>181</v>
      </c>
      <c r="B92" t="str">
        <f t="shared" ref="B92:B103" si="78">IFERROR(MID(A92,1,SEARCH(".",A92,1)-1)&amp;UPPER(MID(A92,SEARCH(".",A92,1)+1,1))&amp;MID(A92,SEARCH(".",A92,1)+2,LEN(A92)-SEARCH(".",A92,1)+1),A92)</f>
        <v>hazelcastInstance.name</v>
      </c>
      <c r="C92" t="str">
        <f t="shared" ref="C92:C103" si="79">IFERROR(MID(B92,1,SEARCH(".",B92,1)-1)&amp;UPPER(MID(B92,SEARCH(".",B92,1)+1,1))&amp;MID(B92,SEARCH(".",B92,1)+2,LEN(B92)-SEARCH(".",B92,1)+1),B92)</f>
        <v>hazelcastInstanceName</v>
      </c>
      <c r="D92" t="str">
        <f t="shared" ref="D92:D103" si="80">IFERROR(MID(C92,1,SEARCH(".",C92,1)-1)&amp;UPPER(MID(C92,SEARCH(".",C92,1)+1,1))&amp;MID(C92,SEARCH(".",C92,1)+2,LEN(C92)-SEARCH(".",C92,1)+1),C92)</f>
        <v>hazelcastInstanceName</v>
      </c>
      <c r="E92" t="str">
        <f t="shared" ref="E92:E103" si="81">"String "&amp;D92</f>
        <v>String hazelcastInstanceName</v>
      </c>
      <c r="F92" t="str">
        <f t="shared" ref="F92:F103" si="82">"private  "&amp;E92&amp;";"</f>
        <v>private  String hazelcastInstanceName;</v>
      </c>
      <c r="G92" t="s">
        <v>180</v>
      </c>
      <c r="H92" t="str">
        <f t="shared" ref="H92:H101" si="83">"this."&amp;D92&amp;" = "&amp;D92&amp;";"</f>
        <v>this.hazelcastInstanceName = hazelcastInstanceName;</v>
      </c>
      <c r="I92" t="str">
        <f t="shared" ref="I92:I101" si="84">"@Value(""${"&amp;G92&amp;"."&amp;A92&amp;"}"") "&amp;F92</f>
        <v>@Value("${org.muhia.phi.hibernate.cache.hazelcast.instance.name}") private  String hazelcastInstanceName;</v>
      </c>
      <c r="J92" t="str">
        <f t="shared" ref="J92:J101" si="85">G92&amp;"."&amp;A92&amp;"="&amp;K92</f>
        <v>org.muhia.phi.hibernate.cache.hazelcast.instance.name=phi-hazelcast-cache</v>
      </c>
      <c r="K92" t="s">
        <v>191</v>
      </c>
    </row>
    <row r="93" spans="1:11" x14ac:dyDescent="0.3">
      <c r="A93" t="s">
        <v>182</v>
      </c>
      <c r="B93" t="str">
        <f t="shared" si="78"/>
        <v>useSecond.level.cache</v>
      </c>
      <c r="C93" t="str">
        <f t="shared" si="79"/>
        <v>useSecondLevel.cache</v>
      </c>
      <c r="D93" t="str">
        <f t="shared" si="80"/>
        <v>useSecondLevelCache</v>
      </c>
      <c r="E93" t="str">
        <f t="shared" si="81"/>
        <v>String useSecondLevelCache</v>
      </c>
      <c r="F93" t="str">
        <f t="shared" si="82"/>
        <v>private  String useSecondLevelCache;</v>
      </c>
      <c r="G93" t="s">
        <v>180</v>
      </c>
      <c r="H93" t="str">
        <f t="shared" si="83"/>
        <v>this.useSecondLevelCache = useSecondLevelCache;</v>
      </c>
      <c r="I93" t="str">
        <f t="shared" si="84"/>
        <v>@Value("${org.muhia.phi.hibernate.cache.use.second.level.cache}") private  String useSecondLevelCache;</v>
      </c>
      <c r="J93" t="str">
        <f t="shared" si="85"/>
        <v>org.muhia.phi.hibernate.cache.use.second.level.cache=TRUE</v>
      </c>
      <c r="K93" t="b">
        <v>1</v>
      </c>
    </row>
    <row r="94" spans="1:11" x14ac:dyDescent="0.3">
      <c r="A94" t="s">
        <v>183</v>
      </c>
      <c r="B94" t="str">
        <f t="shared" si="78"/>
        <v>useQuery.cache</v>
      </c>
      <c r="C94" t="str">
        <f t="shared" si="79"/>
        <v>useQueryCache</v>
      </c>
      <c r="D94" t="str">
        <f t="shared" si="80"/>
        <v>useQueryCache</v>
      </c>
      <c r="E94" t="str">
        <f t="shared" si="81"/>
        <v>String useQueryCache</v>
      </c>
      <c r="F94" t="str">
        <f t="shared" si="82"/>
        <v>private  String useQueryCache;</v>
      </c>
      <c r="G94" t="s">
        <v>180</v>
      </c>
      <c r="H94" t="str">
        <f t="shared" si="83"/>
        <v>this.useQueryCache = useQueryCache;</v>
      </c>
      <c r="I94" t="str">
        <f t="shared" si="84"/>
        <v>@Value("${org.muhia.phi.hibernate.cache.use.query.cache}") private  String useQueryCache;</v>
      </c>
      <c r="J94" t="str">
        <f t="shared" si="85"/>
        <v>org.muhia.phi.hibernate.cache.use.query.cache=TRUE</v>
      </c>
      <c r="K94" t="b">
        <v>1</v>
      </c>
    </row>
    <row r="95" spans="1:11" x14ac:dyDescent="0.3">
      <c r="A95" t="s">
        <v>184</v>
      </c>
      <c r="B95" t="str">
        <f t="shared" si="78"/>
        <v>useMinimal.puts</v>
      </c>
      <c r="C95" t="str">
        <f t="shared" si="79"/>
        <v>useMinimalPuts</v>
      </c>
      <c r="D95" t="str">
        <f t="shared" si="80"/>
        <v>useMinimalPuts</v>
      </c>
      <c r="E95" t="str">
        <f t="shared" si="81"/>
        <v>String useMinimalPuts</v>
      </c>
      <c r="F95" t="str">
        <f t="shared" si="82"/>
        <v>private  String useMinimalPuts;</v>
      </c>
      <c r="G95" t="s">
        <v>180</v>
      </c>
      <c r="H95" t="str">
        <f t="shared" si="83"/>
        <v>this.useMinimalPuts = useMinimalPuts;</v>
      </c>
      <c r="I95" t="str">
        <f t="shared" si="84"/>
        <v>@Value("${org.muhia.phi.hibernate.cache.use.minimal.puts}") private  String useMinimalPuts;</v>
      </c>
      <c r="J95" t="str">
        <f t="shared" si="85"/>
        <v>org.muhia.phi.hibernate.cache.use.minimal.puts=TRUE</v>
      </c>
      <c r="K95" t="b">
        <v>1</v>
      </c>
    </row>
    <row r="96" spans="1:11" x14ac:dyDescent="0.3">
      <c r="A96" t="s">
        <v>185</v>
      </c>
      <c r="B96" t="str">
        <f t="shared" si="78"/>
        <v>regionFactory.class</v>
      </c>
      <c r="C96" t="str">
        <f t="shared" si="79"/>
        <v>regionFactoryClass</v>
      </c>
      <c r="D96" t="str">
        <f t="shared" si="80"/>
        <v>regionFactoryClass</v>
      </c>
      <c r="E96" t="str">
        <f t="shared" si="81"/>
        <v>String regionFactoryClass</v>
      </c>
      <c r="F96" t="str">
        <f t="shared" si="82"/>
        <v>private  String regionFactoryClass;</v>
      </c>
      <c r="G96" t="s">
        <v>180</v>
      </c>
      <c r="H96" t="str">
        <f t="shared" si="83"/>
        <v>this.regionFactoryClass = regionFactoryClass;</v>
      </c>
      <c r="I96" t="str">
        <f t="shared" si="84"/>
        <v>@Value("${org.muhia.phi.hibernate.cache.region.factory.class}") private  String regionFactoryClass;</v>
      </c>
      <c r="J96" t="str">
        <f t="shared" si="85"/>
        <v>org.muhia.phi.hibernate.cache.region.factory.class=com.hazelcast.hibernate.HazelcastCacheRegionFactory</v>
      </c>
      <c r="K96" t="s">
        <v>192</v>
      </c>
    </row>
    <row r="97" spans="1:11" x14ac:dyDescent="0.3">
      <c r="A97" t="s">
        <v>186</v>
      </c>
      <c r="B97" t="str">
        <f t="shared" si="78"/>
        <v>hazelcastUse.native.client</v>
      </c>
      <c r="C97" t="str">
        <f t="shared" si="79"/>
        <v>hazelcastUseNative.client</v>
      </c>
      <c r="D97" t="str">
        <f t="shared" si="80"/>
        <v>hazelcastUseNativeClient</v>
      </c>
      <c r="E97" t="str">
        <f t="shared" si="81"/>
        <v>String hazelcastUseNativeClient</v>
      </c>
      <c r="F97" t="str">
        <f t="shared" si="82"/>
        <v>private  String hazelcastUseNativeClient;</v>
      </c>
      <c r="G97" t="s">
        <v>180</v>
      </c>
      <c r="H97" t="str">
        <f t="shared" si="83"/>
        <v>this.hazelcastUseNativeClient = hazelcastUseNativeClient;</v>
      </c>
      <c r="I97" t="str">
        <f t="shared" si="84"/>
        <v>@Value("${org.muhia.phi.hibernate.cache.hazelcast.use.native.client}") private  String hazelcastUseNativeClient;</v>
      </c>
      <c r="J97" t="str">
        <f t="shared" si="85"/>
        <v>org.muhia.phi.hibernate.cache.hazelcast.use.native.client=TRUE</v>
      </c>
      <c r="K97" t="b">
        <v>1</v>
      </c>
    </row>
    <row r="98" spans="1:11" x14ac:dyDescent="0.3">
      <c r="A98" t="s">
        <v>187</v>
      </c>
      <c r="B98" t="str">
        <f t="shared" si="78"/>
        <v>hazelcastNative.client.hosts</v>
      </c>
      <c r="C98" t="str">
        <f t="shared" si="79"/>
        <v>hazelcastNativeClient.hosts</v>
      </c>
      <c r="D98" t="str">
        <f t="shared" si="80"/>
        <v>hazelcastNativeClientHosts</v>
      </c>
      <c r="E98" t="str">
        <f t="shared" si="81"/>
        <v>String hazelcastNativeClientHosts</v>
      </c>
      <c r="F98" t="str">
        <f t="shared" si="82"/>
        <v>private  String hazelcastNativeClientHosts;</v>
      </c>
      <c r="G98" t="s">
        <v>180</v>
      </c>
      <c r="H98" t="str">
        <f t="shared" si="83"/>
        <v>this.hazelcastNativeClientHosts = hazelcastNativeClientHosts;</v>
      </c>
      <c r="I98" t="str">
        <f t="shared" si="84"/>
        <v>@Value("${org.muhia.phi.hibernate.cache.hazelcast.native.client.hosts}") private  String hazelcastNativeClientHosts;</v>
      </c>
      <c r="J98" t="str">
        <f t="shared" si="85"/>
        <v>org.muhia.phi.hibernate.cache.hazelcast.native.client.hosts=127.0.0.1</v>
      </c>
      <c r="K98" t="s">
        <v>193</v>
      </c>
    </row>
    <row r="99" spans="1:11" x14ac:dyDescent="0.3">
      <c r="A99" t="s">
        <v>188</v>
      </c>
      <c r="B99" t="str">
        <f t="shared" si="78"/>
        <v>hazelcastNative.client.group</v>
      </c>
      <c r="C99" t="str">
        <f t="shared" si="79"/>
        <v>hazelcastNativeClient.group</v>
      </c>
      <c r="D99" t="str">
        <f t="shared" si="80"/>
        <v>hazelcastNativeClientGroup</v>
      </c>
      <c r="E99" t="str">
        <f t="shared" si="81"/>
        <v>String hazelcastNativeClientGroup</v>
      </c>
      <c r="F99" t="str">
        <f t="shared" si="82"/>
        <v>private  String hazelcastNativeClientGroup;</v>
      </c>
      <c r="G99" t="s">
        <v>180</v>
      </c>
      <c r="H99" t="str">
        <f t="shared" si="83"/>
        <v>this.hazelcastNativeClientGroup = hazelcastNativeClientGroup;</v>
      </c>
      <c r="I99" t="str">
        <f t="shared" si="84"/>
        <v>@Value("${org.muhia.phi.hibernate.cache.hazelcast.native.client.group}") private  String hazelcastNativeClientGroup;</v>
      </c>
      <c r="J99" t="str">
        <f t="shared" si="85"/>
        <v>org.muhia.phi.hibernate.cache.hazelcast.native.client.group=hibernate</v>
      </c>
      <c r="K99" t="s">
        <v>194</v>
      </c>
    </row>
    <row r="100" spans="1:11" x14ac:dyDescent="0.3">
      <c r="A100" t="s">
        <v>189</v>
      </c>
      <c r="B100" t="str">
        <f t="shared" si="78"/>
        <v>hazelcastNative.client.password</v>
      </c>
      <c r="C100" t="str">
        <f t="shared" si="79"/>
        <v>hazelcastNativeClient.password</v>
      </c>
      <c r="D100" t="str">
        <f t="shared" si="80"/>
        <v>hazelcastNativeClientPassword</v>
      </c>
      <c r="E100" t="str">
        <f t="shared" si="81"/>
        <v>String hazelcastNativeClientPassword</v>
      </c>
      <c r="F100" t="str">
        <f t="shared" si="82"/>
        <v>private  String hazelcastNativeClientPassword;</v>
      </c>
      <c r="G100" t="s">
        <v>180</v>
      </c>
      <c r="H100" t="str">
        <f t="shared" si="83"/>
        <v>this.hazelcastNativeClientPassword = hazelcastNativeClientPassword;</v>
      </c>
      <c r="I100" t="str">
        <f t="shared" si="84"/>
        <v>@Value("${org.muhia.phi.hibernate.cache.hazelcast.native.client.password}") private  String hazelcastNativeClientPassword;</v>
      </c>
      <c r="J100" t="str">
        <f t="shared" si="85"/>
        <v>org.muhia.phi.hibernate.cache.hazelcast.native.client.password=password</v>
      </c>
      <c r="K100" t="s">
        <v>195</v>
      </c>
    </row>
    <row r="101" spans="1:11" x14ac:dyDescent="0.3">
      <c r="A101" t="s">
        <v>190</v>
      </c>
      <c r="B101" t="str">
        <f t="shared" si="78"/>
        <v>useStructured.entries</v>
      </c>
      <c r="C101" t="str">
        <f t="shared" si="79"/>
        <v>useStructuredEntries</v>
      </c>
      <c r="D101" t="str">
        <f t="shared" si="80"/>
        <v>useStructuredEntries</v>
      </c>
      <c r="E101" t="str">
        <f t="shared" si="81"/>
        <v>String useStructuredEntries</v>
      </c>
      <c r="F101" t="str">
        <f t="shared" si="82"/>
        <v>private  String useStructuredEntries;</v>
      </c>
      <c r="G101" t="s">
        <v>180</v>
      </c>
      <c r="H101" t="str">
        <f t="shared" si="83"/>
        <v>this.useStructuredEntries = useStructuredEntries;</v>
      </c>
      <c r="I101" t="str">
        <f t="shared" si="84"/>
        <v>@Value("${org.muhia.phi.hibernate.cache.use.structured.entries}") private  String useStructuredEntries;</v>
      </c>
      <c r="J101" t="str">
        <f t="shared" si="85"/>
        <v>org.muhia.phi.hibernate.cache.use.structured.entries=TRUE</v>
      </c>
      <c r="K101" t="b">
        <v>1</v>
      </c>
    </row>
    <row r="102" spans="1:11" x14ac:dyDescent="0.3">
      <c r="A102" t="s">
        <v>196</v>
      </c>
      <c r="B102" t="str">
        <f t="shared" si="78"/>
        <v>generateStatistics</v>
      </c>
      <c r="C102" t="str">
        <f t="shared" si="79"/>
        <v>generateStatistics</v>
      </c>
      <c r="D102" t="str">
        <f t="shared" si="80"/>
        <v>generateStatistics</v>
      </c>
      <c r="E102" t="str">
        <f t="shared" si="81"/>
        <v>String generateStatistics</v>
      </c>
      <c r="F102" t="str">
        <f t="shared" si="82"/>
        <v>private  String generateStatistics;</v>
      </c>
      <c r="G102" t="s">
        <v>197</v>
      </c>
      <c r="H102" t="str">
        <f t="shared" ref="H102" si="86">"this."&amp;D102&amp;" = "&amp;D102&amp;";"</f>
        <v>this.generateStatistics = generateStatistics;</v>
      </c>
      <c r="I102" t="str">
        <f t="shared" ref="I102" si="87">"@Value(""${"&amp;G102&amp;"."&amp;A102&amp;"}"") "&amp;F102</f>
        <v>@Value("${org.muhia.phi.hibernate.generate.statistics}") private  String generateStatistics;</v>
      </c>
      <c r="J102" t="str">
        <f t="shared" ref="J102" si="88">G102&amp;"."&amp;A102&amp;"="&amp;K102</f>
        <v>org.muhia.phi.hibernate.generate.statistics=TRUE</v>
      </c>
      <c r="K102" t="b">
        <v>1</v>
      </c>
    </row>
    <row r="103" spans="1:11" x14ac:dyDescent="0.3">
      <c r="A103" t="s">
        <v>198</v>
      </c>
      <c r="B103" t="str">
        <f t="shared" si="78"/>
        <v>crbaTransunion.url</v>
      </c>
      <c r="C103" t="str">
        <f t="shared" si="79"/>
        <v>crbaTransunionUrl</v>
      </c>
      <c r="D103" t="str">
        <f t="shared" si="80"/>
        <v>crbaTransunionUrl</v>
      </c>
      <c r="E103" t="str">
        <f t="shared" si="81"/>
        <v>String crbaTransunionUrl</v>
      </c>
      <c r="F103" t="str">
        <f t="shared" si="82"/>
        <v>private  String crbaTransunionUrl;</v>
      </c>
      <c r="G103" t="s">
        <v>204</v>
      </c>
      <c r="H103" t="str">
        <f t="shared" ref="H103:H110" si="89">"this."&amp;D103&amp;" = "&amp;D103&amp;";"</f>
        <v>this.crbaTransunionUrl = crbaTransunionUrl;</v>
      </c>
      <c r="I103" t="str">
        <f t="shared" ref="I103:I110" si="90">"@Value(""${"&amp;G103&amp;"."&amp;A103&amp;"}"") "&amp;F103</f>
        <v>@Value("${org.muhia.tau.config.wsdl.crba.transunion.url}") private  String crbaTransunionUrl;</v>
      </c>
      <c r="J103" t="str">
        <f t="shared" ref="J103:J110" si="91">G103&amp;"."&amp;A103&amp;"="&amp;K103</f>
        <v>org.muhia.tau.config.wsdl.crba.transunion.url=https://secure3.crbafrica.com/crbws/ke?wsdl</v>
      </c>
      <c r="K103" s="5" t="s">
        <v>208</v>
      </c>
    </row>
    <row r="104" spans="1:11" x14ac:dyDescent="0.3">
      <c r="A104" t="s">
        <v>199</v>
      </c>
      <c r="B104" t="str">
        <f t="shared" ref="B104:B110" si="92">IFERROR(MID(A104,1,SEARCH(".",A104,1)-1)&amp;UPPER(MID(A104,SEARCH(".",A104,1)+1,1))&amp;MID(A104,SEARCH(".",A104,1)+2,LEN(A104)-SEARCH(".",A104,1)+1),A104)</f>
        <v>crbaTransunion.username</v>
      </c>
      <c r="C104" t="str">
        <f t="shared" ref="C104:C110" si="93">IFERROR(MID(B104,1,SEARCH(".",B104,1)-1)&amp;UPPER(MID(B104,SEARCH(".",B104,1)+1,1))&amp;MID(B104,SEARCH(".",B104,1)+2,LEN(B104)-SEARCH(".",B104,1)+1),B104)</f>
        <v>crbaTransunionUsername</v>
      </c>
      <c r="D104" t="str">
        <f t="shared" ref="D104:D110" si="94">IFERROR(MID(C104,1,SEARCH(".",C104,1)-1)&amp;UPPER(MID(C104,SEARCH(".",C104,1)+1,1))&amp;MID(C104,SEARCH(".",C104,1)+2,LEN(C104)-SEARCH(".",C104,1)+1),C104)</f>
        <v>crbaTransunionUsername</v>
      </c>
      <c r="E104" t="str">
        <f t="shared" ref="E104:E110" si="95">"String "&amp;D104</f>
        <v>String crbaTransunionUsername</v>
      </c>
      <c r="F104" t="str">
        <f t="shared" ref="F104:F110" si="96">"private  "&amp;E104&amp;";"</f>
        <v>private  String crbaTransunionUsername;</v>
      </c>
      <c r="G104" t="s">
        <v>204</v>
      </c>
      <c r="H104" t="str">
        <f t="shared" si="89"/>
        <v>this.crbaTransunionUsername = crbaTransunionUsername;</v>
      </c>
      <c r="I104" t="str">
        <f t="shared" si="90"/>
        <v>@Value("${org.muhia.tau.config.wsdl.crba.transunion.username}") private  String crbaTransunionUsername;</v>
      </c>
      <c r="J104" t="str">
        <f t="shared" si="91"/>
        <v>org.muhia.tau.config.wsdl.crba.transunion.username=WS_BSK1</v>
      </c>
      <c r="K104" s="5" t="s">
        <v>205</v>
      </c>
    </row>
    <row r="105" spans="1:11" x14ac:dyDescent="0.3">
      <c r="A105" t="s">
        <v>200</v>
      </c>
      <c r="B105" t="str">
        <f t="shared" si="92"/>
        <v>crbaTransunion.password</v>
      </c>
      <c r="C105" t="str">
        <f t="shared" si="93"/>
        <v>crbaTransunionPassword</v>
      </c>
      <c r="D105" t="str">
        <f t="shared" si="94"/>
        <v>crbaTransunionPassword</v>
      </c>
      <c r="E105" t="str">
        <f t="shared" si="95"/>
        <v>String crbaTransunionPassword</v>
      </c>
      <c r="F105" t="str">
        <f t="shared" si="96"/>
        <v>private  String crbaTransunionPassword;</v>
      </c>
      <c r="G105" t="s">
        <v>204</v>
      </c>
      <c r="H105" t="str">
        <f t="shared" si="89"/>
        <v>this.crbaTransunionPassword = crbaTransunionPassword;</v>
      </c>
      <c r="I105" t="str">
        <f t="shared" si="90"/>
        <v>@Value("${org.muhia.tau.config.wsdl.crba.transunion.password}") private  String crbaTransunionPassword;</v>
      </c>
      <c r="J105" t="str">
        <f t="shared" si="91"/>
        <v>org.muhia.tau.config.wsdl.crba.transunion.password=mnqRuv</v>
      </c>
      <c r="K105" s="5" t="s">
        <v>206</v>
      </c>
    </row>
    <row r="106" spans="1:11" x14ac:dyDescent="0.3">
      <c r="A106" t="s">
        <v>201</v>
      </c>
      <c r="B106" t="str">
        <f t="shared" si="92"/>
        <v>crbaTransunion.maintain.session</v>
      </c>
      <c r="C106" t="str">
        <f t="shared" si="93"/>
        <v>crbaTransunionMaintain.session</v>
      </c>
      <c r="D106" t="str">
        <f t="shared" si="94"/>
        <v>crbaTransunionMaintainSession</v>
      </c>
      <c r="E106" t="str">
        <f t="shared" si="95"/>
        <v>String crbaTransunionMaintainSession</v>
      </c>
      <c r="F106" t="str">
        <f t="shared" si="96"/>
        <v>private  String crbaTransunionMaintainSession;</v>
      </c>
      <c r="G106" t="s">
        <v>204</v>
      </c>
      <c r="H106" t="str">
        <f t="shared" si="89"/>
        <v>this.crbaTransunionMaintainSession = crbaTransunionMaintainSession;</v>
      </c>
      <c r="I106" t="str">
        <f t="shared" si="90"/>
        <v>@Value("${org.muhia.tau.config.wsdl.crba.transunion.maintain.session}") private  String crbaTransunionMaintainSession;</v>
      </c>
      <c r="J106" t="str">
        <f t="shared" si="91"/>
        <v>org.muhia.tau.config.wsdl.crba.transunion.maintain.session=true</v>
      </c>
      <c r="K106" s="5" t="str">
        <f>LOWER(TRUE)</f>
        <v>true</v>
      </c>
    </row>
    <row r="107" spans="1:11" x14ac:dyDescent="0.3">
      <c r="A107" t="s">
        <v>202</v>
      </c>
      <c r="B107" t="str">
        <f t="shared" si="92"/>
        <v>crbaTransunion.code</v>
      </c>
      <c r="C107" t="str">
        <f t="shared" si="93"/>
        <v>crbaTransunionCode</v>
      </c>
      <c r="D107" t="str">
        <f t="shared" si="94"/>
        <v>crbaTransunionCode</v>
      </c>
      <c r="E107" t="str">
        <f t="shared" si="95"/>
        <v>String crbaTransunionCode</v>
      </c>
      <c r="F107" t="str">
        <f t="shared" si="96"/>
        <v>private  String crbaTransunionCode;</v>
      </c>
      <c r="G107" t="s">
        <v>204</v>
      </c>
      <c r="H107" t="str">
        <f t="shared" si="89"/>
        <v>this.crbaTransunionCode = crbaTransunionCode;</v>
      </c>
      <c r="I107" t="str">
        <f t="shared" si="90"/>
        <v>@Value("${org.muhia.tau.config.wsdl.crba.transunion.code}") private  String crbaTransunionCode;</v>
      </c>
      <c r="J107" t="str">
        <f t="shared" si="91"/>
        <v>org.muhia.tau.config.wsdl.crba.transunion.code=2104</v>
      </c>
      <c r="K107" s="5">
        <v>2104</v>
      </c>
    </row>
    <row r="108" spans="1:11" x14ac:dyDescent="0.3">
      <c r="A108" t="s">
        <v>203</v>
      </c>
      <c r="B108" t="str">
        <f t="shared" si="92"/>
        <v>crbaTransunion.infinity.code</v>
      </c>
      <c r="C108" t="str">
        <f t="shared" si="93"/>
        <v>crbaTransunionInfinity.code</v>
      </c>
      <c r="D108" t="str">
        <f t="shared" si="94"/>
        <v>crbaTransunionInfinityCode</v>
      </c>
      <c r="E108" t="str">
        <f t="shared" si="95"/>
        <v>String crbaTransunionInfinityCode</v>
      </c>
      <c r="F108" t="str">
        <f t="shared" si="96"/>
        <v>private  String crbaTransunionInfinityCode;</v>
      </c>
      <c r="G108" t="s">
        <v>204</v>
      </c>
      <c r="H108" t="str">
        <f t="shared" si="89"/>
        <v>this.crbaTransunionInfinityCode = crbaTransunionInfinityCode;</v>
      </c>
      <c r="I108" t="str">
        <f t="shared" si="90"/>
        <v>@Value("${org.muhia.tau.config.wsdl.crba.transunion.infinity.code}") private  String crbaTransunionInfinityCode;</v>
      </c>
      <c r="J108" t="str">
        <f t="shared" si="91"/>
        <v>org.muhia.tau.config.wsdl.crba.transunion.infinity.code=ke123456789</v>
      </c>
      <c r="K108" s="5" t="s">
        <v>207</v>
      </c>
    </row>
    <row r="109" spans="1:11" x14ac:dyDescent="0.3">
      <c r="A109" t="s">
        <v>210</v>
      </c>
      <c r="B109" t="str">
        <f t="shared" si="92"/>
        <v>crbaTransunion.marshaller.context</v>
      </c>
      <c r="C109" t="str">
        <f t="shared" si="93"/>
        <v>crbaTransunionMarshaller.context</v>
      </c>
      <c r="D109" t="str">
        <f t="shared" si="94"/>
        <v>crbaTransunionMarshallerContext</v>
      </c>
      <c r="E109" t="str">
        <f t="shared" si="95"/>
        <v>String crbaTransunionMarshallerContext</v>
      </c>
      <c r="F109" t="str">
        <f t="shared" si="96"/>
        <v>private  String crbaTransunionMarshallerContext;</v>
      </c>
      <c r="G109" t="s">
        <v>204</v>
      </c>
      <c r="H109" t="str">
        <f t="shared" si="89"/>
        <v>this.crbaTransunionMarshallerContext = crbaTransunionMarshallerContext;</v>
      </c>
      <c r="I109" t="str">
        <f t="shared" si="90"/>
        <v>@Value("${org.muhia.tau.config.wsdl.crba.transunion.marshaller.context}") private  String crbaTransunionMarshallerContext;</v>
      </c>
      <c r="J109" t="str">
        <f t="shared" si="91"/>
        <v>org.muhia.tau.config.wsdl.crba.transunion.marshaller.context=org.muhia.app.taus.integ.wsdl.crba.transunion</v>
      </c>
      <c r="K109" s="6" t="s">
        <v>209</v>
      </c>
    </row>
    <row r="110" spans="1:11" x14ac:dyDescent="0.3">
      <c r="A110" t="s">
        <v>211</v>
      </c>
      <c r="B110" t="str">
        <f t="shared" si="92"/>
        <v>crbaTransunion.unmarshaller.context</v>
      </c>
      <c r="C110" t="str">
        <f t="shared" si="93"/>
        <v>crbaTransunionUnmarshaller.context</v>
      </c>
      <c r="D110" t="str">
        <f t="shared" si="94"/>
        <v>crbaTransunionUnmarshallerContext</v>
      </c>
      <c r="E110" t="str">
        <f t="shared" si="95"/>
        <v>String crbaTransunionUnmarshallerContext</v>
      </c>
      <c r="F110" t="str">
        <f t="shared" si="96"/>
        <v>private  String crbaTransunionUnmarshallerContext;</v>
      </c>
      <c r="G110" t="s">
        <v>204</v>
      </c>
      <c r="H110" t="str">
        <f t="shared" si="89"/>
        <v>this.crbaTransunionUnmarshallerContext = crbaTransunionUnmarshallerContext;</v>
      </c>
      <c r="I110" t="str">
        <f t="shared" si="90"/>
        <v>@Value("${org.muhia.tau.config.wsdl.crba.transunion.unmarshaller.context}") private  String crbaTransunionUnmarshallerContext;</v>
      </c>
      <c r="J110" t="str">
        <f t="shared" si="91"/>
        <v>org.muhia.tau.config.wsdl.crba.transunion.unmarshaller.context=org.muhia.app.taus.integ.wsdl.crba.transunion</v>
      </c>
      <c r="K110" s="6" t="s">
        <v>209</v>
      </c>
    </row>
    <row r="111" spans="1:11" x14ac:dyDescent="0.3">
      <c r="A111" t="s">
        <v>215</v>
      </c>
      <c r="B111" t="str">
        <f t="shared" ref="B111:B116" si="97">IFERROR(MID(A111,1,SEARCH(".",A111,1)-1)&amp;UPPER(MID(A111,SEARCH(".",A111,1)+1,1))&amp;MID(A111,SEARCH(".",A111,1)+2,LEN(A111)-SEARCH(".",A111,1)+1),A111)</f>
        <v>crbaTransunion.crb.name</v>
      </c>
      <c r="C111" t="str">
        <f t="shared" ref="C111:C116" si="98">IFERROR(MID(B111,1,SEARCH(".",B111,1)-1)&amp;UPPER(MID(B111,SEARCH(".",B111,1)+1,1))&amp;MID(B111,SEARCH(".",B111,1)+2,LEN(B111)-SEARCH(".",B111,1)+1),B111)</f>
        <v>crbaTransunionCrb.name</v>
      </c>
      <c r="D111" t="str">
        <f t="shared" ref="D111:D116" si="99">IFERROR(MID(C111,1,SEARCH(".",C111,1)-1)&amp;UPPER(MID(C111,SEARCH(".",C111,1)+1,1))&amp;MID(C111,SEARCH(".",C111,1)+2,LEN(C111)-SEARCH(".",C111,1)+1),C111)</f>
        <v>crbaTransunionCrbName</v>
      </c>
      <c r="E111" t="str">
        <f t="shared" ref="E111:E115" si="100">"String "&amp;D111</f>
        <v>String crbaTransunionCrbName</v>
      </c>
      <c r="F111" t="str">
        <f t="shared" ref="F111:F116" si="101">"private  "&amp;E111&amp;";"</f>
        <v>private  String crbaTransunionCrbName;</v>
      </c>
      <c r="G111" t="s">
        <v>204</v>
      </c>
      <c r="H111" t="str">
        <f t="shared" ref="H111:H116" si="102">"this."&amp;D111&amp;" = "&amp;D111&amp;";"</f>
        <v>this.crbaTransunionCrbName = crbaTransunionCrbName;</v>
      </c>
      <c r="I111" t="str">
        <f t="shared" ref="I111:I116" si="103">"@Value(""${"&amp;G111&amp;"."&amp;A111&amp;"}"") "&amp;F111</f>
        <v>@Value("${org.muhia.tau.config.wsdl.crba.transunion.crb.name}") private  String crbaTransunionCrbName;</v>
      </c>
      <c r="J111" t="str">
        <f t="shared" ref="J111:J116" si="104">G111&amp;"."&amp;A111&amp;"="&amp;K111</f>
        <v>org.muhia.tau.config.wsdl.crba.transunion.crb.name=name1</v>
      </c>
      <c r="K111" s="5" t="s">
        <v>212</v>
      </c>
    </row>
    <row r="112" spans="1:11" x14ac:dyDescent="0.3">
      <c r="A112" t="s">
        <v>216</v>
      </c>
      <c r="B112" t="str">
        <f t="shared" si="97"/>
        <v>crbaTransunion.pdf.id</v>
      </c>
      <c r="C112" t="str">
        <f t="shared" si="98"/>
        <v>crbaTransunionPdf.id</v>
      </c>
      <c r="D112" t="str">
        <f t="shared" si="99"/>
        <v>crbaTransunionPdfId</v>
      </c>
      <c r="E112" t="str">
        <f t="shared" si="100"/>
        <v>String crbaTransunionPdfId</v>
      </c>
      <c r="F112" t="str">
        <f t="shared" si="101"/>
        <v>private  String crbaTransunionPdfId;</v>
      </c>
      <c r="G112" t="s">
        <v>204</v>
      </c>
      <c r="H112" t="str">
        <f t="shared" si="102"/>
        <v>this.crbaTransunionPdfId = crbaTransunionPdfId;</v>
      </c>
      <c r="I112" t="str">
        <f t="shared" si="103"/>
        <v>@Value("${org.muhia.tau.config.wsdl.crba.transunion.pdf.id}") private  String crbaTransunionPdfId;</v>
      </c>
      <c r="J112" t="str">
        <f t="shared" si="104"/>
        <v>org.muhia.tau.config.wsdl.crba.transunion.pdf.id=1</v>
      </c>
      <c r="K112">
        <v>1</v>
      </c>
    </row>
    <row r="113" spans="1:11" x14ac:dyDescent="0.3">
      <c r="A113" t="s">
        <v>217</v>
      </c>
      <c r="B113" t="str">
        <f t="shared" si="97"/>
        <v>crbaTransunion.report.date</v>
      </c>
      <c r="C113" t="str">
        <f t="shared" si="98"/>
        <v>crbaTransunionReport.date</v>
      </c>
      <c r="D113" t="str">
        <f t="shared" si="99"/>
        <v>crbaTransunionReportDate</v>
      </c>
      <c r="E113" t="str">
        <f t="shared" si="100"/>
        <v>String crbaTransunionReportDate</v>
      </c>
      <c r="F113" t="str">
        <f t="shared" si="101"/>
        <v>private  String crbaTransunionReportDate;</v>
      </c>
      <c r="G113" t="s">
        <v>204</v>
      </c>
      <c r="H113" t="str">
        <f t="shared" si="102"/>
        <v>this.crbaTransunionReportDate = crbaTransunionReportDate;</v>
      </c>
      <c r="I113" t="str">
        <f t="shared" si="103"/>
        <v>@Value("${org.muhia.tau.config.wsdl.crba.transunion.report.date}") private  String crbaTransunionReportDate;</v>
      </c>
      <c r="J113" t="str">
        <f t="shared" si="104"/>
        <v>org.muhia.tau.config.wsdl.crba.transunion.report.date=43081</v>
      </c>
      <c r="K113" s="7">
        <v>43081</v>
      </c>
    </row>
    <row r="114" spans="1:11" x14ac:dyDescent="0.3">
      <c r="A114" t="s">
        <v>218</v>
      </c>
      <c r="B114" t="str">
        <f t="shared" si="97"/>
        <v>crbaTransunion.report.type</v>
      </c>
      <c r="C114" t="str">
        <f t="shared" si="98"/>
        <v>crbaTransunionReport.type</v>
      </c>
      <c r="D114" t="str">
        <f t="shared" si="99"/>
        <v>crbaTransunionReportType</v>
      </c>
      <c r="E114" t="str">
        <f t="shared" si="100"/>
        <v>String crbaTransunionReportType</v>
      </c>
      <c r="F114" t="str">
        <f t="shared" si="101"/>
        <v>private  String crbaTransunionReportType;</v>
      </c>
      <c r="G114" t="s">
        <v>204</v>
      </c>
      <c r="H114" t="str">
        <f t="shared" si="102"/>
        <v>this.crbaTransunionReportType = crbaTransunionReportType;</v>
      </c>
      <c r="I114" t="str">
        <f t="shared" si="103"/>
        <v>@Value("${org.muhia.tau.config.wsdl.crba.transunion.report.type}") private  String crbaTransunionReportType;</v>
      </c>
      <c r="J114" t="str">
        <f t="shared" si="104"/>
        <v>org.muhia.tau.config.wsdl.crba.transunion.report.type=Query</v>
      </c>
      <c r="K114" t="s">
        <v>213</v>
      </c>
    </row>
    <row r="115" spans="1:11" x14ac:dyDescent="0.3">
      <c r="A115" t="s">
        <v>219</v>
      </c>
      <c r="B115" t="str">
        <f t="shared" si="97"/>
        <v>crbaTransunion.requester</v>
      </c>
      <c r="C115" t="str">
        <f t="shared" si="98"/>
        <v>crbaTransunionRequester</v>
      </c>
      <c r="D115" t="str">
        <f t="shared" si="99"/>
        <v>crbaTransunionRequester</v>
      </c>
      <c r="E115" t="str">
        <f t="shared" si="100"/>
        <v>String crbaTransunionRequester</v>
      </c>
      <c r="F115" t="str">
        <f t="shared" si="101"/>
        <v>private  String crbaTransunionRequester;</v>
      </c>
      <c r="G115" t="s">
        <v>204</v>
      </c>
      <c r="H115" t="str">
        <f t="shared" si="102"/>
        <v>this.crbaTransunionRequester = crbaTransunionRequester;</v>
      </c>
      <c r="I115" t="str">
        <f t="shared" si="103"/>
        <v>@Value("${org.muhia.tau.config.wsdl.crba.transunion.requester}") private  String crbaTransunionRequester;</v>
      </c>
      <c r="J115" t="str">
        <f t="shared" si="104"/>
        <v>org.muhia.tau.config.wsdl.crba.transunion.requester=Bsk</v>
      </c>
      <c r="K115" t="s">
        <v>214</v>
      </c>
    </row>
    <row r="116" spans="1:11" x14ac:dyDescent="0.3">
      <c r="A116" t="s">
        <v>220</v>
      </c>
      <c r="B116" t="str">
        <f t="shared" si="97"/>
        <v>sharedTransport.read.timeout</v>
      </c>
      <c r="C116" t="str">
        <f t="shared" si="98"/>
        <v>sharedTransportRead.timeout</v>
      </c>
      <c r="D116" t="str">
        <f t="shared" si="99"/>
        <v>sharedTransportReadTimeout</v>
      </c>
      <c r="E116" t="str">
        <f>"int "&amp;D116</f>
        <v>int sharedTransportReadTimeout</v>
      </c>
      <c r="F116" t="str">
        <f t="shared" si="101"/>
        <v>private  int sharedTransportReadTimeout;</v>
      </c>
      <c r="G116" t="s">
        <v>204</v>
      </c>
      <c r="H116" t="str">
        <f t="shared" si="102"/>
        <v>this.sharedTransportReadTimeout = sharedTransportReadTimeout;</v>
      </c>
      <c r="I116" t="str">
        <f t="shared" si="103"/>
        <v>@Value("${org.muhia.tau.config.wsdl.shared.transport.read.timeout}") private  int sharedTransportReadTimeout;</v>
      </c>
      <c r="J116" t="str">
        <f t="shared" si="104"/>
        <v>org.muhia.tau.config.wsdl.shared.transport.read.timeout=10000</v>
      </c>
      <c r="K116">
        <v>10000</v>
      </c>
    </row>
    <row r="117" spans="1:11" x14ac:dyDescent="0.3">
      <c r="A117" t="s">
        <v>221</v>
      </c>
      <c r="B117" t="str">
        <f t="shared" ref="B117:B122" si="105">IFERROR(MID(A117,1,SEARCH(".",A117,1)-1)&amp;UPPER(MID(A117,SEARCH(".",A117,1)+1,1))&amp;MID(A117,SEARCH(".",A117,1)+2,LEN(A117)-SEARCH(".",A117,1)+1),A117)</f>
        <v>sharedTransport.connection.timeout</v>
      </c>
      <c r="C117" t="str">
        <f t="shared" ref="C117:C122" si="106">IFERROR(MID(B117,1,SEARCH(".",B117,1)-1)&amp;UPPER(MID(B117,SEARCH(".",B117,1)+1,1))&amp;MID(B117,SEARCH(".",B117,1)+2,LEN(B117)-SEARCH(".",B117,1)+1),B117)</f>
        <v>sharedTransportConnection.timeout</v>
      </c>
      <c r="D117" t="str">
        <f t="shared" ref="D117:D122" si="107">IFERROR(MID(C117,1,SEARCH(".",C117,1)-1)&amp;UPPER(MID(C117,SEARCH(".",C117,1)+1,1))&amp;MID(C117,SEARCH(".",C117,1)+2,LEN(C117)-SEARCH(".",C117,1)+1),C117)</f>
        <v>sharedTransportConnectionTimeout</v>
      </c>
      <c r="E117" t="str">
        <f t="shared" ref="E117:E121" si="108">"int "&amp;D117</f>
        <v>int sharedTransportConnectionTimeout</v>
      </c>
      <c r="F117" t="str">
        <f t="shared" ref="F117:F124" si="109">"private  "&amp;E117&amp;";"</f>
        <v>private  int sharedTransportConnectionTimeout;</v>
      </c>
      <c r="G117" t="s">
        <v>204</v>
      </c>
      <c r="H117" t="str">
        <f t="shared" ref="H117:H124" si="110">"this."&amp;D117&amp;" = "&amp;D117&amp;";"</f>
        <v>this.sharedTransportConnectionTimeout = sharedTransportConnectionTimeout;</v>
      </c>
      <c r="I117" t="str">
        <f t="shared" ref="I117:I123" si="111">"@Value(""${"&amp;G117&amp;"."&amp;A117&amp;"}"") "&amp;F117</f>
        <v>@Value("${org.muhia.tau.config.wsdl.shared.transport.connection.timeout}") private  int sharedTransportConnectionTimeout;</v>
      </c>
      <c r="J117" t="str">
        <f t="shared" ref="J117:J123" si="112">G117&amp;"."&amp;A117&amp;"="&amp;K117</f>
        <v>org.muhia.tau.config.wsdl.shared.transport.connection.timeout=10000</v>
      </c>
      <c r="K117">
        <v>10000</v>
      </c>
    </row>
    <row r="118" spans="1:11" x14ac:dyDescent="0.3">
      <c r="A118" t="s">
        <v>222</v>
      </c>
      <c r="B118" t="str">
        <f t="shared" si="105"/>
        <v>sharedTransport.connection.requestTimeout</v>
      </c>
      <c r="C118" t="str">
        <f t="shared" si="106"/>
        <v>sharedTransportConnection.requestTimeout</v>
      </c>
      <c r="D118" t="str">
        <f t="shared" si="107"/>
        <v>sharedTransportConnectionRequestTimeout</v>
      </c>
      <c r="E118" t="str">
        <f t="shared" si="108"/>
        <v>int sharedTransportConnectionRequestTimeout</v>
      </c>
      <c r="F118" t="str">
        <f t="shared" si="109"/>
        <v>private  int sharedTransportConnectionRequestTimeout;</v>
      </c>
      <c r="G118" t="s">
        <v>204</v>
      </c>
      <c r="H118" t="str">
        <f t="shared" si="110"/>
        <v>this.sharedTransportConnectionRequestTimeout = sharedTransportConnectionRequestTimeout;</v>
      </c>
      <c r="I118" t="str">
        <f t="shared" si="111"/>
        <v>@Value("${org.muhia.tau.config.wsdl.shared.transport.connection.requestTimeout}") private  int sharedTransportConnectionRequestTimeout;</v>
      </c>
      <c r="J118" t="str">
        <f t="shared" si="112"/>
        <v>org.muhia.tau.config.wsdl.shared.transport.connection.requestTimeout=10000</v>
      </c>
      <c r="K118">
        <v>10000</v>
      </c>
    </row>
    <row r="119" spans="1:11" x14ac:dyDescent="0.3">
      <c r="A119" t="s">
        <v>223</v>
      </c>
      <c r="B119" t="str">
        <f t="shared" si="105"/>
        <v>sharedPool.max.host</v>
      </c>
      <c r="C119" t="str">
        <f t="shared" si="106"/>
        <v>sharedPoolMax.host</v>
      </c>
      <c r="D119" t="str">
        <f t="shared" si="107"/>
        <v>sharedPoolMaxHost</v>
      </c>
      <c r="E119" t="str">
        <f t="shared" si="108"/>
        <v>int sharedPoolMaxHost</v>
      </c>
      <c r="F119" t="str">
        <f t="shared" si="109"/>
        <v>private  int sharedPoolMaxHost;</v>
      </c>
      <c r="G119" t="s">
        <v>204</v>
      </c>
      <c r="H119" t="str">
        <f t="shared" si="110"/>
        <v>this.sharedPoolMaxHost = sharedPoolMaxHost;</v>
      </c>
      <c r="I119" t="str">
        <f t="shared" si="111"/>
        <v>@Value("${org.muhia.tau.config.wsdl.shared.pool.max.host}") private  int sharedPoolMaxHost;</v>
      </c>
      <c r="J119" t="str">
        <f t="shared" si="112"/>
        <v>org.muhia.tau.config.wsdl.shared.pool.max.host=5</v>
      </c>
      <c r="K119">
        <v>5</v>
      </c>
    </row>
    <row r="120" spans="1:11" x14ac:dyDescent="0.3">
      <c r="A120" t="s">
        <v>224</v>
      </c>
      <c r="B120" t="str">
        <f t="shared" si="105"/>
        <v>sharedPool.defaultmax.perhost</v>
      </c>
      <c r="C120" t="str">
        <f t="shared" si="106"/>
        <v>sharedPoolDefaultmax.perhost</v>
      </c>
      <c r="D120" t="str">
        <f t="shared" si="107"/>
        <v>sharedPoolDefaultmaxPerhost</v>
      </c>
      <c r="E120" t="str">
        <f t="shared" si="108"/>
        <v>int sharedPoolDefaultmaxPerhost</v>
      </c>
      <c r="F120" t="str">
        <f t="shared" si="109"/>
        <v>private  int sharedPoolDefaultmaxPerhost;</v>
      </c>
      <c r="G120" t="s">
        <v>204</v>
      </c>
      <c r="H120" t="str">
        <f t="shared" si="110"/>
        <v>this.sharedPoolDefaultmaxPerhost = sharedPoolDefaultmaxPerhost;</v>
      </c>
      <c r="I120" t="str">
        <f t="shared" si="111"/>
        <v>@Value("${org.muhia.tau.config.wsdl.shared.pool.defaultmax.perhost}") private  int sharedPoolDefaultmaxPerhost;</v>
      </c>
      <c r="J120" t="str">
        <f t="shared" si="112"/>
        <v>org.muhia.tau.config.wsdl.shared.pool.defaultmax.perhost=4</v>
      </c>
      <c r="K120">
        <v>4</v>
      </c>
    </row>
    <row r="121" spans="1:11" x14ac:dyDescent="0.3">
      <c r="A121" t="s">
        <v>225</v>
      </c>
      <c r="B121" t="str">
        <f t="shared" si="105"/>
        <v>sharedPool.validate.afterInactivity</v>
      </c>
      <c r="C121" t="str">
        <f t="shared" si="106"/>
        <v>sharedPoolValidate.afterInactivity</v>
      </c>
      <c r="D121" t="str">
        <f t="shared" si="107"/>
        <v>sharedPoolValidateAfterInactivity</v>
      </c>
      <c r="E121" t="str">
        <f t="shared" si="108"/>
        <v>int sharedPoolValidateAfterInactivity</v>
      </c>
      <c r="F121" t="str">
        <f t="shared" si="109"/>
        <v>private  int sharedPoolValidateAfterInactivity;</v>
      </c>
      <c r="G121" t="s">
        <v>204</v>
      </c>
      <c r="H121" t="str">
        <f t="shared" si="110"/>
        <v>this.sharedPoolValidateAfterInactivity = sharedPoolValidateAfterInactivity;</v>
      </c>
      <c r="I121" t="str">
        <f t="shared" si="111"/>
        <v>@Value("${org.muhia.tau.config.wsdl.shared.pool.validate.afterInactivity}") private  int sharedPoolValidateAfterInactivity;</v>
      </c>
      <c r="J121" t="str">
        <f t="shared" si="112"/>
        <v>org.muhia.tau.config.wsdl.shared.pool.validate.afterInactivity=500</v>
      </c>
      <c r="K121">
        <v>500</v>
      </c>
    </row>
    <row r="122" spans="1:11" x14ac:dyDescent="0.3">
      <c r="A122" s="8" t="s">
        <v>233</v>
      </c>
      <c r="B122" t="str">
        <f t="shared" si="105"/>
        <v>mpesaSdf.unique.timestamp</v>
      </c>
      <c r="C122" t="str">
        <f t="shared" si="106"/>
        <v>mpesaSdfUnique.timestamp</v>
      </c>
      <c r="D122" t="str">
        <f t="shared" si="107"/>
        <v>mpesaSdfUniqueTimestamp</v>
      </c>
      <c r="E122" t="str">
        <f t="shared" ref="E122" si="113">"String "&amp;D122</f>
        <v>String mpesaSdfUniqueTimestamp</v>
      </c>
      <c r="F122" t="str">
        <f t="shared" ref="F122" si="114">"private  "&amp;E122&amp;";"</f>
        <v>private  String mpesaSdfUniqueTimestamp;</v>
      </c>
      <c r="G122" t="s">
        <v>204</v>
      </c>
      <c r="H122" t="str">
        <f t="shared" ref="H122" si="115">"this."&amp;D122&amp;" = "&amp;D122&amp;";"</f>
        <v>this.mpesaSdfUniqueTimestamp = mpesaSdfUniqueTimestamp;</v>
      </c>
      <c r="I122" t="str">
        <f t="shared" ref="I122" si="116">"@Value(""${"&amp;G122&amp;"."&amp;A122&amp;"}"") "&amp;F122</f>
        <v>@Value("${org.muhia.tau.config.wsdl.mpesa.sdf.unique.timestamp}") private  String mpesaSdfUniqueTimestamp;</v>
      </c>
      <c r="J122" t="str">
        <f t="shared" ref="J122" si="117">G122&amp;"."&amp;A122&amp;"="&amp;K122</f>
        <v>org.muhia.tau.config.wsdl.mpesa.sdf.unique.timestamp=yyyyMMddHHmmssSSS</v>
      </c>
      <c r="K122" t="s">
        <v>234</v>
      </c>
    </row>
    <row r="123" spans="1:11" x14ac:dyDescent="0.3">
      <c r="A123" s="8" t="s">
        <v>227</v>
      </c>
      <c r="B123" t="str">
        <f t="shared" ref="B123:B127" si="118">IFERROR(MID(A123,1,SEARCH(".",A123,1)-1)&amp;UPPER(MID(A123,SEARCH(".",A123,1)+1,1))&amp;MID(A123,SEARCH(".",A123,1)+2,LEN(A123)-SEARCH(".",A123,1)+1),A123)</f>
        <v>mpesaSdf.header.timestamp</v>
      </c>
      <c r="C123" t="str">
        <f t="shared" ref="C123:C127" si="119">IFERROR(MID(B123,1,SEARCH(".",B123,1)-1)&amp;UPPER(MID(B123,SEARCH(".",B123,1)+1,1))&amp;MID(B123,SEARCH(".",B123,1)+2,LEN(B123)-SEARCH(".",B123,1)+1),B123)</f>
        <v>mpesaSdfHeader.timestamp</v>
      </c>
      <c r="D123" t="str">
        <f t="shared" ref="D123:D127" si="120">IFERROR(MID(C123,1,SEARCH(".",C123,1)-1)&amp;UPPER(MID(C123,SEARCH(".",C123,1)+1,1))&amp;MID(C123,SEARCH(".",C123,1)+2,LEN(C123)-SEARCH(".",C123,1)+1),C123)</f>
        <v>mpesaSdfHeaderTimestamp</v>
      </c>
      <c r="E123" t="str">
        <f t="shared" ref="E123:E124" si="121">"String "&amp;D123</f>
        <v>String mpesaSdfHeaderTimestamp</v>
      </c>
      <c r="F123" t="str">
        <f t="shared" si="109"/>
        <v>private  String mpesaSdfHeaderTimestamp;</v>
      </c>
      <c r="G123" t="s">
        <v>204</v>
      </c>
      <c r="H123" t="str">
        <f t="shared" si="110"/>
        <v>this.mpesaSdfHeaderTimestamp = mpesaSdfHeaderTimestamp;</v>
      </c>
      <c r="I123" t="str">
        <f t="shared" si="111"/>
        <v>@Value("${org.muhia.tau.config.wsdl.mpesa.sdf.header.timestamp}") private  String mpesaSdfHeaderTimestamp;</v>
      </c>
      <c r="J123" t="str">
        <f t="shared" si="112"/>
        <v>org.muhia.tau.config.wsdl.mpesa.sdf.header.timestamp=yyyyMMddHHmmss</v>
      </c>
      <c r="K123" t="s">
        <v>226</v>
      </c>
    </row>
    <row r="124" spans="1:11" x14ac:dyDescent="0.3">
      <c r="A124" t="s">
        <v>228</v>
      </c>
      <c r="B124" t="str">
        <f t="shared" si="118"/>
        <v>keMpesa.short.code</v>
      </c>
      <c r="C124" t="str">
        <f t="shared" si="119"/>
        <v>keMpesaShort.code</v>
      </c>
      <c r="D124" t="str">
        <f t="shared" si="120"/>
        <v>keMpesaShortCode</v>
      </c>
      <c r="E124" t="str">
        <f t="shared" si="121"/>
        <v>String keMpesaShortCode</v>
      </c>
      <c r="F124" t="str">
        <f t="shared" si="109"/>
        <v>private  String keMpesaShortCode;</v>
      </c>
      <c r="G124" t="s">
        <v>204</v>
      </c>
      <c r="H124" t="str">
        <f t="shared" si="110"/>
        <v>this.keMpesaShortCode = keMpesaShortCode;</v>
      </c>
      <c r="I124" t="str">
        <f t="shared" ref="I124" si="122">"@Value(""${"&amp;G124&amp;"."&amp;A124&amp;"}"") "&amp;F124</f>
        <v>@Value("${org.muhia.tau.config.wsdl.ke.mpesa.short.code}") private  String keMpesaShortCode;</v>
      </c>
      <c r="J124" t="str">
        <f t="shared" ref="J124" si="123">G124&amp;"."&amp;A124&amp;"="&amp;K124</f>
        <v>org.muhia.tau.config.wsdl.ke.mpesa.short.code=12345</v>
      </c>
      <c r="K124">
        <v>12345</v>
      </c>
    </row>
    <row r="125" spans="1:11" x14ac:dyDescent="0.3">
      <c r="A125" t="s">
        <v>229</v>
      </c>
      <c r="B125" t="str">
        <f t="shared" si="118"/>
        <v>keMpesa.sdfRequest.timestamp</v>
      </c>
      <c r="C125" t="str">
        <f t="shared" si="119"/>
        <v>keMpesaSdfRequest.timestamp</v>
      </c>
      <c r="D125" t="str">
        <f t="shared" si="120"/>
        <v>keMpesaSdfRequestTimestamp</v>
      </c>
      <c r="E125" t="str">
        <f t="shared" ref="E125" si="124">"String "&amp;D125</f>
        <v>String keMpesaSdfRequestTimestamp</v>
      </c>
      <c r="F125" t="str">
        <f t="shared" ref="F125" si="125">"private  "&amp;E125&amp;";"</f>
        <v>private  String keMpesaSdfRequestTimestamp;</v>
      </c>
      <c r="G125" t="s">
        <v>204</v>
      </c>
      <c r="H125" t="str">
        <f t="shared" ref="H125" si="126">"this."&amp;D125&amp;" = "&amp;D125&amp;";"</f>
        <v>this.keMpesaSdfRequestTimestamp = keMpesaSdfRequestTimestamp;</v>
      </c>
      <c r="I125" t="str">
        <f t="shared" ref="I125" si="127">"@Value(""${"&amp;G125&amp;"."&amp;A125&amp;"}"") "&amp;F125</f>
        <v>@Value("${org.muhia.tau.config.wsdl.ke.mpesa.sdfRequest.timestamp}") private  String keMpesaSdfRequestTimestamp;</v>
      </c>
      <c r="J125" t="str">
        <f t="shared" ref="J125" si="128">G125&amp;"."&amp;A125&amp;"="&amp;K125</f>
        <v>org.muhia.tau.config.wsdl.ke.mpesa.sdfRequest.timestamp=yyyy-MM-dd'T'HH:mm:ss.SSSSSZ</v>
      </c>
      <c r="K125" s="9" t="s">
        <v>230</v>
      </c>
    </row>
    <row r="126" spans="1:11" x14ac:dyDescent="0.3">
      <c r="A126" t="s">
        <v>232</v>
      </c>
      <c r="B126" t="str">
        <f t="shared" si="118"/>
        <v>mpesaCommandId.transactionStatus.query</v>
      </c>
      <c r="C126" t="str">
        <f t="shared" si="119"/>
        <v>mpesaCommandIdTransactionStatus.query</v>
      </c>
      <c r="D126" t="str">
        <f t="shared" si="120"/>
        <v>mpesaCommandIdTransactionStatusQuery</v>
      </c>
      <c r="E126" t="str">
        <f t="shared" ref="E126:E127" si="129">"String "&amp;D126</f>
        <v>String mpesaCommandIdTransactionStatusQuery</v>
      </c>
      <c r="F126" t="str">
        <f t="shared" ref="F126:F127" si="130">"private  "&amp;E126&amp;";"</f>
        <v>private  String mpesaCommandIdTransactionStatusQuery;</v>
      </c>
      <c r="G126" t="s">
        <v>204</v>
      </c>
      <c r="H126" t="str">
        <f t="shared" ref="H126:H127" si="131">"this."&amp;D126&amp;" = "&amp;D126&amp;";"</f>
        <v>this.mpesaCommandIdTransactionStatusQuery = mpesaCommandIdTransactionStatusQuery;</v>
      </c>
      <c r="I126" t="str">
        <f t="shared" ref="I126" si="132">"@Value(""${"&amp;G126&amp;"."&amp;A126&amp;"}"") "&amp;F126</f>
        <v>@Value("${org.muhia.tau.config.wsdl.mpesa.commandId.transactionStatus.query}") private  String mpesaCommandIdTransactionStatusQuery;</v>
      </c>
      <c r="J126" t="str">
        <f t="shared" ref="J126" si="133">G126&amp;"."&amp;A126&amp;"="&amp;K126</f>
        <v>org.muhia.tau.config.wsdl.mpesa.commandId.transactionStatus.query=TransactionStatusQuery</v>
      </c>
      <c r="K126" s="9" t="s">
        <v>231</v>
      </c>
    </row>
    <row r="127" spans="1:11" x14ac:dyDescent="0.3">
      <c r="A127" t="s">
        <v>235</v>
      </c>
      <c r="B127" t="str">
        <f t="shared" si="118"/>
        <v>keMpesa.3rd.partyId</v>
      </c>
      <c r="C127" t="str">
        <f t="shared" si="119"/>
        <v>keMpesa3rd.partyId</v>
      </c>
      <c r="D127" t="str">
        <f t="shared" si="120"/>
        <v>keMpesa3rdPartyId</v>
      </c>
      <c r="E127" t="str">
        <f t="shared" si="129"/>
        <v>String keMpesa3rdPartyId</v>
      </c>
      <c r="F127" t="str">
        <f t="shared" si="130"/>
        <v>private  String keMpesa3rdPartyId;</v>
      </c>
      <c r="G127" t="s">
        <v>204</v>
      </c>
      <c r="H127" t="str">
        <f t="shared" si="131"/>
        <v>this.keMpesa3rdPartyId = keMpesa3rdPartyId;</v>
      </c>
      <c r="I127" t="str">
        <f t="shared" ref="I127" si="134">"@Value(""${"&amp;G127&amp;"."&amp;A127&amp;"}"") "&amp;F127</f>
        <v>@Value("${org.muhia.tau.config.wsdl.ke.mpesa.3rd.partyId}") private  String keMpesa3rdPartyId;</v>
      </c>
      <c r="J127" t="str">
        <f t="shared" ref="J127" si="135">G127&amp;"."&amp;A127&amp;"="&amp;K127</f>
        <v>org.muhia.tau.config.wsdl.ke.mpesa.3rd.partyId=BlueSky</v>
      </c>
      <c r="K127" s="9" t="s">
        <v>236</v>
      </c>
    </row>
    <row r="128" spans="1:11" x14ac:dyDescent="0.3">
      <c r="A128" t="s">
        <v>237</v>
      </c>
      <c r="B128" t="str">
        <f t="shared" ref="B128:B129" si="136">IFERROR(MID(A128,1,SEARCH(".",A128,1)-1)&amp;UPPER(MID(A128,SEARCH(".",A128,1)+1,1))&amp;MID(A128,SEARCH(".",A128,1)+2,LEN(A128)-SEARCH(".",A128,1)+1),A128)</f>
        <v>keMpesa.3rd.password</v>
      </c>
      <c r="C128" t="str">
        <f t="shared" ref="C128:C129" si="137">IFERROR(MID(B128,1,SEARCH(".",B128,1)-1)&amp;UPPER(MID(B128,SEARCH(".",B128,1)+1,1))&amp;MID(B128,SEARCH(".",B128,1)+2,LEN(B128)-SEARCH(".",B128,1)+1),B128)</f>
        <v>keMpesa3rd.password</v>
      </c>
      <c r="D128" t="str">
        <f t="shared" ref="D128:D129" si="138">IFERROR(MID(C128,1,SEARCH(".",C128,1)-1)&amp;UPPER(MID(C128,SEARCH(".",C128,1)+1,1))&amp;MID(C128,SEARCH(".",C128,1)+2,LEN(C128)-SEARCH(".",C128,1)+1),C128)</f>
        <v>keMpesa3rdPassword</v>
      </c>
      <c r="E128" t="str">
        <f t="shared" ref="E128:E129" si="139">"String "&amp;D128</f>
        <v>String keMpesa3rdPassword</v>
      </c>
      <c r="F128" t="str">
        <f t="shared" ref="F128:F129" si="140">"private  "&amp;E128&amp;";"</f>
        <v>private  String keMpesa3rdPassword;</v>
      </c>
      <c r="G128" t="s">
        <v>204</v>
      </c>
      <c r="H128" t="str">
        <f t="shared" ref="H128:H129" si="141">"this."&amp;D128&amp;" = "&amp;D128&amp;";"</f>
        <v>this.keMpesa3rdPassword = keMpesa3rdPassword;</v>
      </c>
      <c r="I128" t="str">
        <f t="shared" ref="I128" si="142">"@Value(""${"&amp;G128&amp;"."&amp;A128&amp;"}"") "&amp;F128</f>
        <v>@Value("${org.muhia.tau.config.wsdl.ke.mpesa.3rd.password}") private  String keMpesa3rdPassword;</v>
      </c>
      <c r="J128" t="str">
        <f t="shared" ref="J128" si="143">G128&amp;"."&amp;A128&amp;"="&amp;K128</f>
        <v>org.muhia.tau.config.wsdl.ke.mpesa.3rd.password=BlueSky</v>
      </c>
      <c r="K128" s="9" t="s">
        <v>236</v>
      </c>
    </row>
    <row r="129" spans="1:11" x14ac:dyDescent="0.3">
      <c r="A129" t="s">
        <v>238</v>
      </c>
      <c r="B129" t="str">
        <f t="shared" si="136"/>
        <v>keRequest.initiator.identifier</v>
      </c>
      <c r="C129" t="str">
        <f t="shared" si="137"/>
        <v>keRequestInitiator.identifier</v>
      </c>
      <c r="D129" t="str">
        <f t="shared" si="138"/>
        <v>keRequestInitiatorIdentifier</v>
      </c>
      <c r="E129" t="str">
        <f t="shared" si="139"/>
        <v>String keRequestInitiatorIdentifier</v>
      </c>
      <c r="F129" t="str">
        <f t="shared" si="140"/>
        <v>private  String keRequestInitiatorIdentifier;</v>
      </c>
      <c r="G129" t="s">
        <v>204</v>
      </c>
      <c r="H129" t="str">
        <f t="shared" si="141"/>
        <v>this.keRequestInitiatorIdentifier = keRequestInitiatorIdentifier;</v>
      </c>
      <c r="I129" t="str">
        <f t="shared" ref="I129" si="144">"@Value(""${"&amp;G129&amp;"."&amp;A129&amp;"}"") "&amp;F129</f>
        <v>@Value("${org.muhia.tau.config.wsdl.ke.request.initiator.identifier}") private  String keRequestInitiatorIdentifier;</v>
      </c>
      <c r="J129" t="str">
        <f t="shared" ref="J129" si="145">G129&amp;"."&amp;A129&amp;"="&amp;K129</f>
        <v>org.muhia.tau.config.wsdl.ke.request.initiator.identifier=crystal</v>
      </c>
      <c r="K129" s="9" t="s">
        <v>239</v>
      </c>
    </row>
    <row r="130" spans="1:11" x14ac:dyDescent="0.3">
      <c r="A130" t="s">
        <v>240</v>
      </c>
      <c r="B130" t="str">
        <f t="shared" ref="B130:B131" si="146">IFERROR(MID(A130,1,SEARCH(".",A130,1)-1)&amp;UPPER(MID(A130,SEARCH(".",A130,1)+1,1))&amp;MID(A130,SEARCH(".",A130,1)+2,LEN(A130)-SEARCH(".",A130,1)+1),A130)</f>
        <v>keRequest.initiator.securityCredential</v>
      </c>
      <c r="C130" t="str">
        <f t="shared" ref="C130:C131" si="147">IFERROR(MID(B130,1,SEARCH(".",B130,1)-1)&amp;UPPER(MID(B130,SEARCH(".",B130,1)+1,1))&amp;MID(B130,SEARCH(".",B130,1)+2,LEN(B130)-SEARCH(".",B130,1)+1),B130)</f>
        <v>keRequestInitiator.securityCredential</v>
      </c>
      <c r="D130" t="str">
        <f t="shared" ref="D130:D131" si="148">IFERROR(MID(C130,1,SEARCH(".",C130,1)-1)&amp;UPPER(MID(C130,SEARCH(".",C130,1)+1,1))&amp;MID(C130,SEARCH(".",C130,1)+2,LEN(C130)-SEARCH(".",C130,1)+1),C130)</f>
        <v>keRequestInitiatorSecurityCredential</v>
      </c>
      <c r="E130" t="str">
        <f t="shared" ref="E130" si="149">"String "&amp;D130</f>
        <v>String keRequestInitiatorSecurityCredential</v>
      </c>
      <c r="F130" t="str">
        <f t="shared" ref="F130:F131" si="150">"private  "&amp;E130&amp;";"</f>
        <v>private  String keRequestInitiatorSecurityCredential;</v>
      </c>
      <c r="G130" t="s">
        <v>204</v>
      </c>
      <c r="H130" t="str">
        <f t="shared" ref="H130:H131" si="151">"this."&amp;D130&amp;" = "&amp;D130&amp;";"</f>
        <v>this.keRequestInitiatorSecurityCredential = keRequestInitiatorSecurityCredential;</v>
      </c>
      <c r="I130" t="str">
        <f t="shared" ref="I130:I131" si="152">"@Value(""${"&amp;G130&amp;"."&amp;A130&amp;"}"") "&amp;F130</f>
        <v>@Value("${org.muhia.tau.config.wsdl.ke.request.initiator.securityCredential}") private  String keRequestInitiatorSecurityCredential;</v>
      </c>
      <c r="J130" t="str">
        <f t="shared" ref="J130:J131" si="153">G130&amp;"."&amp;A130&amp;"="&amp;K130</f>
        <v>org.muhia.tau.config.wsdl.ke.request.initiator.securityCredential=D6MkFLPIn8df27Iu4V+WsA==</v>
      </c>
      <c r="K130" t="s">
        <v>243</v>
      </c>
    </row>
    <row r="131" spans="1:11" x14ac:dyDescent="0.3">
      <c r="A131" t="s">
        <v>241</v>
      </c>
      <c r="B131" t="str">
        <f t="shared" si="146"/>
        <v>keRequest.receiverParty.identifierType</v>
      </c>
      <c r="C131" t="str">
        <f t="shared" si="147"/>
        <v>keRequestReceiverParty.identifierType</v>
      </c>
      <c r="D131" t="str">
        <f t="shared" si="148"/>
        <v>keRequestReceiverPartyIdentifierType</v>
      </c>
      <c r="E131" t="str">
        <f>"int "&amp;D131</f>
        <v>int keRequestReceiverPartyIdentifierType</v>
      </c>
      <c r="F131" t="str">
        <f t="shared" si="150"/>
        <v>private  int keRequestReceiverPartyIdentifierType;</v>
      </c>
      <c r="G131" t="s">
        <v>204</v>
      </c>
      <c r="H131" t="str">
        <f t="shared" si="151"/>
        <v>this.keRequestReceiverPartyIdentifierType = keRequestReceiverPartyIdentifierType;</v>
      </c>
      <c r="I131" t="str">
        <f t="shared" si="152"/>
        <v>@Value("${org.muhia.tau.config.wsdl.ke.request.receiverParty.identifierType}") private  int keRequestReceiverPartyIdentifierType;</v>
      </c>
      <c r="J131" t="str">
        <f t="shared" si="153"/>
        <v>org.muhia.tau.config.wsdl.ke.request.receiverParty.identifierType=4</v>
      </c>
      <c r="K131">
        <v>4</v>
      </c>
    </row>
    <row r="132" spans="1:11" x14ac:dyDescent="0.3">
      <c r="A132" t="s">
        <v>242</v>
      </c>
      <c r="B132" t="str">
        <f t="shared" ref="B132:B134" si="154">IFERROR(MID(A132,1,SEARCH(".",A132,1)-1)&amp;UPPER(MID(A132,SEARCH(".",A132,1)+1,1))&amp;MID(A132,SEARCH(".",A132,1)+2,LEN(A132)-SEARCH(".",A132,1)+1),A132)</f>
        <v>keRequest.receiverParty.identifier</v>
      </c>
      <c r="C132" t="str">
        <f t="shared" ref="C132:C134" si="155">IFERROR(MID(B132,1,SEARCH(".",B132,1)-1)&amp;UPPER(MID(B132,SEARCH(".",B132,1)+1,1))&amp;MID(B132,SEARCH(".",B132,1)+2,LEN(B132)-SEARCH(".",B132,1)+1),B132)</f>
        <v>keRequestReceiverParty.identifier</v>
      </c>
      <c r="D132" t="str">
        <f t="shared" ref="D132:D134" si="156">IFERROR(MID(C132,1,SEARCH(".",C132,1)-1)&amp;UPPER(MID(C132,SEARCH(".",C132,1)+1,1))&amp;MID(C132,SEARCH(".",C132,1)+2,LEN(C132)-SEARCH(".",C132,1)+1),C132)</f>
        <v>keRequestReceiverPartyIdentifier</v>
      </c>
      <c r="E132" t="str">
        <f t="shared" ref="E132:E133" si="157">"String "&amp;D132</f>
        <v>String keRequestReceiverPartyIdentifier</v>
      </c>
      <c r="F132" t="str">
        <f t="shared" ref="F132:F134" si="158">"private  "&amp;E132&amp;";"</f>
        <v>private  String keRequestReceiverPartyIdentifier;</v>
      </c>
      <c r="G132" t="s">
        <v>204</v>
      </c>
      <c r="H132" t="str">
        <f t="shared" ref="H132" si="159">"this."&amp;D132&amp;" = "&amp;D132&amp;";"</f>
        <v>this.keRequestReceiverPartyIdentifier = keRequestReceiverPartyIdentifier;</v>
      </c>
      <c r="I132" t="str">
        <f t="shared" ref="I132" si="160">"@Value(""${"&amp;G132&amp;"."&amp;A132&amp;"}"") "&amp;F132</f>
        <v>@Value("${org.muhia.tau.config.wsdl.ke.request.receiverParty.identifier}") private  String keRequestReceiverPartyIdentifier;</v>
      </c>
      <c r="J132" t="str">
        <f t="shared" ref="J132" si="161">G132&amp;"."&amp;A132&amp;"="&amp;K132</f>
        <v>org.muhia.tau.config.wsdl.ke.request.receiverParty.identifier=12345</v>
      </c>
      <c r="K132">
        <v>12345</v>
      </c>
    </row>
    <row r="133" spans="1:11" x14ac:dyDescent="0.3">
      <c r="A133" t="s">
        <v>244</v>
      </c>
      <c r="B133" t="str">
        <f t="shared" si="154"/>
        <v>keRequest.transaction.remark</v>
      </c>
      <c r="C133" t="str">
        <f t="shared" si="155"/>
        <v>keRequestTransaction.remark</v>
      </c>
      <c r="D133" t="str">
        <f t="shared" si="156"/>
        <v>keRequestTransactionRemark</v>
      </c>
      <c r="E133" t="str">
        <f t="shared" si="157"/>
        <v>String keRequestTransactionRemark</v>
      </c>
      <c r="F133" t="str">
        <f t="shared" si="158"/>
        <v>private  String keRequestTransactionRemark;</v>
      </c>
      <c r="G133" t="s">
        <v>204</v>
      </c>
      <c r="H133" t="str">
        <f t="shared" ref="H133" si="162">"this."&amp;D133&amp;" = "&amp;D133&amp;";"</f>
        <v>this.keRequestTransactionRemark = keRequestTransactionRemark;</v>
      </c>
      <c r="I133" t="str">
        <f t="shared" ref="I133" si="163">"@Value(""${"&amp;G133&amp;"."&amp;A133&amp;"}"") "&amp;F133</f>
        <v>@Value("${org.muhia.tau.config.wsdl.ke.request.transaction.remark}") private  String keRequestTransactionRemark;</v>
      </c>
      <c r="J133" t="str">
        <f t="shared" ref="J133" si="164">G133&amp;"."&amp;A133&amp;"="&amp;K133</f>
        <v>org.muhia.tau.config.wsdl.ke.request.transaction.remark=Christmas Bonus</v>
      </c>
      <c r="K133" t="s">
        <v>245</v>
      </c>
    </row>
    <row r="134" spans="1:11" x14ac:dyDescent="0.3">
      <c r="A134" t="s">
        <v>246</v>
      </c>
      <c r="B134" t="str">
        <f t="shared" si="154"/>
        <v>keMpesa.request.keyOwner</v>
      </c>
      <c r="C134" t="str">
        <f t="shared" si="155"/>
        <v>keMpesaRequest.keyOwner</v>
      </c>
      <c r="D134" t="str">
        <f t="shared" si="156"/>
        <v>keMpesaRequestKeyOwner</v>
      </c>
      <c r="E134" t="str">
        <f>"int "&amp;D134</f>
        <v>int keMpesaRequestKeyOwner</v>
      </c>
      <c r="F134" t="str">
        <f t="shared" si="158"/>
        <v>private  int keMpesaRequestKeyOwner;</v>
      </c>
      <c r="G134" t="s">
        <v>204</v>
      </c>
      <c r="H134" t="str">
        <f t="shared" ref="H134" si="165">"this."&amp;D134&amp;" = "&amp;D134&amp;";"</f>
        <v>this.keMpesaRequestKeyOwner = keMpesaRequestKeyOwner;</v>
      </c>
      <c r="I134" t="str">
        <f t="shared" ref="I134" si="166">"@Value(""${"&amp;G134&amp;"."&amp;A134&amp;"}"") "&amp;F134</f>
        <v>@Value("${org.muhia.tau.config.wsdl.ke.mpesa.request.keyOwner}") private  int keMpesaRequestKeyOwner;</v>
      </c>
      <c r="J134" t="str">
        <f t="shared" ref="J134" si="167">G134&amp;"."&amp;A134&amp;"="&amp;K134</f>
        <v>org.muhia.tau.config.wsdl.ke.mpesa.request.keyOwner=1</v>
      </c>
      <c r="K134">
        <v>1</v>
      </c>
    </row>
    <row r="135" spans="1:11" x14ac:dyDescent="0.3">
      <c r="A135" t="s">
        <v>247</v>
      </c>
      <c r="B135" t="str">
        <f t="shared" ref="B135:B137" si="168">IFERROR(MID(A135,1,SEARCH(".",A135,1)-1)&amp;UPPER(MID(A135,SEARCH(".",A135,1)+1,1))&amp;MID(A135,SEARCH(".",A135,1)+2,LEN(A135)-SEARCH(".",A135,1)+1),A135)</f>
        <v>requestIdentity.receiverParty.identifierType</v>
      </c>
      <c r="C135" t="str">
        <f t="shared" ref="C135:C137" si="169">IFERROR(MID(B135,1,SEARCH(".",B135,1)-1)&amp;UPPER(MID(B135,SEARCH(".",B135,1)+1,1))&amp;MID(B135,SEARCH(".",B135,1)+2,LEN(B135)-SEARCH(".",B135,1)+1),B135)</f>
        <v>requestIdentityReceiverParty.identifierType</v>
      </c>
      <c r="D135" t="str">
        <f t="shared" ref="D135:D137" si="170">IFERROR(MID(C135,1,SEARCH(".",C135,1)-1)&amp;UPPER(MID(C135,SEARCH(".",C135,1)+1,1))&amp;MID(C135,SEARCH(".",C135,1)+2,LEN(C135)-SEARCH(".",C135,1)+1),C135)</f>
        <v>requestIdentityReceiverPartyIdentifierType</v>
      </c>
      <c r="E135" t="str">
        <f t="shared" ref="E135:E136" si="171">"int "&amp;D135</f>
        <v>int requestIdentityReceiverPartyIdentifierType</v>
      </c>
      <c r="F135" t="str">
        <f t="shared" ref="F135:F136" si="172">"private  "&amp;E135&amp;";"</f>
        <v>private  int requestIdentityReceiverPartyIdentifierType;</v>
      </c>
      <c r="G135" t="s">
        <v>204</v>
      </c>
      <c r="H135" t="str">
        <f t="shared" ref="H135:H136" si="173">"this."&amp;D135&amp;" = "&amp;D135&amp;";"</f>
        <v>this.requestIdentityReceiverPartyIdentifierType = requestIdentityReceiverPartyIdentifierType;</v>
      </c>
      <c r="I135" t="str">
        <f t="shared" ref="I135:I136" si="174">"@Value(""${"&amp;G135&amp;"."&amp;A135&amp;"}"") "&amp;F135</f>
        <v>@Value("${org.muhia.tau.config.wsdl.request.identity.receiverParty.identifierType}") private  int requestIdentityReceiverPartyIdentifierType;</v>
      </c>
      <c r="J135" t="str">
        <f t="shared" ref="J135:J136" si="175">G135&amp;"."&amp;A135&amp;"="&amp;K135</f>
        <v>org.muhia.tau.config.wsdl.request.identity.receiverParty.identifierType=4</v>
      </c>
      <c r="K135">
        <v>4</v>
      </c>
    </row>
    <row r="136" spans="1:11" x14ac:dyDescent="0.3">
      <c r="A136" t="s">
        <v>248</v>
      </c>
      <c r="B136" t="str">
        <f t="shared" si="168"/>
        <v>requestIdentity.receiverParty.identifier</v>
      </c>
      <c r="C136" t="str">
        <f t="shared" si="169"/>
        <v>requestIdentityReceiverParty.identifier</v>
      </c>
      <c r="D136" t="str">
        <f t="shared" si="170"/>
        <v>requestIdentityReceiverPartyIdentifier</v>
      </c>
      <c r="E136" t="str">
        <f t="shared" si="171"/>
        <v>int requestIdentityReceiverPartyIdentifier</v>
      </c>
      <c r="F136" t="str">
        <f t="shared" si="172"/>
        <v>private  int requestIdentityReceiverPartyIdentifier;</v>
      </c>
      <c r="G136" t="s">
        <v>204</v>
      </c>
      <c r="H136" t="str">
        <f t="shared" si="173"/>
        <v>this.requestIdentityReceiverPartyIdentifier = requestIdentityReceiverPartyIdentifier;</v>
      </c>
      <c r="I136" t="str">
        <f t="shared" si="174"/>
        <v>@Value("${org.muhia.tau.config.wsdl.request.identity.receiverParty.identifier}") private  int requestIdentityReceiverPartyIdentifier;</v>
      </c>
      <c r="J136" t="str">
        <f t="shared" si="175"/>
        <v>org.muhia.tau.config.wsdl.request.identity.receiverParty.identifier=12345</v>
      </c>
      <c r="K136">
        <v>12345</v>
      </c>
    </row>
    <row r="137" spans="1:11" x14ac:dyDescent="0.3">
      <c r="A137" t="s">
        <v>249</v>
      </c>
      <c r="B137" t="str">
        <f t="shared" si="168"/>
        <v>mpesaCommandId.PromotionPayment</v>
      </c>
      <c r="C137" t="str">
        <f t="shared" si="169"/>
        <v>mpesaCommandIdPromotionPayment</v>
      </c>
      <c r="D137" t="str">
        <f t="shared" si="170"/>
        <v>mpesaCommandIdPromotionPayment</v>
      </c>
      <c r="E137" t="str">
        <f t="shared" ref="E137:E143" si="176">"String "&amp;D137</f>
        <v>String mpesaCommandIdPromotionPayment</v>
      </c>
      <c r="F137" t="str">
        <f t="shared" ref="F137" si="177">"private  "&amp;E137&amp;";"</f>
        <v>private  String mpesaCommandIdPromotionPayment;</v>
      </c>
      <c r="G137" t="s">
        <v>204</v>
      </c>
      <c r="H137" t="str">
        <f t="shared" ref="H137" si="178">"this."&amp;D137&amp;" = "&amp;D137&amp;";"</f>
        <v>this.mpesaCommandIdPromotionPayment = mpesaCommandIdPromotionPayment;</v>
      </c>
      <c r="I137" t="str">
        <f t="shared" ref="I137" si="179">"@Value(""${"&amp;G137&amp;"."&amp;A137&amp;"}"") "&amp;F137</f>
        <v>@Value("${org.muhia.tau.config.wsdl.mpesa.commandId.PromotionPayment}") private  String mpesaCommandIdPromotionPayment;</v>
      </c>
      <c r="J137" t="str">
        <f t="shared" ref="J137" si="180">G137&amp;"."&amp;A137&amp;"="&amp;K137</f>
        <v>org.muhia.tau.config.wsdl.mpesa.commandId.PromotionPayment=PromotionPayment</v>
      </c>
      <c r="K137" t="s">
        <v>260</v>
      </c>
    </row>
    <row r="138" spans="1:11" x14ac:dyDescent="0.3">
      <c r="A138" t="s">
        <v>250</v>
      </c>
      <c r="B138" t="str">
        <f t="shared" ref="B138:B143" si="181">IFERROR(MID(A138,1,SEARCH(".",A138,1)-1)&amp;UPPER(MID(A138,SEARCH(".",A138,1)+1,1))&amp;MID(A138,SEARCH(".",A138,1)+2,LEN(A138)-SEARCH(".",A138,1)+1),A138)</f>
        <v>mpesaCommandid.SalaryPayment</v>
      </c>
      <c r="C138" t="str">
        <f t="shared" ref="C138:C143" si="182">IFERROR(MID(B138,1,SEARCH(".",B138,1)-1)&amp;UPPER(MID(B138,SEARCH(".",B138,1)+1,1))&amp;MID(B138,SEARCH(".",B138,1)+2,LEN(B138)-SEARCH(".",B138,1)+1),B138)</f>
        <v>mpesaCommandidSalaryPayment</v>
      </c>
      <c r="D138" t="str">
        <f t="shared" ref="D138:D143" si="183">IFERROR(MID(C138,1,SEARCH(".",C138,1)-1)&amp;UPPER(MID(C138,SEARCH(".",C138,1)+1,1))&amp;MID(C138,SEARCH(".",C138,1)+2,LEN(C138)-SEARCH(".",C138,1)+1),C138)</f>
        <v>mpesaCommandidSalaryPayment</v>
      </c>
      <c r="E138" t="str">
        <f t="shared" si="176"/>
        <v>String mpesaCommandidSalaryPayment</v>
      </c>
      <c r="F138" t="str">
        <f t="shared" ref="F138:F143" si="184">"private  "&amp;E138&amp;";"</f>
        <v>private  String mpesaCommandidSalaryPayment;</v>
      </c>
      <c r="G138" t="s">
        <v>204</v>
      </c>
      <c r="H138" t="str">
        <f t="shared" ref="H138:H143" si="185">"this."&amp;D138&amp;" = "&amp;D138&amp;";"</f>
        <v>this.mpesaCommandidSalaryPayment = mpesaCommandidSalaryPayment;</v>
      </c>
      <c r="I138" t="str">
        <f t="shared" ref="I138:I143" si="186">"@Value(""${"&amp;G138&amp;"."&amp;A138&amp;"}"") "&amp;F138</f>
        <v>@Value("${org.muhia.tau.config.wsdl.mpesa.commandid.SalaryPayment}") private  String mpesaCommandidSalaryPayment;</v>
      </c>
      <c r="J138" t="str">
        <f t="shared" ref="J138:J143" si="187">G138&amp;"."&amp;A138&amp;"="&amp;K138</f>
        <v>org.muhia.tau.config.wsdl.mpesa.commandid.SalaryPayment=SalaryPayment</v>
      </c>
      <c r="K138" t="s">
        <v>256</v>
      </c>
    </row>
    <row r="139" spans="1:11" x14ac:dyDescent="0.3">
      <c r="A139" t="s">
        <v>251</v>
      </c>
      <c r="B139" t="str">
        <f t="shared" si="181"/>
        <v>mpesaCommandid.BusinessPayment</v>
      </c>
      <c r="C139" t="str">
        <f t="shared" si="182"/>
        <v>mpesaCommandidBusinessPayment</v>
      </c>
      <c r="D139" t="str">
        <f t="shared" si="183"/>
        <v>mpesaCommandidBusinessPayment</v>
      </c>
      <c r="E139" t="str">
        <f t="shared" si="176"/>
        <v>String mpesaCommandidBusinessPayment</v>
      </c>
      <c r="F139" t="str">
        <f t="shared" si="184"/>
        <v>private  String mpesaCommandidBusinessPayment;</v>
      </c>
      <c r="G139" t="s">
        <v>204</v>
      </c>
      <c r="H139" t="str">
        <f t="shared" si="185"/>
        <v>this.mpesaCommandidBusinessPayment = mpesaCommandidBusinessPayment;</v>
      </c>
      <c r="I139" t="str">
        <f t="shared" si="186"/>
        <v>@Value("${org.muhia.tau.config.wsdl.mpesa.commandid.BusinessPayment}") private  String mpesaCommandidBusinessPayment;</v>
      </c>
      <c r="J139" t="str">
        <f t="shared" si="187"/>
        <v>org.muhia.tau.config.wsdl.mpesa.commandid.BusinessPayment=BusinessPayment</v>
      </c>
      <c r="K139" t="s">
        <v>257</v>
      </c>
    </row>
    <row r="140" spans="1:11" x14ac:dyDescent="0.3">
      <c r="A140" t="s">
        <v>252</v>
      </c>
      <c r="B140" t="str">
        <f t="shared" si="181"/>
        <v>mpesaCommandid.BusinessPaymentWithWithdrawalChargePaid</v>
      </c>
      <c r="C140" t="str">
        <f t="shared" si="182"/>
        <v>mpesaCommandidBusinessPaymentWithWithdrawalChargePaid</v>
      </c>
      <c r="D140" t="str">
        <f t="shared" si="183"/>
        <v>mpesaCommandidBusinessPaymentWithWithdrawalChargePaid</v>
      </c>
      <c r="E140" t="str">
        <f t="shared" si="176"/>
        <v>String mpesaCommandidBusinessPaymentWithWithdrawalChargePaid</v>
      </c>
      <c r="F140" t="str">
        <f t="shared" si="184"/>
        <v>private  String mpesaCommandidBusinessPaymentWithWithdrawalChargePaid;</v>
      </c>
      <c r="G140" t="s">
        <v>204</v>
      </c>
      <c r="H140" t="str">
        <f t="shared" si="185"/>
        <v>this.mpesaCommandidBusinessPaymentWithWithdrawalChargePaid = mpesaCommandidBusinessPaymentWithWithdrawalChargePaid;</v>
      </c>
      <c r="I140" t="str">
        <f t="shared" si="186"/>
        <v>@Value("${org.muhia.tau.config.wsdl.mpesa.commandid.BusinessPaymentWithWithdrawalChargePaid}") private  String mpesaCommandidBusinessPaymentWithWithdrawalChargePaid;</v>
      </c>
      <c r="J140" t="str">
        <f t="shared" si="187"/>
        <v>org.muhia.tau.config.wsdl.mpesa.commandid.BusinessPaymentWithWithdrawalChargePaid=BusinessPaymentWithWithdrawalChargePaid</v>
      </c>
      <c r="K140" t="s">
        <v>258</v>
      </c>
    </row>
    <row r="141" spans="1:11" x14ac:dyDescent="0.3">
      <c r="A141" t="s">
        <v>253</v>
      </c>
      <c r="B141" t="str">
        <f t="shared" si="181"/>
        <v>mpesaCommandid.SalaryPaymentWithWithdrawalChargePaid</v>
      </c>
      <c r="C141" t="str">
        <f t="shared" si="182"/>
        <v>mpesaCommandidSalaryPaymentWithWithdrawalChargePaid</v>
      </c>
      <c r="D141" t="str">
        <f t="shared" si="183"/>
        <v>mpesaCommandidSalaryPaymentWithWithdrawalChargePaid</v>
      </c>
      <c r="E141" t="str">
        <f t="shared" si="176"/>
        <v>String mpesaCommandidSalaryPaymentWithWithdrawalChargePaid</v>
      </c>
      <c r="F141" t="str">
        <f t="shared" si="184"/>
        <v>private  String mpesaCommandidSalaryPaymentWithWithdrawalChargePaid;</v>
      </c>
      <c r="G141" t="s">
        <v>204</v>
      </c>
      <c r="H141" t="str">
        <f t="shared" si="185"/>
        <v>this.mpesaCommandidSalaryPaymentWithWithdrawalChargePaid = mpesaCommandidSalaryPaymentWithWithdrawalChargePaid;</v>
      </c>
      <c r="I141" t="str">
        <f t="shared" si="186"/>
        <v>@Value("${org.muhia.tau.config.wsdl.mpesa.commandid.SalaryPaymentWithWithdrawalChargePaid}") private  String mpesaCommandidSalaryPaymentWithWithdrawalChargePaid;</v>
      </c>
      <c r="J141" t="str">
        <f t="shared" si="187"/>
        <v>org.muhia.tau.config.wsdl.mpesa.commandid.SalaryPaymentWithWithdrawalChargePaid=SalaryPaymentWithWithdrawalChargePaid</v>
      </c>
      <c r="K141" t="s">
        <v>259</v>
      </c>
    </row>
    <row r="142" spans="1:11" x14ac:dyDescent="0.3">
      <c r="A142" t="s">
        <v>254</v>
      </c>
      <c r="B142" t="str">
        <f t="shared" si="181"/>
        <v>mpesaCommandid.PromotionPayment</v>
      </c>
      <c r="C142" t="str">
        <f t="shared" si="182"/>
        <v>mpesaCommandidPromotionPayment</v>
      </c>
      <c r="D142" t="str">
        <f t="shared" si="183"/>
        <v>mpesaCommandidPromotionPayment</v>
      </c>
      <c r="E142" t="str">
        <f t="shared" si="176"/>
        <v>String mpesaCommandidPromotionPayment</v>
      </c>
      <c r="F142" t="str">
        <f t="shared" si="184"/>
        <v>private  String mpesaCommandidPromotionPayment;</v>
      </c>
      <c r="G142" t="s">
        <v>204</v>
      </c>
      <c r="H142" t="str">
        <f t="shared" si="185"/>
        <v>this.mpesaCommandidPromotionPayment = mpesaCommandidPromotionPayment;</v>
      </c>
      <c r="I142" t="str">
        <f t="shared" si="186"/>
        <v>@Value("${org.muhia.tau.config.wsdl.mpesa.commandid.PromotionPayment}") private  String mpesaCommandidPromotionPayment;</v>
      </c>
      <c r="J142" t="str">
        <f t="shared" si="187"/>
        <v>org.muhia.tau.config.wsdl.mpesa.commandid.PromotionPayment=PromotionPayment</v>
      </c>
      <c r="K142" t="s">
        <v>260</v>
      </c>
    </row>
    <row r="143" spans="1:11" x14ac:dyDescent="0.3">
      <c r="A143" t="s">
        <v>255</v>
      </c>
      <c r="B143" t="str">
        <f t="shared" si="181"/>
        <v>mpesaCommandid.TransferFromBankToCustomer</v>
      </c>
      <c r="C143" t="str">
        <f t="shared" si="182"/>
        <v>mpesaCommandidTransferFromBankToCustomer</v>
      </c>
      <c r="D143" t="str">
        <f t="shared" si="183"/>
        <v>mpesaCommandidTransferFromBankToCustomer</v>
      </c>
      <c r="E143" t="str">
        <f t="shared" si="176"/>
        <v>String mpesaCommandidTransferFromBankToCustomer</v>
      </c>
      <c r="F143" t="str">
        <f t="shared" si="184"/>
        <v>private  String mpesaCommandidTransferFromBankToCustomer;</v>
      </c>
      <c r="G143" t="s">
        <v>204</v>
      </c>
      <c r="H143" t="str">
        <f t="shared" si="185"/>
        <v>this.mpesaCommandidTransferFromBankToCustomer = mpesaCommandidTransferFromBankToCustomer;</v>
      </c>
      <c r="I143" t="str">
        <f t="shared" si="186"/>
        <v>@Value("${org.muhia.tau.config.wsdl.mpesa.commandid.TransferFromBankToCustomer}") private  String mpesaCommandidTransferFromBankToCustomer;</v>
      </c>
      <c r="J143" t="str">
        <f t="shared" si="187"/>
        <v>org.muhia.tau.config.wsdl.mpesa.commandid.TransferFromBankToCustomer=TransferFromBankToCustomer</v>
      </c>
      <c r="K143" t="s">
        <v>261</v>
      </c>
    </row>
    <row r="144" spans="1:11" x14ac:dyDescent="0.3">
      <c r="A144" s="8" t="s">
        <v>262</v>
      </c>
      <c r="B144" t="str">
        <f t="shared" ref="B144" si="188">IFERROR(MID(A144,1,SEARCH(".",A144,1)-1)&amp;UPPER(MID(A144,SEARCH(".",A144,1)+1,1))&amp;MID(A144,SEARCH(".",A144,1)+2,LEN(A144)-SEARCH(".",A144,1)+1),A144)</f>
        <v>mpesaQuery.timeout.url</v>
      </c>
      <c r="C144" t="str">
        <f t="shared" ref="C144" si="189">IFERROR(MID(B144,1,SEARCH(".",B144,1)-1)&amp;UPPER(MID(B144,SEARCH(".",B144,1)+1,1))&amp;MID(B144,SEARCH(".",B144,1)+2,LEN(B144)-SEARCH(".",B144,1)+1),B144)</f>
        <v>mpesaQueryTimeout.url</v>
      </c>
      <c r="D144" t="str">
        <f t="shared" ref="D144" si="190">IFERROR(MID(C144,1,SEARCH(".",C144,1)-1)&amp;UPPER(MID(C144,SEARCH(".",C144,1)+1,1))&amp;MID(C144,SEARCH(".",C144,1)+2,LEN(C144)-SEARCH(".",C144,1)+1),C144)</f>
        <v>mpesaQueryTimeoutUrl</v>
      </c>
      <c r="E144" t="str">
        <f t="shared" ref="E144" si="191">"String "&amp;D144</f>
        <v>String mpesaQueryTimeoutUrl</v>
      </c>
      <c r="F144" t="str">
        <f t="shared" ref="F144" si="192">"private  "&amp;E144&amp;";"</f>
        <v>private  String mpesaQueryTimeoutUrl;</v>
      </c>
      <c r="G144" t="s">
        <v>204</v>
      </c>
      <c r="H144" t="str">
        <f t="shared" ref="H144" si="193">"this."&amp;D144&amp;" = "&amp;D144&amp;";"</f>
        <v>this.mpesaQueryTimeoutUrl = mpesaQueryTimeoutUrl;</v>
      </c>
      <c r="I144" t="str">
        <f t="shared" ref="I144" si="194">"@Value(""${"&amp;G144&amp;"."&amp;A144&amp;"}"") "&amp;F144</f>
        <v>@Value("${org.muhia.tau.config.wsdl.mpesa.query.timeout.url}") private  String mpesaQueryTimeoutUrl;</v>
      </c>
      <c r="J144" t="str">
        <f t="shared" ref="J144" si="195">G144&amp;"."&amp;A144&amp;"="&amp;K144</f>
        <v>org.muhia.tau.config.wsdl.mpesa.query.timeout.url=http://127.0.0.1:7021//mpesa/queue/notify</v>
      </c>
      <c r="K144" s="10" t="s">
        <v>263</v>
      </c>
    </row>
    <row r="145" spans="1:11" x14ac:dyDescent="0.3">
      <c r="A145" s="8" t="s">
        <v>264</v>
      </c>
      <c r="B145" t="str">
        <f t="shared" ref="B145" si="196">IFERROR(MID(A145,1,SEARCH(".",A145,1)-1)&amp;UPPER(MID(A145,SEARCH(".",A145,1)+1,1))&amp;MID(A145,SEARCH(".",A145,1)+2,LEN(A145)-SEARCH(".",A145,1)+1),A145)</f>
        <v>mpesaRequest.identity.checksum</v>
      </c>
      <c r="C145" t="str">
        <f t="shared" ref="C145" si="197">IFERROR(MID(B145,1,SEARCH(".",B145,1)-1)&amp;UPPER(MID(B145,SEARCH(".",B145,1)+1,1))&amp;MID(B145,SEARCH(".",B145,1)+2,LEN(B145)-SEARCH(".",B145,1)+1),B145)</f>
        <v>mpesaRequestIdentity.checksum</v>
      </c>
      <c r="D145" t="str">
        <f t="shared" ref="D145" si="198">IFERROR(MID(C145,1,SEARCH(".",C145,1)-1)&amp;UPPER(MID(C145,SEARCH(".",C145,1)+1,1))&amp;MID(C145,SEARCH(".",C145,1)+2,LEN(C145)-SEARCH(".",C145,1)+1),C145)</f>
        <v>mpesaRequestIdentityChecksum</v>
      </c>
      <c r="E145" t="str">
        <f t="shared" ref="E145" si="199">"String "&amp;D145</f>
        <v>String mpesaRequestIdentityChecksum</v>
      </c>
      <c r="F145" t="str">
        <f t="shared" ref="F145" si="200">"private  "&amp;E145&amp;";"</f>
        <v>private  String mpesaRequestIdentityChecksum;</v>
      </c>
      <c r="G145" t="s">
        <v>204</v>
      </c>
      <c r="H145" t="str">
        <f t="shared" ref="H145" si="201">"this."&amp;D145&amp;" = "&amp;D145&amp;";"</f>
        <v>this.mpesaRequestIdentityChecksum = mpesaRequestIdentityChecksum;</v>
      </c>
      <c r="I145" t="str">
        <f t="shared" ref="I145" si="202">"@Value(""${"&amp;G145&amp;"."&amp;A145&amp;"}"") "&amp;F145</f>
        <v>@Value("${org.muhia.tau.config.wsdl.mpesa.request.identity.checksum}") private  String mpesaRequestIdentityChecksum;</v>
      </c>
      <c r="J145" t="str">
        <f t="shared" ref="J145" si="203">G145&amp;"."&amp;A145&amp;"="&amp;K145</f>
        <v>org.muhia.tau.config.wsdl.mpesa.request.identity.checksum=checksum0</v>
      </c>
      <c r="K145" t="s">
        <v>265</v>
      </c>
    </row>
    <row r="146" spans="1:11" x14ac:dyDescent="0.3">
      <c r="A146" t="s">
        <v>266</v>
      </c>
      <c r="B146" t="str">
        <f t="shared" ref="B146:B147" si="204">IFERROR(MID(A146,1,SEARCH(".",A146,1)-1)&amp;UPPER(MID(A146,SEARCH(".",A146,1)+1,1))&amp;MID(A146,SEARCH(".",A146,1)+2,LEN(A146)-SEARCH(".",A146,1)+1),A146)</f>
        <v>keRequest.accessDevice.identifierType</v>
      </c>
      <c r="C146" t="str">
        <f t="shared" ref="C146:C147" si="205">IFERROR(MID(B146,1,SEARCH(".",B146,1)-1)&amp;UPPER(MID(B146,SEARCH(".",B146,1)+1,1))&amp;MID(B146,SEARCH(".",B146,1)+2,LEN(B146)-SEARCH(".",B146,1)+1),B146)</f>
        <v>keRequestAccessDevice.identifierType</v>
      </c>
      <c r="D146" t="str">
        <f t="shared" ref="D146:D147" si="206">IFERROR(MID(C146,1,SEARCH(".",C146,1)-1)&amp;UPPER(MID(C146,SEARCH(".",C146,1)+1,1))&amp;MID(C146,SEARCH(".",C146,1)+2,LEN(C146)-SEARCH(".",C146,1)+1),C146)</f>
        <v>keRequestAccessDeviceIdentifierType</v>
      </c>
      <c r="E146" t="str">
        <f t="shared" ref="E146:E147" si="207">"String "&amp;D146</f>
        <v>String keRequestAccessDeviceIdentifierType</v>
      </c>
      <c r="F146" t="str">
        <f t="shared" ref="F146:F147" si="208">"private  "&amp;E146&amp;";"</f>
        <v>private  String keRequestAccessDeviceIdentifierType;</v>
      </c>
      <c r="G146" t="s">
        <v>204</v>
      </c>
      <c r="H146" t="str">
        <f t="shared" ref="H146:H147" si="209">"this."&amp;D146&amp;" = "&amp;D146&amp;";"</f>
        <v>this.keRequestAccessDeviceIdentifierType = keRequestAccessDeviceIdentifierType;</v>
      </c>
      <c r="I146" t="str">
        <f t="shared" ref="I146:I147" si="210">"@Value(""${"&amp;G146&amp;"."&amp;A146&amp;"}"") "&amp;F146</f>
        <v>@Value("${org.muhia.tau.config.wsdl.ke.request.accessDevice.identifierType}") private  String keRequestAccessDeviceIdentifierType;</v>
      </c>
      <c r="J146" t="str">
        <f t="shared" ref="J146:J147" si="211">G146&amp;"."&amp;A146&amp;"="&amp;K146</f>
        <v>org.muhia.tau.config.wsdl.ke.request.accessDevice.identifierType=1</v>
      </c>
      <c r="K146">
        <v>1</v>
      </c>
    </row>
    <row r="147" spans="1:11" x14ac:dyDescent="0.3">
      <c r="A147" t="s">
        <v>267</v>
      </c>
      <c r="B147" t="str">
        <f t="shared" si="204"/>
        <v>keRequest.accessDevice.identifier</v>
      </c>
      <c r="C147" t="str">
        <f t="shared" si="205"/>
        <v>keRequestAccessDevice.identifier</v>
      </c>
      <c r="D147" t="str">
        <f t="shared" si="206"/>
        <v>keRequestAccessDeviceIdentifier</v>
      </c>
      <c r="E147" t="str">
        <f t="shared" si="207"/>
        <v>String keRequestAccessDeviceIdentifier</v>
      </c>
      <c r="F147" t="str">
        <f t="shared" si="208"/>
        <v>private  String keRequestAccessDeviceIdentifier;</v>
      </c>
      <c r="G147" t="s">
        <v>204</v>
      </c>
      <c r="H147" t="str">
        <f t="shared" si="209"/>
        <v>this.keRequestAccessDeviceIdentifier = keRequestAccessDeviceIdentifier;</v>
      </c>
      <c r="I147" t="str">
        <f t="shared" si="210"/>
        <v>@Value("${org.muhia.tau.config.wsdl.ke.request.accessDevice.identifier}") private  String keRequestAccessDeviceIdentifier;</v>
      </c>
      <c r="J147" t="str">
        <f t="shared" si="211"/>
        <v>org.muhia.tau.config.wsdl.ke.request.accessDevice.identifier=identifier1</v>
      </c>
      <c r="K147" t="s">
        <v>268</v>
      </c>
    </row>
    <row r="148" spans="1:11" x14ac:dyDescent="0.3">
      <c r="A148" t="s">
        <v>270</v>
      </c>
      <c r="B148" t="str">
        <f t="shared" ref="B148" si="212">IFERROR(MID(A148,1,SEARCH(".",A148,1)-1)&amp;UPPER(MID(A148,SEARCH(".",A148,1)+1,1))&amp;MID(A148,SEARCH(".",A148,1)+2,LEN(A148)-SEARCH(".",A148,1)+1),A148)</f>
        <v>inputPassword.dialog.keyword</v>
      </c>
      <c r="C148" t="str">
        <f t="shared" ref="C148" si="213">IFERROR(MID(B148,1,SEARCH(".",B148,1)-1)&amp;UPPER(MID(B148,SEARCH(".",B148,1)+1,1))&amp;MID(B148,SEARCH(".",B148,1)+2,LEN(B148)-SEARCH(".",B148,1)+1),B148)</f>
        <v>inputPasswordDialog.keyword</v>
      </c>
      <c r="D148" t="str">
        <f t="shared" ref="D148" si="214">IFERROR(MID(C148,1,SEARCH(".",C148,1)-1)&amp;UPPER(MID(C148,SEARCH(".",C148,1)+1,1))&amp;MID(C148,SEARCH(".",C148,1)+2,LEN(C148)-SEARCH(".",C148,1)+1),C148)</f>
        <v>inputPasswordDialogKeyword</v>
      </c>
      <c r="E148" t="str">
        <f t="shared" ref="E148" si="215">"String "&amp;D148</f>
        <v>String inputPasswordDialogKeyword</v>
      </c>
      <c r="F148" t="str">
        <f t="shared" ref="F148" si="216">"private  "&amp;E148&amp;";"</f>
        <v>private  String inputPasswordDialogKeyword;</v>
      </c>
      <c r="G148" t="s">
        <v>271</v>
      </c>
      <c r="H148" t="str">
        <f t="shared" ref="H148" si="217">"this."&amp;D148&amp;" = "&amp;D148&amp;";"</f>
        <v>this.inputPasswordDialogKeyword = inputPasswordDialogKeyword;</v>
      </c>
      <c r="I148" t="str">
        <f t="shared" ref="I148" si="218">"@Value(""${"&amp;G148&amp;"."&amp;A148&amp;"}"") "&amp;F148</f>
        <v>@Value("${org.muhia.tau.config.menu.ussd.input.password.dialog.keyword}") private  String inputPasswordDialogKeyword;</v>
      </c>
      <c r="J148" t="str">
        <f t="shared" ref="J148" si="219">G148&amp;"."&amp;A148&amp;"="&amp;K148</f>
        <v>org.muhia.tau.config.menu.ussd.input.password.dialog.keyword=inputPassword</v>
      </c>
      <c r="K148" t="s">
        <v>269</v>
      </c>
    </row>
    <row r="149" spans="1:11" x14ac:dyDescent="0.3">
      <c r="A149" s="11" t="s">
        <v>272</v>
      </c>
      <c r="B149" t="str">
        <f t="shared" ref="B149:B152" si="220">IFERROR(MID(A149,1,SEARCH(".",A149,1)-1)&amp;UPPER(MID(A149,SEARCH(".",A149,1)+1,1))&amp;MID(A149,SEARCH(".",A149,1)+2,LEN(A149)-SEARCH(".",A149,1)+1),A149)</f>
        <v>missingValue.message</v>
      </c>
      <c r="C149" t="str">
        <f t="shared" ref="C149:C152" si="221">IFERROR(MID(B149,1,SEARCH(".",B149,1)-1)&amp;UPPER(MID(B149,SEARCH(".",B149,1)+1,1))&amp;MID(B149,SEARCH(".",B149,1)+2,LEN(B149)-SEARCH(".",B149,1)+1),B149)</f>
        <v>missingValueMessage</v>
      </c>
      <c r="D149" t="str">
        <f t="shared" ref="D149:D152" si="222">IFERROR(MID(C149,1,SEARCH(".",C149,1)-1)&amp;UPPER(MID(C149,SEARCH(".",C149,1)+1,1))&amp;MID(C149,SEARCH(".",C149,1)+2,LEN(C149)-SEARCH(".",C149,1)+1),C149)</f>
        <v>missingValueMessage</v>
      </c>
      <c r="E149" t="str">
        <f t="shared" ref="E149:E150" si="223">"String "&amp;D149</f>
        <v>String missingValueMessage</v>
      </c>
      <c r="F149" t="str">
        <f t="shared" ref="F149:F152" si="224">"private  "&amp;E149&amp;";"</f>
        <v>private  String missingValueMessage;</v>
      </c>
      <c r="G149" t="s">
        <v>271</v>
      </c>
      <c r="H149" t="str">
        <f t="shared" ref="H149" si="225">"this."&amp;D149&amp;" = "&amp;D149&amp;";"</f>
        <v>this.missingValueMessage = missingValueMessage;</v>
      </c>
      <c r="I149" t="str">
        <f t="shared" ref="I149" si="226">"@Value(""${"&amp;G149&amp;"."&amp;A149&amp;"}"") "&amp;F149</f>
        <v>@Value("${org.muhia.tau.config.menu.ussd.missing.value.message}") private  String missingValueMessage;</v>
      </c>
      <c r="J149" t="str">
        <f t="shared" ref="J149" si="227">G149&amp;"."&amp;A149&amp;"="&amp;K149</f>
        <v>org.muhia.tau.config.menu.ussd.missing.value.message=Nothing to display regarding selected request.</v>
      </c>
      <c r="K149" t="s">
        <v>273</v>
      </c>
    </row>
    <row r="150" spans="1:11" x14ac:dyDescent="0.3">
      <c r="A150" t="s">
        <v>274</v>
      </c>
      <c r="B150" t="str">
        <f t="shared" si="220"/>
        <v>listenerCounter</v>
      </c>
      <c r="C150" t="str">
        <f t="shared" si="221"/>
        <v>listenerCounter</v>
      </c>
      <c r="D150" t="str">
        <f t="shared" si="222"/>
        <v>listenerCounter</v>
      </c>
      <c r="E150" t="str">
        <f t="shared" si="223"/>
        <v>String listenerCounter</v>
      </c>
      <c r="F150" t="str">
        <f t="shared" si="224"/>
        <v>private  String listenerCounter;</v>
      </c>
      <c r="G150" t="s">
        <v>288</v>
      </c>
      <c r="H150" t="str">
        <f t="shared" ref="H150:H152" si="228">"this."&amp;D150&amp;" = "&amp;D150&amp;";"</f>
        <v>this.listenerCounter = listenerCounter;</v>
      </c>
      <c r="I150" t="str">
        <f t="shared" ref="I150:I152" si="229">"@Value(""${"&amp;G150&amp;"."&amp;A150&amp;"}"") "&amp;F150</f>
        <v>@Value("${org.muhia.psi.config.http.server.undertow.listener.counter}") private  String listenerCounter;</v>
      </c>
      <c r="J150" t="str">
        <f t="shared" ref="J150:J152" si="230">G150&amp;"."&amp;A150&amp;"="&amp;K150</f>
        <v>org.muhia.psi.config.http.server.undertow.listener.counter=1</v>
      </c>
      <c r="K150">
        <v>1</v>
      </c>
    </row>
    <row r="151" spans="1:11" x14ac:dyDescent="0.3">
      <c r="A151" t="s">
        <v>289</v>
      </c>
      <c r="B151" t="str">
        <f t="shared" si="220"/>
        <v>listenerProduction.http.port</v>
      </c>
      <c r="C151" t="str">
        <f t="shared" si="221"/>
        <v>listenerProductionHttp.port</v>
      </c>
      <c r="D151" t="str">
        <f t="shared" si="222"/>
        <v>listenerProductionHttpPort</v>
      </c>
      <c r="E151" t="str">
        <f>"String[] "&amp;D151</f>
        <v>String[] listenerProductionHttpPort</v>
      </c>
      <c r="F151" t="str">
        <f t="shared" si="224"/>
        <v>private  String[] listenerProductionHttpPort;</v>
      </c>
      <c r="G151" t="s">
        <v>288</v>
      </c>
      <c r="H151" t="str">
        <f t="shared" si="228"/>
        <v>this.listenerProductionHttpPort = listenerProductionHttpPort;</v>
      </c>
      <c r="I151" t="str">
        <f t="shared" si="229"/>
        <v>@Value("${org.muhia.psi.config.http.server.undertow.listener.production.http.port}") private  String[] listenerProductionHttpPort;</v>
      </c>
      <c r="J151" t="str">
        <f t="shared" si="230"/>
        <v>org.muhia.psi.config.http.server.undertow.listener.production.http.port=7021</v>
      </c>
      <c r="K151" s="12">
        <v>7021</v>
      </c>
    </row>
    <row r="152" spans="1:11" x14ac:dyDescent="0.3">
      <c r="A152" t="s">
        <v>290</v>
      </c>
      <c r="B152" t="str">
        <f t="shared" si="220"/>
        <v>listenerProduction.https.port</v>
      </c>
      <c r="C152" t="str">
        <f t="shared" si="221"/>
        <v>listenerProductionHttps.port</v>
      </c>
      <c r="D152" t="str">
        <f t="shared" si="222"/>
        <v>listenerProductionHttpsPort</v>
      </c>
      <c r="E152" t="str">
        <f t="shared" ref="E152:E158" si="231">"String[] "&amp;D152</f>
        <v>String[] listenerProductionHttpsPort</v>
      </c>
      <c r="F152" t="str">
        <f t="shared" si="224"/>
        <v>private  String[] listenerProductionHttpsPort;</v>
      </c>
      <c r="G152" t="s">
        <v>288</v>
      </c>
      <c r="H152" t="str">
        <f t="shared" si="228"/>
        <v>this.listenerProductionHttpsPort = listenerProductionHttpsPort;</v>
      </c>
      <c r="I152" t="str">
        <f t="shared" si="229"/>
        <v>@Value("${org.muhia.psi.config.http.server.undertow.listener.production.https.port}") private  String[] listenerProductionHttpsPort;</v>
      </c>
      <c r="J152" t="str">
        <f t="shared" si="230"/>
        <v>org.muhia.psi.config.http.server.undertow.listener.production.https.port=7022</v>
      </c>
      <c r="K152" s="12">
        <v>7022</v>
      </c>
    </row>
    <row r="153" spans="1:11" x14ac:dyDescent="0.3">
      <c r="A153" t="s">
        <v>291</v>
      </c>
      <c r="B153" t="str">
        <f t="shared" ref="B153:B170" si="232">IFERROR(MID(A153,1,SEARCH(".",A153,1)-1)&amp;UPPER(MID(A153,SEARCH(".",A153,1)+1,1))&amp;MID(A153,SEARCH(".",A153,1)+2,LEN(A153)-SEARCH(".",A153,1)+1),A153)</f>
        <v>listenerProduction.http.ip</v>
      </c>
      <c r="C153" t="str">
        <f t="shared" ref="C153:C170" si="233">IFERROR(MID(B153,1,SEARCH(".",B153,1)-1)&amp;UPPER(MID(B153,SEARCH(".",B153,1)+1,1))&amp;MID(B153,SEARCH(".",B153,1)+2,LEN(B153)-SEARCH(".",B153,1)+1),B153)</f>
        <v>listenerProductionHttp.ip</v>
      </c>
      <c r="D153" t="str">
        <f t="shared" ref="D153:D170" si="234">IFERROR(MID(C153,1,SEARCH(".",C153,1)-1)&amp;UPPER(MID(C153,SEARCH(".",C153,1)+1,1))&amp;MID(C153,SEARCH(".",C153,1)+2,LEN(C153)-SEARCH(".",C153,1)+1),C153)</f>
        <v>listenerProductionHttpIp</v>
      </c>
      <c r="E153" t="str">
        <f t="shared" si="231"/>
        <v>String[] listenerProductionHttpIp</v>
      </c>
      <c r="F153" t="str">
        <f t="shared" ref="F153:F170" si="235">"private  "&amp;E153&amp;";"</f>
        <v>private  String[] listenerProductionHttpIp;</v>
      </c>
      <c r="G153" t="s">
        <v>288</v>
      </c>
      <c r="H153" t="str">
        <f t="shared" ref="H153:H169" si="236">"this."&amp;D153&amp;" = "&amp;D153&amp;";"</f>
        <v>this.listenerProductionHttpIp = listenerProductionHttpIp;</v>
      </c>
      <c r="I153" t="str">
        <f t="shared" ref="I153:I169" si="237">"@Value(""${"&amp;G153&amp;"."&amp;A153&amp;"}"") "&amp;F153</f>
        <v>@Value("${org.muhia.psi.config.http.server.undertow.listener.production.http.ip}") private  String[] listenerProductionHttpIp;</v>
      </c>
      <c r="J153" t="str">
        <f t="shared" ref="J153:J169" si="238">G153&amp;"."&amp;A153&amp;"="&amp;K153</f>
        <v>org.muhia.psi.config.http.server.undertow.listener.production.http.ip=127.0.0.1</v>
      </c>
      <c r="K153" t="s">
        <v>193</v>
      </c>
    </row>
    <row r="154" spans="1:11" x14ac:dyDescent="0.3">
      <c r="A154" t="s">
        <v>292</v>
      </c>
      <c r="B154" t="str">
        <f t="shared" si="232"/>
        <v>listenerProduction.https.ip</v>
      </c>
      <c r="C154" t="str">
        <f t="shared" si="233"/>
        <v>listenerProductionHttps.ip</v>
      </c>
      <c r="D154" t="str">
        <f t="shared" si="234"/>
        <v>listenerProductionHttpsIp</v>
      </c>
      <c r="E154" t="str">
        <f t="shared" si="231"/>
        <v>String[] listenerProductionHttpsIp</v>
      </c>
      <c r="F154" t="str">
        <f t="shared" si="235"/>
        <v>private  String[] listenerProductionHttpsIp;</v>
      </c>
      <c r="G154" t="s">
        <v>288</v>
      </c>
      <c r="H154" t="str">
        <f t="shared" si="236"/>
        <v>this.listenerProductionHttpsIp = listenerProductionHttpsIp;</v>
      </c>
      <c r="I154" t="str">
        <f t="shared" si="237"/>
        <v>@Value("${org.muhia.psi.config.http.server.undertow.listener.production.https.ip}") private  String[] listenerProductionHttpsIp;</v>
      </c>
      <c r="J154" t="str">
        <f t="shared" si="238"/>
        <v>org.muhia.psi.config.http.server.undertow.listener.production.https.ip=127.0.0.1</v>
      </c>
      <c r="K154" t="s">
        <v>193</v>
      </c>
    </row>
    <row r="155" spans="1:11" x14ac:dyDescent="0.3">
      <c r="A155" t="s">
        <v>293</v>
      </c>
      <c r="B155" t="str">
        <f t="shared" ref="B155:B156" si="239">IFERROR(MID(A155,1,SEARCH(".",A155,1)-1)&amp;UPPER(MID(A155,SEARCH(".",A155,1)+1,1))&amp;MID(A155,SEARCH(".",A155,1)+2,LEN(A155)-SEARCH(".",A155,1)+1),A155)</f>
        <v>listenerTest.http.port</v>
      </c>
      <c r="C155" t="str">
        <f t="shared" ref="C155:C156" si="240">IFERROR(MID(B155,1,SEARCH(".",B155,1)-1)&amp;UPPER(MID(B155,SEARCH(".",B155,1)+1,1))&amp;MID(B155,SEARCH(".",B155,1)+2,LEN(B155)-SEARCH(".",B155,1)+1),B155)</f>
        <v>listenerTestHttp.port</v>
      </c>
      <c r="D155" t="str">
        <f t="shared" ref="D155:D156" si="241">IFERROR(MID(C155,1,SEARCH(".",C155,1)-1)&amp;UPPER(MID(C155,SEARCH(".",C155,1)+1,1))&amp;MID(C155,SEARCH(".",C155,1)+2,LEN(C155)-SEARCH(".",C155,1)+1),C155)</f>
        <v>listenerTestHttpPort</v>
      </c>
      <c r="E155" t="str">
        <f t="shared" si="231"/>
        <v>String[] listenerTestHttpPort</v>
      </c>
      <c r="F155" t="str">
        <f t="shared" ref="F155:F156" si="242">"private  "&amp;E155&amp;";"</f>
        <v>private  String[] listenerTestHttpPort;</v>
      </c>
      <c r="G155" t="s">
        <v>288</v>
      </c>
      <c r="H155" t="str">
        <f t="shared" ref="H155:H156" si="243">"this."&amp;D155&amp;" = "&amp;D155&amp;";"</f>
        <v>this.listenerTestHttpPort = listenerTestHttpPort;</v>
      </c>
      <c r="I155" t="str">
        <f t="shared" ref="I155:I156" si="244">"@Value(""${"&amp;G155&amp;"."&amp;A155&amp;"}"") "&amp;F155</f>
        <v>@Value("${org.muhia.psi.config.http.server.undertow.listener.test.http.port}") private  String[] listenerTestHttpPort;</v>
      </c>
      <c r="J155" t="str">
        <f t="shared" ref="J155:J156" si="245">G155&amp;"."&amp;A155&amp;"="&amp;K155</f>
        <v>org.muhia.psi.config.http.server.undertow.listener.test.http.port=7021</v>
      </c>
      <c r="K155" s="12">
        <v>7021</v>
      </c>
    </row>
    <row r="156" spans="1:11" x14ac:dyDescent="0.3">
      <c r="A156" t="s">
        <v>294</v>
      </c>
      <c r="B156" t="str">
        <f t="shared" si="239"/>
        <v>listenerTest.https.port</v>
      </c>
      <c r="C156" t="str">
        <f t="shared" si="240"/>
        <v>listenerTestHttps.port</v>
      </c>
      <c r="D156" t="str">
        <f t="shared" si="241"/>
        <v>listenerTestHttpsPort</v>
      </c>
      <c r="E156" t="str">
        <f t="shared" si="231"/>
        <v>String[] listenerTestHttpsPort</v>
      </c>
      <c r="F156" t="str">
        <f t="shared" si="242"/>
        <v>private  String[] listenerTestHttpsPort;</v>
      </c>
      <c r="G156" t="s">
        <v>288</v>
      </c>
      <c r="H156" t="str">
        <f t="shared" si="243"/>
        <v>this.listenerTestHttpsPort = listenerTestHttpsPort;</v>
      </c>
      <c r="I156" t="str">
        <f t="shared" si="244"/>
        <v>@Value("${org.muhia.psi.config.http.server.undertow.listener.test.https.port}") private  String[] listenerTestHttpsPort;</v>
      </c>
      <c r="J156" t="str">
        <f t="shared" si="245"/>
        <v>org.muhia.psi.config.http.server.undertow.listener.test.https.port=7022</v>
      </c>
      <c r="K156" s="12">
        <v>7022</v>
      </c>
    </row>
    <row r="157" spans="1:11" x14ac:dyDescent="0.3">
      <c r="A157" t="s">
        <v>295</v>
      </c>
      <c r="B157" t="str">
        <f t="shared" si="232"/>
        <v>listenerTest.http.ip</v>
      </c>
      <c r="C157" t="str">
        <f t="shared" si="233"/>
        <v>listenerTestHttp.ip</v>
      </c>
      <c r="D157" t="str">
        <f t="shared" si="234"/>
        <v>listenerTestHttpIp</v>
      </c>
      <c r="E157" t="str">
        <f t="shared" si="231"/>
        <v>String[] listenerTestHttpIp</v>
      </c>
      <c r="F157" t="str">
        <f t="shared" si="235"/>
        <v>private  String[] listenerTestHttpIp;</v>
      </c>
      <c r="G157" t="s">
        <v>288</v>
      </c>
      <c r="H157" t="str">
        <f t="shared" si="236"/>
        <v>this.listenerTestHttpIp = listenerTestHttpIp;</v>
      </c>
      <c r="I157" t="str">
        <f t="shared" si="237"/>
        <v>@Value("${org.muhia.psi.config.http.server.undertow.listener.test.http.ip}") private  String[] listenerTestHttpIp;</v>
      </c>
      <c r="J157" t="str">
        <f t="shared" si="238"/>
        <v>org.muhia.psi.config.http.server.undertow.listener.test.http.ip=127.0.0.1</v>
      </c>
      <c r="K157" t="s">
        <v>193</v>
      </c>
    </row>
    <row r="158" spans="1:11" x14ac:dyDescent="0.3">
      <c r="A158" t="s">
        <v>296</v>
      </c>
      <c r="B158" t="str">
        <f t="shared" si="232"/>
        <v>listenerTest.https.ip</v>
      </c>
      <c r="C158" t="str">
        <f t="shared" si="233"/>
        <v>listenerTestHttps.ip</v>
      </c>
      <c r="D158" t="str">
        <f t="shared" si="234"/>
        <v>listenerTestHttpsIp</v>
      </c>
      <c r="E158" t="str">
        <f t="shared" si="231"/>
        <v>String[] listenerTestHttpsIp</v>
      </c>
      <c r="F158" t="str">
        <f t="shared" si="235"/>
        <v>private  String[] listenerTestHttpsIp;</v>
      </c>
      <c r="G158" t="s">
        <v>288</v>
      </c>
      <c r="H158" t="str">
        <f t="shared" si="236"/>
        <v>this.listenerTestHttpsIp = listenerTestHttpsIp;</v>
      </c>
      <c r="I158" t="str">
        <f t="shared" si="237"/>
        <v>@Value("${org.muhia.psi.config.http.server.undertow.listener.test.https.ip}") private  String[] listenerTestHttpsIp;</v>
      </c>
      <c r="J158" t="str">
        <f t="shared" si="238"/>
        <v>org.muhia.psi.config.http.server.undertow.listener.test.https.ip=127.0.0.1</v>
      </c>
      <c r="K158" t="s">
        <v>193</v>
      </c>
    </row>
    <row r="159" spans="1:11" x14ac:dyDescent="0.3">
      <c r="A159" t="s">
        <v>370</v>
      </c>
      <c r="B159" t="str">
        <f t="shared" ref="B159" si="246">IFERROR(MID(A159,1,SEARCH(".",A159,1)-1)&amp;UPPER(MID(A159,SEARCH(".",A159,1)+1,1))&amp;MID(A159,SEARCH(".",A159,1)+2,LEN(A159)-SEARCH(".",A159,1)+1),A159)</f>
        <v>listenerRecord.request.starttime</v>
      </c>
      <c r="C159" t="str">
        <f t="shared" ref="C159" si="247">IFERROR(MID(B159,1,SEARCH(".",B159,1)-1)&amp;UPPER(MID(B159,SEARCH(".",B159,1)+1,1))&amp;MID(B159,SEARCH(".",B159,1)+2,LEN(B159)-SEARCH(".",B159,1)+1),B159)</f>
        <v>listenerRecordRequest.starttime</v>
      </c>
      <c r="D159" t="str">
        <f t="shared" ref="D159" si="248">IFERROR(MID(C159,1,SEARCH(".",C159,1)-1)&amp;UPPER(MID(C159,SEARCH(".",C159,1)+1,1))&amp;MID(C159,SEARCH(".",C159,1)+2,LEN(C159)-SEARCH(".",C159,1)+1),C159)</f>
        <v>listenerRecordRequestStarttime</v>
      </c>
      <c r="E159" t="str">
        <f t="shared" ref="E159" si="249">"String[] "&amp;D159</f>
        <v>String[] listenerRecordRequestStarttime</v>
      </c>
      <c r="F159" t="str">
        <f t="shared" ref="F159" si="250">"private  "&amp;E159&amp;";"</f>
        <v>private  String[] listenerRecordRequestStarttime;</v>
      </c>
      <c r="G159" t="s">
        <v>288</v>
      </c>
      <c r="H159" t="str">
        <f t="shared" ref="H159" si="251">"this."&amp;D159&amp;" = "&amp;D159&amp;";"</f>
        <v>this.listenerRecordRequestStarttime = listenerRecordRequestStarttime;</v>
      </c>
      <c r="I159" t="str">
        <f t="shared" ref="I159" si="252">"@Value(""${"&amp;G159&amp;"."&amp;A159&amp;"}"") "&amp;F159</f>
        <v>@Value("${org.muhia.psi.config.http.server.undertow.listener.record.request.starttime}") private  String[] listenerRecordRequestStarttime;</v>
      </c>
      <c r="J159" t="str">
        <f t="shared" ref="J159" si="253">G159&amp;"."&amp;A159&amp;"="&amp;K159</f>
        <v>org.muhia.psi.config.http.server.undertow.listener.record.request.starttime=true</v>
      </c>
      <c r="K159" t="str">
        <f>LOWER(TRUE)</f>
        <v>true</v>
      </c>
    </row>
    <row r="160" spans="1:11" x14ac:dyDescent="0.3">
      <c r="A160" t="s">
        <v>276</v>
      </c>
      <c r="B160" t="str">
        <f t="shared" si="232"/>
        <v>listenerHttp2.enable</v>
      </c>
      <c r="C160" t="str">
        <f t="shared" si="233"/>
        <v>listenerHttp2Enable</v>
      </c>
      <c r="D160" t="str">
        <f t="shared" si="234"/>
        <v>listenerHttp2Enable</v>
      </c>
      <c r="E160" t="str">
        <f>"boolean "&amp;D160</f>
        <v>boolean listenerHttp2Enable</v>
      </c>
      <c r="F160" t="str">
        <f t="shared" si="235"/>
        <v>private  boolean listenerHttp2Enable;</v>
      </c>
      <c r="G160" t="s">
        <v>288</v>
      </c>
      <c r="H160" t="str">
        <f t="shared" si="236"/>
        <v>this.listenerHttp2Enable = listenerHttp2Enable;</v>
      </c>
      <c r="I160" t="str">
        <f t="shared" si="237"/>
        <v>@Value("${org.muhia.psi.config.http.server.undertow.listener.http2.enable}") private  boolean listenerHttp2Enable;</v>
      </c>
      <c r="J160" t="str">
        <f t="shared" si="238"/>
        <v>org.muhia.psi.config.http.server.undertow.listener.http2.enable=true</v>
      </c>
      <c r="K160" t="str">
        <f>LOWER(TRUE)</f>
        <v>true</v>
      </c>
    </row>
    <row r="161" spans="1:11" x14ac:dyDescent="0.3">
      <c r="A161" t="s">
        <v>277</v>
      </c>
      <c r="B161" t="str">
        <f t="shared" si="232"/>
        <v>sslClient.keystore.path</v>
      </c>
      <c r="C161" t="str">
        <f t="shared" si="233"/>
        <v>sslClientKeystore.path</v>
      </c>
      <c r="D161" t="str">
        <f t="shared" si="234"/>
        <v>sslClientKeystorePath</v>
      </c>
      <c r="E161" t="str">
        <f t="shared" ref="E161:E170" si="254">"String "&amp;D161</f>
        <v>String sslClientKeystorePath</v>
      </c>
      <c r="F161" t="str">
        <f t="shared" si="235"/>
        <v>private  String sslClientKeystorePath;</v>
      </c>
      <c r="G161" t="s">
        <v>288</v>
      </c>
      <c r="H161" t="str">
        <f t="shared" si="236"/>
        <v>this.sslClientKeystorePath = sslClientKeystorePath;</v>
      </c>
      <c r="I161" t="str">
        <f t="shared" si="237"/>
        <v>@Value("${org.muhia.psi.config.http.server.undertow.ssl.client.keystore.path}") private  String sslClientKeystorePath;</v>
      </c>
      <c r="J161" t="str">
        <f t="shared" si="238"/>
        <v>org.muhia.psi.config.http.server.undertow.ssl.client.keystore.path=$TAUCONFIG/keys/client.keystore</v>
      </c>
      <c r="K161" t="s">
        <v>283</v>
      </c>
    </row>
    <row r="162" spans="1:11" x14ac:dyDescent="0.3">
      <c r="A162" t="s">
        <v>278</v>
      </c>
      <c r="B162" t="str">
        <f t="shared" si="232"/>
        <v>sslClient.truststore.path</v>
      </c>
      <c r="C162" t="str">
        <f t="shared" si="233"/>
        <v>sslClientTruststore.path</v>
      </c>
      <c r="D162" t="str">
        <f t="shared" si="234"/>
        <v>sslClientTruststorePath</v>
      </c>
      <c r="E162" t="str">
        <f t="shared" si="254"/>
        <v>String sslClientTruststorePath</v>
      </c>
      <c r="F162" t="str">
        <f t="shared" si="235"/>
        <v>private  String sslClientTruststorePath;</v>
      </c>
      <c r="G162" t="s">
        <v>288</v>
      </c>
      <c r="H162" t="str">
        <f t="shared" si="236"/>
        <v>this.sslClientTruststorePath = sslClientTruststorePath;</v>
      </c>
      <c r="I162" t="str">
        <f t="shared" si="237"/>
        <v>@Value("${org.muhia.psi.config.http.server.undertow.ssl.client.truststore.path}") private  String sslClientTruststorePath;</v>
      </c>
      <c r="J162" t="str">
        <f t="shared" si="238"/>
        <v>org.muhia.psi.config.http.server.undertow.ssl.client.truststore.path=$TAUCONFIG/keys/client.truststore</v>
      </c>
      <c r="K162" t="s">
        <v>284</v>
      </c>
    </row>
    <row r="163" spans="1:11" x14ac:dyDescent="0.3">
      <c r="A163" t="s">
        <v>279</v>
      </c>
      <c r="B163" t="str">
        <f t="shared" si="232"/>
        <v>sslServer.keystore.path</v>
      </c>
      <c r="C163" t="str">
        <f t="shared" si="233"/>
        <v>sslServerKeystore.path</v>
      </c>
      <c r="D163" t="str">
        <f t="shared" si="234"/>
        <v>sslServerKeystorePath</v>
      </c>
      <c r="E163" t="str">
        <f t="shared" si="254"/>
        <v>String sslServerKeystorePath</v>
      </c>
      <c r="F163" t="str">
        <f t="shared" si="235"/>
        <v>private  String sslServerKeystorePath;</v>
      </c>
      <c r="G163" t="s">
        <v>288</v>
      </c>
      <c r="H163" t="str">
        <f t="shared" si="236"/>
        <v>this.sslServerKeystorePath = sslServerKeystorePath;</v>
      </c>
      <c r="I163" t="str">
        <f t="shared" si="237"/>
        <v>@Value("${org.muhia.psi.config.http.server.undertow.ssl.server.keystore.path}") private  String sslServerKeystorePath;</v>
      </c>
      <c r="J163" t="str">
        <f t="shared" si="238"/>
        <v>org.muhia.psi.config.http.server.undertow.ssl.server.keystore.path=$TAUCONFIG/keys/server.keystore</v>
      </c>
      <c r="K163" t="s">
        <v>285</v>
      </c>
    </row>
    <row r="164" spans="1:11" x14ac:dyDescent="0.3">
      <c r="A164" t="s">
        <v>280</v>
      </c>
      <c r="B164" t="str">
        <f t="shared" si="232"/>
        <v>sslServer.truststore.path</v>
      </c>
      <c r="C164" t="str">
        <f t="shared" si="233"/>
        <v>sslServerTruststore.path</v>
      </c>
      <c r="D164" t="str">
        <f t="shared" si="234"/>
        <v>sslServerTruststorePath</v>
      </c>
      <c r="E164" t="str">
        <f t="shared" si="254"/>
        <v>String sslServerTruststorePath</v>
      </c>
      <c r="F164" t="str">
        <f t="shared" si="235"/>
        <v>private  String sslServerTruststorePath;</v>
      </c>
      <c r="G164" t="s">
        <v>288</v>
      </c>
      <c r="H164" t="str">
        <f t="shared" si="236"/>
        <v>this.sslServerTruststorePath = sslServerTruststorePath;</v>
      </c>
      <c r="I164" t="str">
        <f t="shared" si="237"/>
        <v>@Value("${org.muhia.psi.config.http.server.undertow.ssl.server.truststore.path}") private  String sslServerTruststorePath;</v>
      </c>
      <c r="J164" t="str">
        <f t="shared" si="238"/>
        <v>org.muhia.psi.config.http.server.undertow.ssl.server.truststore.path=$TAUCONFIG/keys/server.truststore</v>
      </c>
      <c r="K164" t="s">
        <v>286</v>
      </c>
    </row>
    <row r="165" spans="1:11" x14ac:dyDescent="0.3">
      <c r="A165" t="s">
        <v>281</v>
      </c>
      <c r="B165" t="str">
        <f t="shared" si="232"/>
        <v>sslServer.keystore.password</v>
      </c>
      <c r="C165" t="str">
        <f t="shared" si="233"/>
        <v>sslServerKeystore.password</v>
      </c>
      <c r="D165" t="str">
        <f t="shared" si="234"/>
        <v>sslServerKeystorePassword</v>
      </c>
      <c r="E165" t="str">
        <f t="shared" si="254"/>
        <v>String sslServerKeystorePassword</v>
      </c>
      <c r="F165" t="str">
        <f t="shared" si="235"/>
        <v>private  String sslServerKeystorePassword;</v>
      </c>
      <c r="G165" t="s">
        <v>288</v>
      </c>
      <c r="H165" t="str">
        <f t="shared" si="236"/>
        <v>this.sslServerKeystorePassword = sslServerKeystorePassword;</v>
      </c>
      <c r="I165" t="str">
        <f t="shared" si="237"/>
        <v>@Value("${org.muhia.psi.config.http.server.undertow.ssl.server.keystore.password}") private  String sslServerKeystorePassword;</v>
      </c>
      <c r="J165" t="str">
        <f t="shared" si="238"/>
        <v>org.muhia.psi.config.http.server.undertow.ssl.server.keystore.password=K@h1ug@Bsk</v>
      </c>
      <c r="K165" s="10" t="s">
        <v>287</v>
      </c>
    </row>
    <row r="166" spans="1:11" x14ac:dyDescent="0.3">
      <c r="A166" t="s">
        <v>282</v>
      </c>
      <c r="B166" t="str">
        <f t="shared" si="232"/>
        <v>sslServer.truststore.password</v>
      </c>
      <c r="C166" t="str">
        <f t="shared" si="233"/>
        <v>sslServerTruststore.password</v>
      </c>
      <c r="D166" t="str">
        <f t="shared" si="234"/>
        <v>sslServerTruststorePassword</v>
      </c>
      <c r="E166" t="str">
        <f t="shared" si="254"/>
        <v>String sslServerTruststorePassword</v>
      </c>
      <c r="F166" t="str">
        <f t="shared" si="235"/>
        <v>private  String sslServerTruststorePassword;</v>
      </c>
      <c r="G166" t="s">
        <v>288</v>
      </c>
      <c r="H166" t="str">
        <f t="shared" si="236"/>
        <v>this.sslServerTruststorePassword = sslServerTruststorePassword;</v>
      </c>
      <c r="I166" t="str">
        <f t="shared" si="237"/>
        <v>@Value("${org.muhia.psi.config.http.server.undertow.ssl.server.truststore.password}") private  String sslServerTruststorePassword;</v>
      </c>
      <c r="J166" t="str">
        <f t="shared" si="238"/>
        <v>org.muhia.psi.config.http.server.undertow.ssl.server.truststore.password=K@h1ug@Bsk</v>
      </c>
      <c r="K166" s="10" t="s">
        <v>287</v>
      </c>
    </row>
    <row r="167" spans="1:11" x14ac:dyDescent="0.3">
      <c r="A167" t="s">
        <v>297</v>
      </c>
      <c r="B167" t="str">
        <f t="shared" si="232"/>
        <v>sslKeystore.keyword</v>
      </c>
      <c r="C167" t="str">
        <f t="shared" si="233"/>
        <v>sslKeystoreKeyword</v>
      </c>
      <c r="D167" t="str">
        <f t="shared" si="234"/>
        <v>sslKeystoreKeyword</v>
      </c>
      <c r="E167" t="str">
        <f t="shared" si="254"/>
        <v>String sslKeystoreKeyword</v>
      </c>
      <c r="F167" t="str">
        <f t="shared" si="235"/>
        <v>private  String sslKeystoreKeyword;</v>
      </c>
      <c r="G167" t="s">
        <v>275</v>
      </c>
      <c r="H167" t="str">
        <f t="shared" si="236"/>
        <v>this.sslKeystoreKeyword = sslKeystoreKeyword;</v>
      </c>
      <c r="I167" t="str">
        <f t="shared" si="237"/>
        <v>@Value("${org.muhia.tau.config.http.server.undertow.ssl.keystore.keyword}") private  String sslKeystoreKeyword;</v>
      </c>
      <c r="J167" t="str">
        <f t="shared" si="238"/>
        <v>org.muhia.tau.config.http.server.undertow.ssl.keystore.keyword=key</v>
      </c>
      <c r="K167" t="s">
        <v>299</v>
      </c>
    </row>
    <row r="168" spans="1:11" x14ac:dyDescent="0.3">
      <c r="A168" t="s">
        <v>298</v>
      </c>
      <c r="B168" t="str">
        <f t="shared" si="232"/>
        <v>sslTruststore.keyword</v>
      </c>
      <c r="C168" t="str">
        <f t="shared" si="233"/>
        <v>sslTruststoreKeyword</v>
      </c>
      <c r="D168" t="str">
        <f t="shared" si="234"/>
        <v>sslTruststoreKeyword</v>
      </c>
      <c r="E168" t="str">
        <f t="shared" si="254"/>
        <v>String sslTruststoreKeyword</v>
      </c>
      <c r="F168" t="str">
        <f t="shared" si="235"/>
        <v>private  String sslTruststoreKeyword;</v>
      </c>
      <c r="G168" t="s">
        <v>275</v>
      </c>
      <c r="H168" t="str">
        <f t="shared" si="236"/>
        <v>this.sslTruststoreKeyword = sslTruststoreKeyword;</v>
      </c>
      <c r="I168" t="str">
        <f t="shared" si="237"/>
        <v>@Value("${org.muhia.tau.config.http.server.undertow.ssl.truststore.keyword}") private  String sslTruststoreKeyword;</v>
      </c>
      <c r="J168" t="str">
        <f t="shared" si="238"/>
        <v>org.muhia.tau.config.http.server.undertow.ssl.truststore.keyword=trust</v>
      </c>
      <c r="K168" t="s">
        <v>300</v>
      </c>
    </row>
    <row r="169" spans="1:11" x14ac:dyDescent="0.3">
      <c r="A169" t="s">
        <v>301</v>
      </c>
      <c r="B169" t="str">
        <f t="shared" si="232"/>
        <v>sslKeystore.type</v>
      </c>
      <c r="C169" t="str">
        <f t="shared" si="233"/>
        <v>sslKeystoreType</v>
      </c>
      <c r="D169" t="str">
        <f t="shared" si="234"/>
        <v>sslKeystoreType</v>
      </c>
      <c r="E169" t="str">
        <f t="shared" si="254"/>
        <v>String sslKeystoreType</v>
      </c>
      <c r="F169" t="str">
        <f t="shared" si="235"/>
        <v>private  String sslKeystoreType;</v>
      </c>
      <c r="G169" t="s">
        <v>275</v>
      </c>
      <c r="H169" t="str">
        <f t="shared" si="236"/>
        <v>this.sslKeystoreType = sslKeystoreType;</v>
      </c>
      <c r="I169" t="str">
        <f t="shared" si="237"/>
        <v>@Value("${org.muhia.tau.config.http.server.undertow.ssl.keystore.type}") private  String sslKeystoreType;</v>
      </c>
      <c r="J169" t="str">
        <f t="shared" si="238"/>
        <v>org.muhia.tau.config.http.server.undertow.ssl.keystore.type=JKS</v>
      </c>
      <c r="K169" t="s">
        <v>302</v>
      </c>
    </row>
    <row r="170" spans="1:11" x14ac:dyDescent="0.3">
      <c r="A170" t="s">
        <v>304</v>
      </c>
      <c r="B170" t="str">
        <f t="shared" si="232"/>
        <v>sslServer.context.instance</v>
      </c>
      <c r="C170" t="str">
        <f t="shared" si="233"/>
        <v>sslServerContext.instance</v>
      </c>
      <c r="D170" t="str">
        <f t="shared" si="234"/>
        <v>sslServerContextInstance</v>
      </c>
      <c r="E170" t="str">
        <f t="shared" si="254"/>
        <v>String sslServerContextInstance</v>
      </c>
      <c r="F170" t="str">
        <f t="shared" si="235"/>
        <v>private  String sslServerContextInstance;</v>
      </c>
      <c r="G170" t="s">
        <v>275</v>
      </c>
      <c r="H170" t="str">
        <f t="shared" ref="H170" si="255">"this."&amp;D170&amp;" = "&amp;D170&amp;";"</f>
        <v>this.sslServerContextInstance = sslServerContextInstance;</v>
      </c>
      <c r="I170" t="str">
        <f t="shared" ref="I170" si="256">"@Value(""${"&amp;G170&amp;"."&amp;A170&amp;"}"") "&amp;F170</f>
        <v>@Value("${org.muhia.tau.config.http.server.undertow.ssl.server.context.instance}") private  String sslServerContextInstance;</v>
      </c>
      <c r="J170" t="str">
        <f t="shared" ref="J170" si="257">G170&amp;"."&amp;A170&amp;"="&amp;K170</f>
        <v>org.muhia.tau.config.http.server.undertow.ssl.server.context.instance=TLS</v>
      </c>
      <c r="K170" t="s">
        <v>303</v>
      </c>
    </row>
    <row r="177" spans="1:2" x14ac:dyDescent="0.3">
      <c r="A177" t="s">
        <v>369</v>
      </c>
      <c r="B177" t="str">
        <f>LOWER(A177)</f>
        <v>listener.record.request.starttime</v>
      </c>
    </row>
    <row r="179" spans="1:2" x14ac:dyDescent="0.3">
      <c r="B179" t="s">
        <v>370</v>
      </c>
    </row>
  </sheetData>
  <hyperlinks>
    <hyperlink ref="K144" r:id="rId1" xr:uid="{00000000-0004-0000-0000-000000000000}"/>
    <hyperlink ref="K165" r:id="rId2" xr:uid="{00000000-0004-0000-0000-000001000000}"/>
    <hyperlink ref="K166" r:id="rId3" xr:uid="{00000000-0004-0000-0000-000002000000}"/>
  </hyperlinks>
  <pageMargins left="0.7" right="0.7" top="0.75" bottom="0.75" header="0.3" footer="0.3"/>
  <pageSetup orientation="portrait" horizontalDpi="4294967293" verticalDpi="4294967293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workbookViewId="0">
      <selection sqref="A1:XFD2"/>
    </sheetView>
  </sheetViews>
  <sheetFormatPr defaultRowHeight="14.4" x14ac:dyDescent="0.3"/>
  <cols>
    <col min="1" max="1" width="45.44140625" bestFit="1" customWidth="1"/>
    <col min="2" max="4" width="45.109375" bestFit="1" customWidth="1"/>
    <col min="5" max="5" width="52.44140625" bestFit="1" customWidth="1"/>
    <col min="6" max="6" width="59.77734375" bestFit="1" customWidth="1"/>
    <col min="7" max="7" width="32.44140625" bestFit="1" customWidth="1"/>
    <col min="8" max="8" width="95.6640625" bestFit="1" customWidth="1"/>
    <col min="9" max="9" width="133.109375" bestFit="1" customWidth="1"/>
    <col min="10" max="10" width="105.44140625" bestFit="1" customWidth="1"/>
    <col min="11" max="11" width="57.77734375" bestFit="1" customWidth="1"/>
    <col min="16" max="16" width="11" bestFit="1" customWidth="1"/>
    <col min="17" max="17" width="19.5546875" bestFit="1" customWidth="1"/>
  </cols>
  <sheetData>
    <row r="1" spans="1:17" x14ac:dyDescent="0.3">
      <c r="B1" t="s">
        <v>0</v>
      </c>
      <c r="E1" t="s">
        <v>1</v>
      </c>
      <c r="F1" t="s">
        <v>5</v>
      </c>
      <c r="G1" t="s">
        <v>4</v>
      </c>
      <c r="I1" t="s">
        <v>2</v>
      </c>
      <c r="J1" t="s">
        <v>3</v>
      </c>
    </row>
    <row r="2" spans="1:17" x14ac:dyDescent="0.3">
      <c r="A2" t="s">
        <v>371</v>
      </c>
      <c r="B2" t="str">
        <f>IFERROR(MID(A2,1,SEARCH(".",A2,1)-1)&amp;UPPER(MID(A2,SEARCH(".",A2,1)+1,1))&amp;MID(A2,SEARCH(".",A2,1)+2,LEN(A2)-SEARCH(".",A2,1)+1),A2)</f>
        <v>momaFrom.date.sdf</v>
      </c>
      <c r="C2" t="str">
        <f>IFERROR(MID(B2,1,SEARCH(".",B2,1)-1)&amp;UPPER(MID(B2,SEARCH(".",B2,1)+1,1))&amp;MID(B2,SEARCH(".",B2,1)+2,LEN(B2)-SEARCH(".",B2,1)+1),B2)</f>
        <v>momaFromDate.sdf</v>
      </c>
      <c r="D2" t="str">
        <f>IFERROR(MID(C2,1,SEARCH(".",C2,1)-1)&amp;UPPER(MID(C2,SEARCH(".",C2,1)+1,1))&amp;MID(C2,SEARCH(".",C2,1)+2,LEN(C2)-SEARCH(".",C2,1)+1),C2)</f>
        <v>momaFromDateSdf</v>
      </c>
      <c r="E2" t="str">
        <f>"String "&amp;D2</f>
        <v>String momaFromDateSdf</v>
      </c>
      <c r="F2" t="str">
        <f>"private  "&amp;E2&amp;";"</f>
        <v>private  String momaFromDateSdf;</v>
      </c>
      <c r="G2" t="s">
        <v>373</v>
      </c>
      <c r="H2" t="str">
        <f>"this."&amp;D2&amp;" = "&amp;D2&amp;";"</f>
        <v>this.momaFromDateSdf = momaFromDateSdf;</v>
      </c>
      <c r="I2" t="str">
        <f>"@Value(""${"&amp;G2&amp;"."&amp;LOWER(A2)&amp;"}"") "&amp;F2</f>
        <v>@Value("${org.muhia.psi.config.integ.moma.from.date.sdf}") private  String momaFromDateSdf;</v>
      </c>
      <c r="J2" t="str">
        <f>G2&amp;"."&amp;LOWER(A2)&amp;"="&amp;K2</f>
        <v>org.muhia.psi.config.integ.moma.from.date.sdf=YYYY-mm-dd</v>
      </c>
      <c r="K2" t="s">
        <v>404</v>
      </c>
    </row>
    <row r="3" spans="1:17" x14ac:dyDescent="0.3">
      <c r="A3" t="s">
        <v>372</v>
      </c>
      <c r="B3" t="str">
        <f t="shared" ref="B3:D3" si="0">IFERROR(MID(A3,1,SEARCH(".",A3,1)-1)&amp;UPPER(MID(A3,SEARCH(".",A3,1)+1,1))&amp;MID(A3,SEARCH(".",A3,1)+2,LEN(A3)-SEARCH(".",A3,1)+1),A3)</f>
        <v>momaTo.date.sdf</v>
      </c>
      <c r="C3" t="str">
        <f t="shared" si="0"/>
        <v>momaToDate.sdf</v>
      </c>
      <c r="D3" t="str">
        <f t="shared" si="0"/>
        <v>momaToDateSdf</v>
      </c>
      <c r="E3" t="str">
        <f t="shared" ref="E3:E35" si="1">"String "&amp;D3</f>
        <v>String momaToDateSdf</v>
      </c>
      <c r="F3" t="str">
        <f t="shared" ref="F3:F67" si="2">"private  "&amp;E3&amp;";"</f>
        <v>private  String momaToDateSdf;</v>
      </c>
      <c r="G3" t="s">
        <v>373</v>
      </c>
      <c r="H3" t="str">
        <f t="shared" ref="H3:H19" si="3">"this."&amp;D3&amp;" = "&amp;D3&amp;";"</f>
        <v>this.momaToDateSdf = momaToDateSdf;</v>
      </c>
      <c r="I3" t="str">
        <f t="shared" ref="I3:I19" si="4">"@Value(""${"&amp;G3&amp;"."&amp;LOWER(A3)&amp;"}"") "&amp;F3</f>
        <v>@Value("${org.muhia.psi.config.integ.moma.to.date.sdf}") private  String momaToDateSdf;</v>
      </c>
      <c r="J3" t="str">
        <f t="shared" ref="J3:J67" si="5">G3&amp;"."&amp;LOWER(A3)&amp;"="&amp;K3</f>
        <v>org.muhia.psi.config.integ.moma.to.date.sdf=YYYY-mm-dd</v>
      </c>
      <c r="K3" t="s">
        <v>404</v>
      </c>
    </row>
    <row r="4" spans="1:17" x14ac:dyDescent="0.3">
      <c r="A4" s="13" t="s">
        <v>374</v>
      </c>
      <c r="B4" t="str">
        <f t="shared" ref="B4:D4" si="6">IFERROR(MID(A4,1,SEARCH(".",A4,1)-1)&amp;UPPER(MID(A4,SEARCH(".",A4,1)+1,1))&amp;MID(A4,SEARCH(".",A4,1)+2,LEN(A4)-SEARCH(".",A4,1)+1),A4)</f>
        <v>momaGateway.ip</v>
      </c>
      <c r="C4" t="str">
        <f t="shared" si="6"/>
        <v>momaGatewayIp</v>
      </c>
      <c r="D4" t="str">
        <f t="shared" si="6"/>
        <v>momaGatewayIp</v>
      </c>
      <c r="E4" t="str">
        <f t="shared" si="1"/>
        <v>String momaGatewayIp</v>
      </c>
      <c r="F4" t="str">
        <f t="shared" si="2"/>
        <v>private  String momaGatewayIp;</v>
      </c>
      <c r="G4" t="s">
        <v>373</v>
      </c>
      <c r="H4" t="str">
        <f t="shared" si="3"/>
        <v>this.momaGatewayIp = momaGatewayIp;</v>
      </c>
      <c r="I4" t="str">
        <f t="shared" si="4"/>
        <v>@Value("${org.muhia.psi.config.integ.moma.gateway.ip}") private  String momaGatewayIp;</v>
      </c>
      <c r="J4" t="str">
        <f t="shared" si="5"/>
        <v>org.muhia.psi.config.integ.moma.gateway.ip=166.63.17.160</v>
      </c>
      <c r="K4" t="s">
        <v>391</v>
      </c>
    </row>
    <row r="5" spans="1:17" x14ac:dyDescent="0.3">
      <c r="A5" t="s">
        <v>375</v>
      </c>
      <c r="B5" t="str">
        <f t="shared" ref="B5:D5" si="7">IFERROR(MID(A5,1,SEARCH(".",A5,1)-1)&amp;UPPER(MID(A5,SEARCH(".",A5,1)+1,1))&amp;MID(A5,SEARCH(".",A5,1)+2,LEN(A5)-SEARCH(".",A5,1)+1),A5)</f>
        <v>momaGateway.port</v>
      </c>
      <c r="C5" t="str">
        <f t="shared" si="7"/>
        <v>momaGatewayPort</v>
      </c>
      <c r="D5" t="str">
        <f t="shared" si="7"/>
        <v>momaGatewayPort</v>
      </c>
      <c r="E5" t="str">
        <f t="shared" si="1"/>
        <v>String momaGatewayPort</v>
      </c>
      <c r="F5" t="str">
        <f t="shared" si="2"/>
        <v>private  String momaGatewayPort;</v>
      </c>
      <c r="G5" t="s">
        <v>373</v>
      </c>
      <c r="H5" t="str">
        <f t="shared" si="3"/>
        <v>this.momaGatewayPort = momaGatewayPort;</v>
      </c>
      <c r="I5" t="str">
        <f t="shared" si="4"/>
        <v>@Value("${org.muhia.psi.config.integ.moma.gateway.port}") private  String momaGatewayPort;</v>
      </c>
      <c r="J5" t="str">
        <f t="shared" si="5"/>
        <v>org.muhia.psi.config.integ.moma.gateway.port=9009</v>
      </c>
      <c r="K5">
        <v>9009</v>
      </c>
    </row>
    <row r="6" spans="1:17" x14ac:dyDescent="0.3">
      <c r="A6" t="s">
        <v>376</v>
      </c>
      <c r="B6" t="str">
        <f t="shared" ref="B6:D6" si="8">IFERROR(MID(A6,1,SEARCH(".",A6,1)-1)&amp;UPPER(MID(A6,SEARCH(".",A6,1)+1,1))&amp;MID(A6,SEARCH(".",A6,1)+2,LEN(A6)-SEARCH(".",A6,1)+1),A6)</f>
        <v>momaGateway.username</v>
      </c>
      <c r="C6" t="str">
        <f t="shared" si="8"/>
        <v>momaGatewayUsername</v>
      </c>
      <c r="D6" t="str">
        <f t="shared" si="8"/>
        <v>momaGatewayUsername</v>
      </c>
      <c r="E6" t="str">
        <f t="shared" si="1"/>
        <v>String momaGatewayUsername</v>
      </c>
      <c r="F6" t="str">
        <f t="shared" si="2"/>
        <v>private  String momaGatewayUsername;</v>
      </c>
      <c r="G6" t="s">
        <v>373</v>
      </c>
      <c r="H6" t="str">
        <f t="shared" si="3"/>
        <v>this.momaGatewayUsername = momaGatewayUsername;</v>
      </c>
      <c r="I6" t="str">
        <f t="shared" si="4"/>
        <v>@Value("${org.muhia.psi.config.integ.moma.gateway.username}") private  String momaGatewayUsername;</v>
      </c>
      <c r="J6" t="str">
        <f t="shared" si="5"/>
        <v>org.muhia.psi.config.integ.moma.gateway.username=Jd91qMxGc0RjfcVi3bGEPQ==</v>
      </c>
      <c r="K6" s="15" t="s">
        <v>402</v>
      </c>
    </row>
    <row r="7" spans="1:17" x14ac:dyDescent="0.3">
      <c r="A7" t="s">
        <v>377</v>
      </c>
      <c r="B7" t="str">
        <f t="shared" ref="B7:D7" si="9">IFERROR(MID(A7,1,SEARCH(".",A7,1)-1)&amp;UPPER(MID(A7,SEARCH(".",A7,1)+1,1))&amp;MID(A7,SEARCH(".",A7,1)+2,LEN(A7)-SEARCH(".",A7,1)+1),A7)</f>
        <v>momaGateway.password</v>
      </c>
      <c r="C7" t="str">
        <f t="shared" si="9"/>
        <v>momaGatewayPassword</v>
      </c>
      <c r="D7" t="str">
        <f t="shared" si="9"/>
        <v>momaGatewayPassword</v>
      </c>
      <c r="E7" t="str">
        <f t="shared" si="1"/>
        <v>String momaGatewayPassword</v>
      </c>
      <c r="F7" t="str">
        <f t="shared" si="2"/>
        <v>private  String momaGatewayPassword;</v>
      </c>
      <c r="G7" t="s">
        <v>373</v>
      </c>
      <c r="H7" t="str">
        <f t="shared" si="3"/>
        <v>this.momaGatewayPassword = momaGatewayPassword;</v>
      </c>
      <c r="I7" t="str">
        <f t="shared" si="4"/>
        <v>@Value("${org.muhia.psi.config.integ.moma.gateway.password}") private  String momaGatewayPassword;</v>
      </c>
      <c r="J7" t="str">
        <f t="shared" si="5"/>
        <v>org.muhia.psi.config.integ.moma.gateway.password=CITUxl9bi8YdgTt0gpKAkA==</v>
      </c>
      <c r="K7" s="15" t="s">
        <v>403</v>
      </c>
    </row>
    <row r="8" spans="1:17" x14ac:dyDescent="0.3">
      <c r="A8" t="s">
        <v>378</v>
      </c>
      <c r="B8" t="str">
        <f t="shared" ref="B8:D8" si="10">IFERROR(MID(A8,1,SEARCH(".",A8,1)-1)&amp;UPPER(MID(A8,SEARCH(".",A8,1)+1,1))&amp;MID(A8,SEARCH(".",A8,1)+2,LEN(A8)-SEARCH(".",A8,1)+1),A8)</f>
        <v>momaGateway.gsmdataRetrievalPrefix</v>
      </c>
      <c r="C8" t="str">
        <f t="shared" si="10"/>
        <v>momaGatewayGsmdataRetrievalPrefix</v>
      </c>
      <c r="D8" t="str">
        <f t="shared" si="10"/>
        <v>momaGatewayGsmdataRetrievalPrefix</v>
      </c>
      <c r="E8" t="str">
        <f t="shared" si="1"/>
        <v>String momaGatewayGsmdataRetrievalPrefix</v>
      </c>
      <c r="F8" t="str">
        <f t="shared" si="2"/>
        <v>private  String momaGatewayGsmdataRetrievalPrefix;</v>
      </c>
      <c r="G8" t="s">
        <v>373</v>
      </c>
      <c r="H8" t="str">
        <f t="shared" si="3"/>
        <v>this.momaGatewayGsmdataRetrievalPrefix = momaGatewayGsmdataRetrievalPrefix;</v>
      </c>
      <c r="I8" t="str">
        <f t="shared" si="4"/>
        <v>@Value("${org.muhia.psi.config.integ.moma.gateway.gsmdataretrievalprefix}") private  String momaGatewayGsmdataRetrievalPrefix;</v>
      </c>
      <c r="J8" t="str">
        <f t="shared" si="5"/>
        <v>org.muhia.psi.config.integ.moma.gateway.gsmdataretrievalprefix=Gsm</v>
      </c>
      <c r="K8" t="s">
        <v>392</v>
      </c>
    </row>
    <row r="9" spans="1:17" x14ac:dyDescent="0.3">
      <c r="A9" t="s">
        <v>379</v>
      </c>
      <c r="B9" t="str">
        <f t="shared" ref="B9:D10" si="11">IFERROR(MID(A9,1,SEARCH(".",A9,1)-1)&amp;UPPER(MID(A9,SEARCH(".",A9,1)+1,1))&amp;MID(A9,SEARCH(".",A9,1)+2,LEN(A9)-SEARCH(".",A9,1)+1),A9)</f>
        <v>momaGateway.gsmdataRetrievalMethod</v>
      </c>
      <c r="C9" t="str">
        <f t="shared" si="11"/>
        <v>momaGatewayGsmdataRetrievalMethod</v>
      </c>
      <c r="D9" t="str">
        <f t="shared" si="11"/>
        <v>momaGatewayGsmdataRetrievalMethod</v>
      </c>
      <c r="E9" t="str">
        <f t="shared" si="1"/>
        <v>String momaGatewayGsmdataRetrievalMethod</v>
      </c>
      <c r="F9" t="str">
        <f t="shared" si="2"/>
        <v>private  String momaGatewayGsmdataRetrievalMethod;</v>
      </c>
      <c r="G9" t="s">
        <v>373</v>
      </c>
      <c r="H9" t="str">
        <f t="shared" si="3"/>
        <v>this.momaGatewayGsmdataRetrievalMethod = momaGatewayGsmdataRetrievalMethod;</v>
      </c>
      <c r="I9" t="str">
        <f t="shared" si="4"/>
        <v>@Value("${org.muhia.psi.config.integ.moma.gateway.gsmdataretrievalmethod}") private  String momaGatewayGsmdataRetrievalMethod;</v>
      </c>
      <c r="J9" t="str">
        <f t="shared" si="5"/>
        <v>org.muhia.psi.config.integ.moma.gateway.gsmdataretrievalmethod=GsmItemised</v>
      </c>
      <c r="K9" t="s">
        <v>393</v>
      </c>
    </row>
    <row r="10" spans="1:17" x14ac:dyDescent="0.3">
      <c r="A10" t="s">
        <v>380</v>
      </c>
      <c r="B10" t="str">
        <f t="shared" si="11"/>
        <v>momaGateway.txnSummarydataRetrievalMethod</v>
      </c>
      <c r="C10" t="str">
        <f t="shared" si="11"/>
        <v>momaGatewayTxnSummarydataRetrievalMethod</v>
      </c>
      <c r="D10" t="str">
        <f t="shared" si="11"/>
        <v>momaGatewayTxnSummarydataRetrievalMethod</v>
      </c>
      <c r="E10" t="str">
        <f t="shared" ref="E10" si="12">"String "&amp;D10</f>
        <v>String momaGatewayTxnSummarydataRetrievalMethod</v>
      </c>
      <c r="F10" t="str">
        <f t="shared" ref="F10" si="13">"private  "&amp;E10&amp;";"</f>
        <v>private  String momaGatewayTxnSummarydataRetrievalMethod;</v>
      </c>
      <c r="G10" t="s">
        <v>373</v>
      </c>
      <c r="H10" t="str">
        <f t="shared" ref="H10" si="14">"this."&amp;D10&amp;" = "&amp;D10&amp;";"</f>
        <v>this.momaGatewayTxnSummarydataRetrievalMethod = momaGatewayTxnSummarydataRetrievalMethod;</v>
      </c>
      <c r="I10" t="str">
        <f t="shared" ref="I10" si="15">"@Value(""${"&amp;G10&amp;"."&amp;LOWER(A10)&amp;"}"") "&amp;F10</f>
        <v>@Value("${org.muhia.psi.config.integ.moma.gateway.txnsummarydataretrievalmethod}") private  String momaGatewayTxnSummarydataRetrievalMethod;</v>
      </c>
      <c r="J10" t="str">
        <f t="shared" ref="J10" si="16">G10&amp;"."&amp;LOWER(A10)&amp;"="&amp;K10</f>
        <v>org.muhia.psi.config.integ.moma.gateway.txnsummarydataretrievalmethod=TransactionSummary</v>
      </c>
      <c r="K10" t="s">
        <v>394</v>
      </c>
      <c r="P10" t="s">
        <v>392</v>
      </c>
      <c r="Q10" t="s">
        <v>394</v>
      </c>
    </row>
    <row r="11" spans="1:17" x14ac:dyDescent="0.3">
      <c r="A11" t="s">
        <v>477</v>
      </c>
      <c r="B11" t="str">
        <f t="shared" ref="B11:D11" si="17">IFERROR(MID(A11,1,SEARCH(".",A11,1)-1)&amp;UPPER(MID(A11,SEARCH(".",A11,1)+1,1))&amp;MID(A11,SEARCH(".",A11,1)+2,LEN(A11)-SEARCH(".",A11,1)+1),A11)</f>
        <v>momaGateway.txnSubmitResultsRetrievalMethod</v>
      </c>
      <c r="C11" t="str">
        <f t="shared" si="17"/>
        <v>momaGatewayTxnSubmitResultsRetrievalMethod</v>
      </c>
      <c r="D11" t="str">
        <f t="shared" si="17"/>
        <v>momaGatewayTxnSubmitResultsRetrievalMethod</v>
      </c>
      <c r="E11" t="str">
        <f t="shared" si="1"/>
        <v>String momaGatewayTxnSubmitResultsRetrievalMethod</v>
      </c>
      <c r="F11" t="str">
        <f t="shared" si="2"/>
        <v>private  String momaGatewayTxnSubmitResultsRetrievalMethod;</v>
      </c>
      <c r="G11" t="s">
        <v>373</v>
      </c>
      <c r="H11" t="str">
        <f t="shared" si="3"/>
        <v>this.momaGatewayTxnSubmitResultsRetrievalMethod = momaGatewayTxnSubmitResultsRetrievalMethod;</v>
      </c>
      <c r="I11" t="str">
        <f t="shared" si="4"/>
        <v>@Value("${org.muhia.psi.config.integ.moma.gateway.txnsubmitresultsretrievalmethod}") private  String momaGatewayTxnSubmitResultsRetrievalMethod;</v>
      </c>
      <c r="J11" t="str">
        <f t="shared" si="5"/>
        <v>org.muhia.psi.config.integ.moma.gateway.txnsubmitresultsretrievalmethod=SubmitResults</v>
      </c>
      <c r="K11" t="s">
        <v>476</v>
      </c>
      <c r="P11" t="s">
        <v>392</v>
      </c>
      <c r="Q11" t="s">
        <v>393</v>
      </c>
    </row>
    <row r="12" spans="1:17" x14ac:dyDescent="0.3">
      <c r="A12" t="s">
        <v>381</v>
      </c>
      <c r="B12" t="str">
        <f t="shared" ref="B12:D12" si="18">IFERROR(MID(A12,1,SEARCH(".",A12,1)-1)&amp;UPPER(MID(A12,SEARCH(".",A12,1)+1,1))&amp;MID(A12,SEARCH(".",A12,1)+2,LEN(A12)-SEARCH(".",A12,1)+1),A12)</f>
        <v>momaGateway.amDataRetrievalPrefix</v>
      </c>
      <c r="C12" t="str">
        <f t="shared" si="18"/>
        <v>momaGatewayAmDataRetrievalPrefix</v>
      </c>
      <c r="D12" t="str">
        <f t="shared" si="18"/>
        <v>momaGatewayAmDataRetrievalPrefix</v>
      </c>
      <c r="E12" t="str">
        <f t="shared" si="1"/>
        <v>String momaGatewayAmDataRetrievalPrefix</v>
      </c>
      <c r="F12" t="str">
        <f t="shared" si="2"/>
        <v>private  String momaGatewayAmDataRetrievalPrefix;</v>
      </c>
      <c r="G12" t="s">
        <v>373</v>
      </c>
      <c r="H12" t="str">
        <f t="shared" si="3"/>
        <v>this.momaGatewayAmDataRetrievalPrefix = momaGatewayAmDataRetrievalPrefix;</v>
      </c>
      <c r="I12" t="str">
        <f t="shared" si="4"/>
        <v>@Value("${org.muhia.psi.config.integ.moma.gateway.amdataretrievalprefix}") private  String momaGatewayAmDataRetrievalPrefix;</v>
      </c>
      <c r="J12" t="str">
        <f t="shared" si="5"/>
        <v>org.muhia.psi.config.integ.moma.gateway.amdataretrievalprefix=AirtelMoney</v>
      </c>
      <c r="K12" t="s">
        <v>395</v>
      </c>
      <c r="P12" t="s">
        <v>395</v>
      </c>
      <c r="Q12" t="s">
        <v>396</v>
      </c>
    </row>
    <row r="13" spans="1:17" x14ac:dyDescent="0.3">
      <c r="A13" t="s">
        <v>382</v>
      </c>
      <c r="B13" t="str">
        <f t="shared" ref="B13:D13" si="19">IFERROR(MID(A13,1,SEARCH(".",A13,1)-1)&amp;UPPER(MID(A13,SEARCH(".",A13,1)+1,1))&amp;MID(A13,SEARCH(".",A13,1)+2,LEN(A13)-SEARCH(".",A13,1)+1),A13)</f>
        <v>momaGateway.amDataRetrievalMethod</v>
      </c>
      <c r="C13" t="str">
        <f t="shared" si="19"/>
        <v>momaGatewayAmDataRetrievalMethod</v>
      </c>
      <c r="D13" t="str">
        <f t="shared" si="19"/>
        <v>momaGatewayAmDataRetrievalMethod</v>
      </c>
      <c r="E13" t="str">
        <f t="shared" si="1"/>
        <v>String momaGatewayAmDataRetrievalMethod</v>
      </c>
      <c r="F13" t="str">
        <f t="shared" si="2"/>
        <v>private  String momaGatewayAmDataRetrievalMethod;</v>
      </c>
      <c r="G13" t="s">
        <v>373</v>
      </c>
      <c r="H13" t="str">
        <f t="shared" si="3"/>
        <v>this.momaGatewayAmDataRetrievalMethod = momaGatewayAmDataRetrievalMethod;</v>
      </c>
      <c r="I13" t="str">
        <f t="shared" si="4"/>
        <v>@Value("${org.muhia.psi.config.integ.moma.gateway.amdataretrievalmethod}") private  String momaGatewayAmDataRetrievalMethod;</v>
      </c>
      <c r="J13" t="str">
        <f t="shared" si="5"/>
        <v>org.muhia.psi.config.integ.moma.gateway.amdataretrievalmethod=ItemisedAirtelMoney</v>
      </c>
      <c r="K13" t="s">
        <v>396</v>
      </c>
      <c r="P13" t="s">
        <v>392</v>
      </c>
      <c r="Q13" t="s">
        <v>397</v>
      </c>
    </row>
    <row r="14" spans="1:17" x14ac:dyDescent="0.3">
      <c r="A14" t="s">
        <v>383</v>
      </c>
      <c r="B14" t="str">
        <f t="shared" ref="B14:D14" si="20">IFERROR(MID(A14,1,SEARCH(".",A14,1)-1)&amp;UPPER(MID(A14,SEARCH(".",A14,1)+1,1))&amp;MID(A14,SEARCH(".",A14,1)+2,LEN(A14)-SEARCH(".",A14,1)+1),A14)</f>
        <v>momaGateway.gsmServiceDataRetrievalMethod</v>
      </c>
      <c r="C14" t="str">
        <f t="shared" si="20"/>
        <v>momaGatewayGsmServiceDataRetrievalMethod</v>
      </c>
      <c r="D14" t="str">
        <f t="shared" si="20"/>
        <v>momaGatewayGsmServiceDataRetrievalMethod</v>
      </c>
      <c r="E14" t="str">
        <f t="shared" si="1"/>
        <v>String momaGatewayGsmServiceDataRetrievalMethod</v>
      </c>
      <c r="F14" t="str">
        <f t="shared" si="2"/>
        <v>private  String momaGatewayGsmServiceDataRetrievalMethod;</v>
      </c>
      <c r="G14" t="s">
        <v>373</v>
      </c>
      <c r="H14" t="str">
        <f t="shared" si="3"/>
        <v>this.momaGatewayGsmServiceDataRetrievalMethod = momaGatewayGsmServiceDataRetrievalMethod;</v>
      </c>
      <c r="I14" t="str">
        <f t="shared" si="4"/>
        <v>@Value("${org.muhia.psi.config.integ.moma.gateway.gsmservicedataretrievalmethod}") private  String momaGatewayGsmServiceDataRetrievalMethod;</v>
      </c>
      <c r="J14" t="str">
        <f t="shared" si="5"/>
        <v>org.muhia.psi.config.integ.moma.gateway.gsmservicedataretrievalmethod=GsmByService</v>
      </c>
      <c r="K14" t="s">
        <v>397</v>
      </c>
      <c r="P14" t="s">
        <v>395</v>
      </c>
      <c r="Q14" t="s">
        <v>398</v>
      </c>
    </row>
    <row r="15" spans="1:17" x14ac:dyDescent="0.3">
      <c r="A15" t="s">
        <v>478</v>
      </c>
      <c r="B15" t="str">
        <f t="shared" ref="B15:D15" si="21">IFERROR(MID(A15,1,SEARCH(".",A15,1)-1)&amp;UPPER(MID(A15,SEARCH(".",A15,1)+1,1))&amp;MID(A15,SEARCH(".",A15,1)+2,LEN(A15)-SEARCH(".",A15,1)+1),A15)</f>
        <v>momaGsm.by.AirtelMoneyByProductRetrievalMethod</v>
      </c>
      <c r="C15" t="str">
        <f t="shared" si="21"/>
        <v>momaGsmBy.AirtelMoneyByProductRetrievalMethod</v>
      </c>
      <c r="D15" t="str">
        <f t="shared" si="21"/>
        <v>momaGsmByAirtelMoneyByProductRetrievalMethod</v>
      </c>
      <c r="E15" t="str">
        <f t="shared" si="1"/>
        <v>String momaGsmByAirtelMoneyByProductRetrievalMethod</v>
      </c>
      <c r="F15" t="str">
        <f t="shared" si="2"/>
        <v>private  String momaGsmByAirtelMoneyByProductRetrievalMethod;</v>
      </c>
      <c r="G15" t="s">
        <v>373</v>
      </c>
      <c r="H15" t="str">
        <f t="shared" si="3"/>
        <v>this.momaGsmByAirtelMoneyByProductRetrievalMethod = momaGsmByAirtelMoneyByProductRetrievalMethod;</v>
      </c>
      <c r="I15" t="str">
        <f t="shared" si="4"/>
        <v>@Value("${org.muhia.psi.config.integ.moma.gsm.by.airtelmoneybyproductretrievalmethod}") private  String momaGsmByAirtelMoneyByProductRetrievalMethod;</v>
      </c>
      <c r="J15" t="str">
        <f t="shared" si="5"/>
        <v>org.muhia.psi.config.integ.moma.gsm.by.airtelmoneybyproductretrievalmethod=AirtelMoneyByProduct</v>
      </c>
      <c r="K15" t="s">
        <v>398</v>
      </c>
      <c r="P15" t="s">
        <v>392</v>
      </c>
      <c r="Q15" t="s">
        <v>476</v>
      </c>
    </row>
    <row r="16" spans="1:17" x14ac:dyDescent="0.3">
      <c r="A16" t="s">
        <v>384</v>
      </c>
      <c r="B16" t="str">
        <f t="shared" ref="B16:D16" si="22">IFERROR(MID(A16,1,SEARCH(".",A16,1)-1)&amp;UPPER(MID(A16,SEARCH(".",A16,1)+1,1))&amp;MID(A16,SEARCH(".",A16,1)+2,LEN(A16)-SEARCH(".",A16,1)+1),A16)</f>
        <v>momaGateway.fromDate</v>
      </c>
      <c r="C16" t="str">
        <f t="shared" si="22"/>
        <v>momaGatewayFromDate</v>
      </c>
      <c r="D16" t="str">
        <f t="shared" si="22"/>
        <v>momaGatewayFromDate</v>
      </c>
      <c r="E16" t="str">
        <f t="shared" si="1"/>
        <v>String momaGatewayFromDate</v>
      </c>
      <c r="F16" t="str">
        <f t="shared" si="2"/>
        <v>private  String momaGatewayFromDate;</v>
      </c>
      <c r="G16" t="s">
        <v>373</v>
      </c>
      <c r="H16" t="str">
        <f t="shared" si="3"/>
        <v>this.momaGatewayFromDate = momaGatewayFromDate;</v>
      </c>
      <c r="I16" t="str">
        <f t="shared" si="4"/>
        <v>@Value("${org.muhia.psi.config.integ.moma.gateway.fromdate}") private  String momaGatewayFromDate;</v>
      </c>
      <c r="J16" t="str">
        <f t="shared" si="5"/>
        <v>org.muhia.psi.config.integ.moma.gateway.fromdate=42530</v>
      </c>
      <c r="K16" s="14">
        <v>42530</v>
      </c>
    </row>
    <row r="17" spans="1:11" x14ac:dyDescent="0.3">
      <c r="A17" t="s">
        <v>385</v>
      </c>
      <c r="B17" t="str">
        <f t="shared" ref="B17:D17" si="23">IFERROR(MID(A17,1,SEARCH(".",A17,1)-1)&amp;UPPER(MID(A17,SEARCH(".",A17,1)+1,1))&amp;MID(A17,SEARCH(".",A17,1)+2,LEN(A17)-SEARCH(".",A17,1)+1),A17)</f>
        <v>momaGateway.toDate</v>
      </c>
      <c r="C17" t="str">
        <f t="shared" si="23"/>
        <v>momaGatewayToDate</v>
      </c>
      <c r="D17" t="str">
        <f t="shared" si="23"/>
        <v>momaGatewayToDate</v>
      </c>
      <c r="E17" t="str">
        <f t="shared" si="1"/>
        <v>String momaGatewayToDate</v>
      </c>
      <c r="F17" t="str">
        <f t="shared" si="2"/>
        <v>private  String momaGatewayToDate;</v>
      </c>
      <c r="G17" t="s">
        <v>373</v>
      </c>
      <c r="H17" t="str">
        <f t="shared" si="3"/>
        <v>this.momaGatewayToDate = momaGatewayToDate;</v>
      </c>
      <c r="I17" t="str">
        <f t="shared" si="4"/>
        <v>@Value("${org.muhia.psi.config.integ.moma.gateway.todate}") private  String momaGatewayToDate;</v>
      </c>
      <c r="J17" t="str">
        <f t="shared" si="5"/>
        <v>org.muhia.psi.config.integ.moma.gateway.todate=42713</v>
      </c>
      <c r="K17" s="14">
        <v>42713</v>
      </c>
    </row>
    <row r="18" spans="1:11" x14ac:dyDescent="0.3">
      <c r="A18" t="s">
        <v>390</v>
      </c>
      <c r="B18" t="str">
        <f t="shared" ref="B18:D18" si="24">IFERROR(MID(A18,1,SEARCH(".",A18,1)-1)&amp;UPPER(MID(A18,SEARCH(".",A18,1)+1,1))&amp;MID(A18,SEARCH(".",A18,1)+2,LEN(A18)-SEARCH(".",A18,1)+1),A18)</f>
        <v>momaGateway.start.EntryNum</v>
      </c>
      <c r="C18" t="str">
        <f t="shared" si="24"/>
        <v>momaGatewayStart.EntryNum</v>
      </c>
      <c r="D18" t="str">
        <f t="shared" si="24"/>
        <v>momaGatewayStartEntryNum</v>
      </c>
      <c r="E18" t="str">
        <f t="shared" si="1"/>
        <v>String momaGatewayStartEntryNum</v>
      </c>
      <c r="F18" t="str">
        <f t="shared" si="2"/>
        <v>private  String momaGatewayStartEntryNum;</v>
      </c>
      <c r="G18" t="s">
        <v>373</v>
      </c>
      <c r="H18" t="str">
        <f t="shared" si="3"/>
        <v>this.momaGatewayStartEntryNum = momaGatewayStartEntryNum;</v>
      </c>
      <c r="I18" t="str">
        <f t="shared" si="4"/>
        <v>@Value("${org.muhia.psi.config.integ.moma.gateway.start.entrynum}") private  String momaGatewayStartEntryNum;</v>
      </c>
      <c r="J18" t="str">
        <f t="shared" si="5"/>
        <v>org.muhia.psi.config.integ.moma.gateway.start.entrynum=1</v>
      </c>
      <c r="K18">
        <v>1</v>
      </c>
    </row>
    <row r="19" spans="1:11" x14ac:dyDescent="0.3">
      <c r="A19" t="s">
        <v>386</v>
      </c>
      <c r="B19" t="str">
        <f t="shared" ref="B19:D19" si="25">IFERROR(MID(A19,1,SEARCH(".",A19,1)-1)&amp;UPPER(MID(A19,SEARCH(".",A19,1)+1,1))&amp;MID(A19,SEARCH(".",A19,1)+2,LEN(A19)-SEARCH(".",A19,1)+1),A19)</f>
        <v>momaGateway.endEntryNum</v>
      </c>
      <c r="C19" t="str">
        <f t="shared" si="25"/>
        <v>momaGatewayEndEntryNum</v>
      </c>
      <c r="D19" t="str">
        <f t="shared" si="25"/>
        <v>momaGatewayEndEntryNum</v>
      </c>
      <c r="E19" t="str">
        <f t="shared" si="1"/>
        <v>String momaGatewayEndEntryNum</v>
      </c>
      <c r="F19" t="str">
        <f t="shared" si="2"/>
        <v>private  String momaGatewayEndEntryNum;</v>
      </c>
      <c r="G19" t="s">
        <v>373</v>
      </c>
      <c r="H19" t="str">
        <f t="shared" si="3"/>
        <v>this.momaGatewayEndEntryNum = momaGatewayEndEntryNum;</v>
      </c>
      <c r="I19" t="str">
        <f t="shared" si="4"/>
        <v>@Value("${org.muhia.psi.config.integ.moma.gateway.endentrynum}") private  String momaGatewayEndEntryNum;</v>
      </c>
      <c r="J19" t="str">
        <f t="shared" si="5"/>
        <v>org.muhia.psi.config.integ.moma.gateway.endentrynum=100</v>
      </c>
      <c r="K19">
        <v>100</v>
      </c>
    </row>
    <row r="20" spans="1:11" x14ac:dyDescent="0.3">
      <c r="A20" t="s">
        <v>387</v>
      </c>
      <c r="B20" t="str">
        <f t="shared" ref="B20:D20" si="26">IFERROR(MID(A20,1,SEARCH(".",A20,1)-1)&amp;UPPER(MID(A20,SEARCH(".",A20,1)+1,1))&amp;MID(A20,SEARCH(".",A20,1)+2,LEN(A20)-SEARCH(".",A20,1)+1),A20)</f>
        <v>momaGateway.url</v>
      </c>
      <c r="C20" t="str">
        <f t="shared" si="26"/>
        <v>momaGatewayUrl</v>
      </c>
      <c r="D20" t="str">
        <f t="shared" si="26"/>
        <v>momaGatewayUrl</v>
      </c>
      <c r="E20" t="str">
        <f t="shared" si="1"/>
        <v>String momaGatewayUrl</v>
      </c>
      <c r="F20" t="str">
        <f t="shared" si="2"/>
        <v>private  String momaGatewayUrl;</v>
      </c>
      <c r="G20" t="s">
        <v>373</v>
      </c>
      <c r="H20" t="str">
        <f t="shared" ref="H20:H22" si="27">"this."&amp;D20&amp;" = "&amp;D20&amp;";"</f>
        <v>this.momaGatewayUrl = momaGatewayUrl;</v>
      </c>
      <c r="I20" t="str">
        <f t="shared" ref="I20:I22" si="28">"@Value(""${"&amp;G20&amp;"."&amp;LOWER(A20)&amp;"}"") "&amp;F20</f>
        <v>@Value("${org.muhia.psi.config.integ.moma.gateway.url}") private  String momaGatewayUrl;</v>
      </c>
      <c r="J20" t="str">
        <f t="shared" si="5"/>
        <v>org.muhia.psi.config.integ.moma.gateway.url=todate;</v>
      </c>
      <c r="K20" t="s">
        <v>399</v>
      </c>
    </row>
    <row r="21" spans="1:11" x14ac:dyDescent="0.3">
      <c r="A21" t="s">
        <v>388</v>
      </c>
      <c r="B21" t="str">
        <f t="shared" ref="B21:D21" si="29">IFERROR(MID(A21,1,SEARCH(".",A21,1)-1)&amp;UPPER(MID(A21,SEARCH(".",A21,1)+1,1))&amp;MID(A21,SEARCH(".",A21,1)+2,LEN(A21)-SEARCH(".",A21,1)+1),A21)</f>
        <v>momaGateway.default.encoding</v>
      </c>
      <c r="C21" t="str">
        <f t="shared" si="29"/>
        <v>momaGatewayDefault.encoding</v>
      </c>
      <c r="D21" t="str">
        <f t="shared" si="29"/>
        <v>momaGatewayDefaultEncoding</v>
      </c>
      <c r="E21" t="str">
        <f t="shared" si="1"/>
        <v>String momaGatewayDefaultEncoding</v>
      </c>
      <c r="F21" t="str">
        <f t="shared" si="2"/>
        <v>private  String momaGatewayDefaultEncoding;</v>
      </c>
      <c r="G21" t="s">
        <v>373</v>
      </c>
      <c r="H21" t="str">
        <f t="shared" si="27"/>
        <v>this.momaGatewayDefaultEncoding = momaGatewayDefaultEncoding;</v>
      </c>
      <c r="I21" t="str">
        <f t="shared" si="28"/>
        <v>@Value("${org.muhia.psi.config.integ.moma.gateway.default.encoding}") private  String momaGatewayDefaultEncoding;</v>
      </c>
      <c r="J21" t="str">
        <f t="shared" si="5"/>
        <v>org.muhia.psi.config.integ.moma.gateway.default.encoding=UTF-8</v>
      </c>
      <c r="K21" t="s">
        <v>400</v>
      </c>
    </row>
    <row r="22" spans="1:11" x14ac:dyDescent="0.3">
      <c r="A22" t="s">
        <v>389</v>
      </c>
      <c r="B22" t="str">
        <f t="shared" ref="B22:D23" si="30">IFERROR(MID(A22,1,SEARCH(".",A22,1)-1)&amp;UPPER(MID(A22,SEARCH(".",A22,1)+1,1))&amp;MID(A22,SEARCH(".",A22,1)+2,LEN(A22)-SEARCH(".",A22,1)+1),A22)</f>
        <v>momaGateway.url.keywords</v>
      </c>
      <c r="C22" t="str">
        <f t="shared" si="30"/>
        <v>momaGatewayUrl.keywords</v>
      </c>
      <c r="D22" t="str">
        <f t="shared" si="30"/>
        <v>momaGatewayUrlKeywords</v>
      </c>
      <c r="E22" t="str">
        <f t="shared" si="1"/>
        <v>String momaGatewayUrlKeywords</v>
      </c>
      <c r="F22" t="str">
        <f t="shared" si="2"/>
        <v>private  String momaGatewayUrlKeywords;</v>
      </c>
      <c r="G22" t="s">
        <v>373</v>
      </c>
      <c r="H22" t="str">
        <f t="shared" si="27"/>
        <v>this.momaGatewayUrlKeywords = momaGatewayUrlKeywords;</v>
      </c>
      <c r="I22" t="str">
        <f t="shared" si="28"/>
        <v>@Value("${org.muhia.psi.config.integ.moma.gateway.url.keywords}") private  String momaGatewayUrlKeywords;</v>
      </c>
      <c r="J22" t="str">
        <f t="shared" si="5"/>
        <v>org.muhia.psi.config.integ.moma.gateway.url.keywords=ip,port,userid,passwd,retrievalPrefix,retrievalMethod,frmdate,todate</v>
      </c>
      <c r="K22" t="s">
        <v>401</v>
      </c>
    </row>
    <row r="23" spans="1:11" x14ac:dyDescent="0.3">
      <c r="A23" t="s">
        <v>405</v>
      </c>
      <c r="B23" t="str">
        <f t="shared" si="30"/>
        <v>asynchttpclientThreadPoolName</v>
      </c>
      <c r="C23" t="str">
        <f t="shared" si="30"/>
        <v>asynchttpclientThreadPoolName</v>
      </c>
      <c r="D23" t="str">
        <f t="shared" si="30"/>
        <v>asynchttpclientThreadPoolName</v>
      </c>
      <c r="E23" t="str">
        <f t="shared" si="1"/>
        <v>String asynchttpclientThreadPoolName</v>
      </c>
      <c r="F23" t="str">
        <f t="shared" si="2"/>
        <v>private  String asynchttpclientThreadPoolName;</v>
      </c>
      <c r="G23" t="s">
        <v>453</v>
      </c>
      <c r="H23" t="str">
        <f t="shared" ref="H23:H68" si="31">"this."&amp;D23&amp;" = "&amp;D23&amp;";"</f>
        <v>this.asynchttpclientThreadPoolName = asynchttpclientThreadPoolName;</v>
      </c>
      <c r="I23" t="str">
        <f t="shared" ref="I23:I68" si="32">"@Value(""${"&amp;G23&amp;"."&amp;LOWER(A23)&amp;"}"") "&amp;F23</f>
        <v>@Value("${org.muhia.psi.config.asynchttpclient.threadpoolname}") private  String asynchttpclientThreadPoolName;</v>
      </c>
      <c r="J23" t="str">
        <f t="shared" si="5"/>
        <v>org.muhia.psi.config.asynchttpclient.threadpoolname=AsyncHttpClient</v>
      </c>
      <c r="K23" t="s">
        <v>454</v>
      </c>
    </row>
    <row r="24" spans="1:11" x14ac:dyDescent="0.3">
      <c r="A24" t="s">
        <v>406</v>
      </c>
      <c r="B24" t="str">
        <f t="shared" ref="B24:D24" si="33">IFERROR(MID(A24,1,SEARCH(".",A24,1)-1)&amp;UPPER(MID(A24,SEARCH(".",A24,1)+1,1))&amp;MID(A24,SEARCH(".",A24,1)+2,LEN(A24)-SEARCH(".",A24,1)+1),A24)</f>
        <v>asynchttpclientMaxConnections</v>
      </c>
      <c r="C24" t="str">
        <f t="shared" si="33"/>
        <v>asynchttpclientMaxConnections</v>
      </c>
      <c r="D24" t="str">
        <f t="shared" si="33"/>
        <v>asynchttpclientMaxConnections</v>
      </c>
      <c r="E24" t="str">
        <f>"int "&amp;D24</f>
        <v>int asynchttpclientMaxConnections</v>
      </c>
      <c r="F24" t="str">
        <f t="shared" si="2"/>
        <v>private  int asynchttpclientMaxConnections;</v>
      </c>
      <c r="G24" t="s">
        <v>453</v>
      </c>
      <c r="H24" t="str">
        <f t="shared" si="31"/>
        <v>this.asynchttpclientMaxConnections = asynchttpclientMaxConnections;</v>
      </c>
      <c r="I24" t="str">
        <f t="shared" si="32"/>
        <v>@Value("${org.muhia.psi.config.asynchttpclient.maxconnections}") private  int asynchttpclientMaxConnections;</v>
      </c>
      <c r="J24" t="str">
        <f t="shared" si="5"/>
        <v>org.muhia.psi.config.asynchttpclient.maxconnections=-1</v>
      </c>
      <c r="K24">
        <v>-1</v>
      </c>
    </row>
    <row r="25" spans="1:11" x14ac:dyDescent="0.3">
      <c r="A25" t="s">
        <v>407</v>
      </c>
      <c r="B25" t="str">
        <f t="shared" ref="B25:D25" si="34">IFERROR(MID(A25,1,SEARCH(".",A25,1)-1)&amp;UPPER(MID(A25,SEARCH(".",A25,1)+1,1))&amp;MID(A25,SEARCH(".",A25,1)+2,LEN(A25)-SEARCH(".",A25,1)+1),A25)</f>
        <v>asynchttpclientMaxConnectionsPerHost</v>
      </c>
      <c r="C25" t="str">
        <f t="shared" si="34"/>
        <v>asynchttpclientMaxConnectionsPerHost</v>
      </c>
      <c r="D25" t="str">
        <f t="shared" si="34"/>
        <v>asynchttpclientMaxConnectionsPerHost</v>
      </c>
      <c r="E25" t="str">
        <f t="shared" ref="E25:E33" si="35">"int "&amp;D25</f>
        <v>int asynchttpclientMaxConnectionsPerHost</v>
      </c>
      <c r="F25" t="str">
        <f t="shared" si="2"/>
        <v>private  int asynchttpclientMaxConnectionsPerHost;</v>
      </c>
      <c r="G25" t="s">
        <v>453</v>
      </c>
      <c r="H25" t="str">
        <f t="shared" si="31"/>
        <v>this.asynchttpclientMaxConnectionsPerHost = asynchttpclientMaxConnectionsPerHost;</v>
      </c>
      <c r="I25" t="str">
        <f t="shared" si="32"/>
        <v>@Value("${org.muhia.psi.config.asynchttpclient.maxconnectionsperhost}") private  int asynchttpclientMaxConnectionsPerHost;</v>
      </c>
      <c r="J25" t="str">
        <f t="shared" si="5"/>
        <v>org.muhia.psi.config.asynchttpclient.maxconnectionsperhost=-1</v>
      </c>
      <c r="K25">
        <v>-1</v>
      </c>
    </row>
    <row r="26" spans="1:11" x14ac:dyDescent="0.3">
      <c r="A26" t="s">
        <v>408</v>
      </c>
      <c r="B26" t="str">
        <f t="shared" ref="B26:D26" si="36">IFERROR(MID(A26,1,SEARCH(".",A26,1)-1)&amp;UPPER(MID(A26,SEARCH(".",A26,1)+1,1))&amp;MID(A26,SEARCH(".",A26,1)+2,LEN(A26)-SEARCH(".",A26,1)+1),A26)</f>
        <v>asynchttpclientConnectTimeout</v>
      </c>
      <c r="C26" t="str">
        <f t="shared" si="36"/>
        <v>asynchttpclientConnectTimeout</v>
      </c>
      <c r="D26" t="str">
        <f t="shared" si="36"/>
        <v>asynchttpclientConnectTimeout</v>
      </c>
      <c r="E26" t="str">
        <f t="shared" si="35"/>
        <v>int asynchttpclientConnectTimeout</v>
      </c>
      <c r="F26" t="str">
        <f t="shared" si="2"/>
        <v>private  int asynchttpclientConnectTimeout;</v>
      </c>
      <c r="G26" t="s">
        <v>453</v>
      </c>
      <c r="H26" t="str">
        <f t="shared" si="31"/>
        <v>this.asynchttpclientConnectTimeout = asynchttpclientConnectTimeout;</v>
      </c>
      <c r="I26" t="str">
        <f t="shared" si="32"/>
        <v>@Value("${org.muhia.psi.config.asynchttpclient.connecttimeout}") private  int asynchttpclientConnectTimeout;</v>
      </c>
      <c r="J26" t="str">
        <f t="shared" si="5"/>
        <v>org.muhia.psi.config.asynchttpclient.connecttimeout=5000</v>
      </c>
      <c r="K26">
        <v>5000</v>
      </c>
    </row>
    <row r="27" spans="1:11" x14ac:dyDescent="0.3">
      <c r="A27" t="s">
        <v>409</v>
      </c>
      <c r="B27" t="str">
        <f t="shared" ref="B27:D27" si="37">IFERROR(MID(A27,1,SEARCH(".",A27,1)-1)&amp;UPPER(MID(A27,SEARCH(".",A27,1)+1,1))&amp;MID(A27,SEARCH(".",A27,1)+2,LEN(A27)-SEARCH(".",A27,1)+1),A27)</f>
        <v>asynchttpclientPooledConnectionIdleTimeout</v>
      </c>
      <c r="C27" t="str">
        <f t="shared" si="37"/>
        <v>asynchttpclientPooledConnectionIdleTimeout</v>
      </c>
      <c r="D27" t="str">
        <f t="shared" si="37"/>
        <v>asynchttpclientPooledConnectionIdleTimeout</v>
      </c>
      <c r="E27" t="str">
        <f t="shared" si="35"/>
        <v>int asynchttpclientPooledConnectionIdleTimeout</v>
      </c>
      <c r="F27" t="str">
        <f t="shared" si="2"/>
        <v>private  int asynchttpclientPooledConnectionIdleTimeout;</v>
      </c>
      <c r="G27" t="s">
        <v>453</v>
      </c>
      <c r="H27" t="str">
        <f t="shared" si="31"/>
        <v>this.asynchttpclientPooledConnectionIdleTimeout = asynchttpclientPooledConnectionIdleTimeout;</v>
      </c>
      <c r="I27" t="str">
        <f t="shared" si="32"/>
        <v>@Value("${org.muhia.psi.config.asynchttpclient.pooledconnectionidletimeout}") private  int asynchttpclientPooledConnectionIdleTimeout;</v>
      </c>
      <c r="J27" t="str">
        <f t="shared" si="5"/>
        <v>org.muhia.psi.config.asynchttpclient.pooledconnectionidletimeout=60000</v>
      </c>
      <c r="K27">
        <v>60000</v>
      </c>
    </row>
    <row r="28" spans="1:11" x14ac:dyDescent="0.3">
      <c r="A28" t="s">
        <v>410</v>
      </c>
      <c r="B28" t="str">
        <f t="shared" ref="B28:D28" si="38">IFERROR(MID(A28,1,SEARCH(".",A28,1)-1)&amp;UPPER(MID(A28,SEARCH(".",A28,1)+1,1))&amp;MID(A28,SEARCH(".",A28,1)+2,LEN(A28)-SEARCH(".",A28,1)+1),A28)</f>
        <v>asynchttpclientConnectionPoolCleanerPeriod</v>
      </c>
      <c r="C28" t="str">
        <f t="shared" si="38"/>
        <v>asynchttpclientConnectionPoolCleanerPeriod</v>
      </c>
      <c r="D28" t="str">
        <f t="shared" si="38"/>
        <v>asynchttpclientConnectionPoolCleanerPeriod</v>
      </c>
      <c r="E28" t="str">
        <f t="shared" si="35"/>
        <v>int asynchttpclientConnectionPoolCleanerPeriod</v>
      </c>
      <c r="F28" t="str">
        <f t="shared" si="2"/>
        <v>private  int asynchttpclientConnectionPoolCleanerPeriod;</v>
      </c>
      <c r="G28" t="s">
        <v>453</v>
      </c>
      <c r="H28" t="str">
        <f t="shared" si="31"/>
        <v>this.asynchttpclientConnectionPoolCleanerPeriod = asynchttpclientConnectionPoolCleanerPeriod;</v>
      </c>
      <c r="I28" t="str">
        <f t="shared" si="32"/>
        <v>@Value("${org.muhia.psi.config.asynchttpclient.connectionpoolcleanerperiod}") private  int asynchttpclientConnectionPoolCleanerPeriod;</v>
      </c>
      <c r="J28" t="str">
        <f t="shared" si="5"/>
        <v>org.muhia.psi.config.asynchttpclient.connectionpoolcleanerperiod=1000</v>
      </c>
      <c r="K28">
        <v>1000</v>
      </c>
    </row>
    <row r="29" spans="1:11" x14ac:dyDescent="0.3">
      <c r="A29" t="s">
        <v>411</v>
      </c>
      <c r="B29" t="str">
        <f t="shared" ref="B29:D29" si="39">IFERROR(MID(A29,1,SEARCH(".",A29,1)-1)&amp;UPPER(MID(A29,SEARCH(".",A29,1)+1,1))&amp;MID(A29,SEARCH(".",A29,1)+2,LEN(A29)-SEARCH(".",A29,1)+1),A29)</f>
        <v>asynchttpclientReadTimeout</v>
      </c>
      <c r="C29" t="str">
        <f t="shared" si="39"/>
        <v>asynchttpclientReadTimeout</v>
      </c>
      <c r="D29" t="str">
        <f t="shared" si="39"/>
        <v>asynchttpclientReadTimeout</v>
      </c>
      <c r="E29" t="str">
        <f t="shared" si="35"/>
        <v>int asynchttpclientReadTimeout</v>
      </c>
      <c r="F29" t="str">
        <f t="shared" si="2"/>
        <v>private  int asynchttpclientReadTimeout;</v>
      </c>
      <c r="G29" t="s">
        <v>453</v>
      </c>
      <c r="H29" t="str">
        <f t="shared" si="31"/>
        <v>this.asynchttpclientReadTimeout = asynchttpclientReadTimeout;</v>
      </c>
      <c r="I29" t="str">
        <f t="shared" si="32"/>
        <v>@Value("${org.muhia.psi.config.asynchttpclient.readtimeout}") private  int asynchttpclientReadTimeout;</v>
      </c>
      <c r="J29" t="str">
        <f t="shared" si="5"/>
        <v>org.muhia.psi.config.asynchttpclient.readtimeout=60000</v>
      </c>
      <c r="K29">
        <v>60000</v>
      </c>
    </row>
    <row r="30" spans="1:11" x14ac:dyDescent="0.3">
      <c r="A30" t="s">
        <v>412</v>
      </c>
      <c r="B30" t="str">
        <f t="shared" ref="B30:D30" si="40">IFERROR(MID(A30,1,SEARCH(".",A30,1)-1)&amp;UPPER(MID(A30,SEARCH(".",A30,1)+1,1))&amp;MID(A30,SEARCH(".",A30,1)+2,LEN(A30)-SEARCH(".",A30,1)+1),A30)</f>
        <v>asynchttpclientRequestTimeout</v>
      </c>
      <c r="C30" t="str">
        <f t="shared" si="40"/>
        <v>asynchttpclientRequestTimeout</v>
      </c>
      <c r="D30" t="str">
        <f t="shared" si="40"/>
        <v>asynchttpclientRequestTimeout</v>
      </c>
      <c r="E30" t="str">
        <f t="shared" si="35"/>
        <v>int asynchttpclientRequestTimeout</v>
      </c>
      <c r="F30" t="str">
        <f t="shared" si="2"/>
        <v>private  int asynchttpclientRequestTimeout;</v>
      </c>
      <c r="G30" t="s">
        <v>453</v>
      </c>
      <c r="H30" t="str">
        <f t="shared" si="31"/>
        <v>this.asynchttpclientRequestTimeout = asynchttpclientRequestTimeout;</v>
      </c>
      <c r="I30" t="str">
        <f t="shared" si="32"/>
        <v>@Value("${org.muhia.psi.config.asynchttpclient.requesttimeout}") private  int asynchttpclientRequestTimeout;</v>
      </c>
      <c r="J30" t="str">
        <f t="shared" si="5"/>
        <v>org.muhia.psi.config.asynchttpclient.requesttimeout=60000</v>
      </c>
      <c r="K30">
        <v>60000</v>
      </c>
    </row>
    <row r="31" spans="1:11" x14ac:dyDescent="0.3">
      <c r="A31" t="s">
        <v>413</v>
      </c>
      <c r="B31" t="str">
        <f t="shared" ref="B31:D31" si="41">IFERROR(MID(A31,1,SEARCH(".",A31,1)-1)&amp;UPPER(MID(A31,SEARCH(".",A31,1)+1,1))&amp;MID(A31,SEARCH(".",A31,1)+2,LEN(A31)-SEARCH(".",A31,1)+1),A31)</f>
        <v>asynchttpclientConnectionTtl</v>
      </c>
      <c r="C31" t="str">
        <f t="shared" si="41"/>
        <v>asynchttpclientConnectionTtl</v>
      </c>
      <c r="D31" t="str">
        <f t="shared" si="41"/>
        <v>asynchttpclientConnectionTtl</v>
      </c>
      <c r="E31" t="str">
        <f t="shared" si="35"/>
        <v>int asynchttpclientConnectionTtl</v>
      </c>
      <c r="F31" t="str">
        <f t="shared" si="2"/>
        <v>private  int asynchttpclientConnectionTtl;</v>
      </c>
      <c r="G31" t="s">
        <v>453</v>
      </c>
      <c r="H31" t="str">
        <f t="shared" si="31"/>
        <v>this.asynchttpclientConnectionTtl = asynchttpclientConnectionTtl;</v>
      </c>
      <c r="I31" t="str">
        <f t="shared" si="32"/>
        <v>@Value("${org.muhia.psi.config.asynchttpclient.connectionttl}") private  int asynchttpclientConnectionTtl;</v>
      </c>
      <c r="J31" t="str">
        <f t="shared" si="5"/>
        <v>org.muhia.psi.config.asynchttpclient.connectionttl=-1</v>
      </c>
      <c r="K31">
        <v>-1</v>
      </c>
    </row>
    <row r="32" spans="1:11" x14ac:dyDescent="0.3">
      <c r="A32" t="s">
        <v>414</v>
      </c>
      <c r="B32" t="str">
        <f t="shared" ref="B32:D32" si="42">IFERROR(MID(A32,1,SEARCH(".",A32,1)-1)&amp;UPPER(MID(A32,SEARCH(".",A32,1)+1,1))&amp;MID(A32,SEARCH(".",A32,1)+2,LEN(A32)-SEARCH(".",A32,1)+1),A32)</f>
        <v>asynchttpclientFollowRedirect</v>
      </c>
      <c r="C32" t="str">
        <f t="shared" si="42"/>
        <v>asynchttpclientFollowRedirect</v>
      </c>
      <c r="D32" t="str">
        <f t="shared" si="42"/>
        <v>asynchttpclientFollowRedirect</v>
      </c>
      <c r="E32" t="str">
        <f>"boolean "&amp;D32</f>
        <v>boolean asynchttpclientFollowRedirect</v>
      </c>
      <c r="F32" t="str">
        <f t="shared" si="2"/>
        <v>private  boolean asynchttpclientFollowRedirect;</v>
      </c>
      <c r="G32" t="s">
        <v>453</v>
      </c>
      <c r="H32" t="str">
        <f t="shared" si="31"/>
        <v>this.asynchttpclientFollowRedirect = asynchttpclientFollowRedirect;</v>
      </c>
      <c r="I32" t="str">
        <f t="shared" si="32"/>
        <v>@Value("${org.muhia.psi.config.asynchttpclient.followredirect}") private  boolean asynchttpclientFollowRedirect;</v>
      </c>
      <c r="J32" t="str">
        <f t="shared" si="5"/>
        <v>org.muhia.psi.config.asynchttpclient.followredirect=false</v>
      </c>
      <c r="K32" t="str">
        <f>LOWER(FALSE)</f>
        <v>false</v>
      </c>
    </row>
    <row r="33" spans="1:11" x14ac:dyDescent="0.3">
      <c r="A33" t="s">
        <v>415</v>
      </c>
      <c r="B33" t="str">
        <f t="shared" ref="B33:D33" si="43">IFERROR(MID(A33,1,SEARCH(".",A33,1)-1)&amp;UPPER(MID(A33,SEARCH(".",A33,1)+1,1))&amp;MID(A33,SEARCH(".",A33,1)+2,LEN(A33)-SEARCH(".",A33,1)+1),A33)</f>
        <v>asynchttpclientMaxRedirects</v>
      </c>
      <c r="C33" t="str">
        <f t="shared" si="43"/>
        <v>asynchttpclientMaxRedirects</v>
      </c>
      <c r="D33" t="str">
        <f t="shared" si="43"/>
        <v>asynchttpclientMaxRedirects</v>
      </c>
      <c r="E33" t="str">
        <f t="shared" si="35"/>
        <v>int asynchttpclientMaxRedirects</v>
      </c>
      <c r="F33" t="str">
        <f t="shared" si="2"/>
        <v>private  int asynchttpclientMaxRedirects;</v>
      </c>
      <c r="G33" t="s">
        <v>453</v>
      </c>
      <c r="H33" t="str">
        <f t="shared" si="31"/>
        <v>this.asynchttpclientMaxRedirects = asynchttpclientMaxRedirects;</v>
      </c>
      <c r="I33" t="str">
        <f t="shared" si="32"/>
        <v>@Value("${org.muhia.psi.config.asynchttpclient.maxredirects}") private  int asynchttpclientMaxRedirects;</v>
      </c>
      <c r="J33" t="str">
        <f t="shared" si="5"/>
        <v>org.muhia.psi.config.asynchttpclient.maxredirects=5</v>
      </c>
      <c r="K33">
        <v>5</v>
      </c>
    </row>
    <row r="34" spans="1:11" x14ac:dyDescent="0.3">
      <c r="A34" t="s">
        <v>416</v>
      </c>
      <c r="B34" t="str">
        <f t="shared" ref="B34:D34" si="44">IFERROR(MID(A34,1,SEARCH(".",A34,1)-1)&amp;UPPER(MID(A34,SEARCH(".",A34,1)+1,1))&amp;MID(A34,SEARCH(".",A34,1)+2,LEN(A34)-SEARCH(".",A34,1)+1),A34)</f>
        <v>asynchttpclientCompressionEnforced</v>
      </c>
      <c r="C34" t="str">
        <f t="shared" si="44"/>
        <v>asynchttpclientCompressionEnforced</v>
      </c>
      <c r="D34" t="str">
        <f t="shared" si="44"/>
        <v>asynchttpclientCompressionEnforced</v>
      </c>
      <c r="E34" t="str">
        <f>"boolean "&amp;D34</f>
        <v>boolean asynchttpclientCompressionEnforced</v>
      </c>
      <c r="F34" t="str">
        <f t="shared" si="2"/>
        <v>private  boolean asynchttpclientCompressionEnforced;</v>
      </c>
      <c r="G34" t="s">
        <v>453</v>
      </c>
      <c r="H34" t="str">
        <f t="shared" si="31"/>
        <v>this.asynchttpclientCompressionEnforced = asynchttpclientCompressionEnforced;</v>
      </c>
      <c r="I34" t="str">
        <f t="shared" si="32"/>
        <v>@Value("${org.muhia.psi.config.asynchttpclient.compressionenforced}") private  boolean asynchttpclientCompressionEnforced;</v>
      </c>
      <c r="J34" t="str">
        <f t="shared" si="5"/>
        <v>org.muhia.psi.config.asynchttpclient.compressionenforced=false</v>
      </c>
      <c r="K34" t="str">
        <f>LOWER(FALSE)</f>
        <v>false</v>
      </c>
    </row>
    <row r="35" spans="1:11" x14ac:dyDescent="0.3">
      <c r="A35" t="s">
        <v>417</v>
      </c>
      <c r="B35" t="str">
        <f t="shared" ref="B35:D35" si="45">IFERROR(MID(A35,1,SEARCH(".",A35,1)-1)&amp;UPPER(MID(A35,SEARCH(".",A35,1)+1,1))&amp;MID(A35,SEARCH(".",A35,1)+2,LEN(A35)-SEARCH(".",A35,1)+1),A35)</f>
        <v>asynchttpclientUserAgent</v>
      </c>
      <c r="C35" t="str">
        <f t="shared" si="45"/>
        <v>asynchttpclientUserAgent</v>
      </c>
      <c r="D35" t="str">
        <f t="shared" si="45"/>
        <v>asynchttpclientUserAgent</v>
      </c>
      <c r="E35" t="str">
        <f t="shared" si="1"/>
        <v>String asynchttpclientUserAgent</v>
      </c>
      <c r="F35" t="str">
        <f t="shared" si="2"/>
        <v>private  String asynchttpclientUserAgent;</v>
      </c>
      <c r="G35" t="s">
        <v>453</v>
      </c>
      <c r="H35" t="str">
        <f t="shared" si="31"/>
        <v>this.asynchttpclientUserAgent = asynchttpclientUserAgent;</v>
      </c>
      <c r="I35" t="str">
        <f t="shared" si="32"/>
        <v>@Value("${org.muhia.psi.config.asynchttpclient.useragent}") private  String asynchttpclientUserAgent;</v>
      </c>
      <c r="J35" t="str">
        <f t="shared" si="5"/>
        <v>org.muhia.psi.config.asynchttpclient.useragent=AHC/2.0</v>
      </c>
      <c r="K35" t="s">
        <v>451</v>
      </c>
    </row>
    <row r="36" spans="1:11" x14ac:dyDescent="0.3">
      <c r="A36" t="s">
        <v>418</v>
      </c>
      <c r="B36" t="str">
        <f t="shared" ref="B36:D36" si="46">IFERROR(MID(A36,1,SEARCH(".",A36,1)-1)&amp;UPPER(MID(A36,SEARCH(".",A36,1)+1,1))&amp;MID(A36,SEARCH(".",A36,1)+2,LEN(A36)-SEARCH(".",A36,1)+1),A36)</f>
        <v>asynchttpclientEnabledProtocols</v>
      </c>
      <c r="C36" t="str">
        <f t="shared" si="46"/>
        <v>asynchttpclientEnabledProtocols</v>
      </c>
      <c r="D36" t="str">
        <f t="shared" si="46"/>
        <v>asynchttpclientEnabledProtocols</v>
      </c>
      <c r="E36" t="str">
        <f>"String[] "&amp;D36</f>
        <v>String[] asynchttpclientEnabledProtocols</v>
      </c>
      <c r="F36" t="str">
        <f t="shared" si="2"/>
        <v>private  String[] asynchttpclientEnabledProtocols;</v>
      </c>
      <c r="G36" t="s">
        <v>453</v>
      </c>
      <c r="H36" t="str">
        <f t="shared" si="31"/>
        <v>this.asynchttpclientEnabledProtocols = asynchttpclientEnabledProtocols;</v>
      </c>
      <c r="I36" t="str">
        <f t="shared" si="32"/>
        <v>@Value("${org.muhia.psi.config.asynchttpclient.enabledprotocols}") private  String[] asynchttpclientEnabledProtocols;</v>
      </c>
      <c r="J36" t="str">
        <f t="shared" si="5"/>
        <v>org.muhia.psi.config.asynchttpclient.enabledprotocols=TLSv1.2, TLSv1.1, TLSv1</v>
      </c>
      <c r="K36" t="s">
        <v>452</v>
      </c>
    </row>
    <row r="37" spans="1:11" x14ac:dyDescent="0.3">
      <c r="A37" t="s">
        <v>419</v>
      </c>
      <c r="B37" t="str">
        <f t="shared" ref="B37:D37" si="47">IFERROR(MID(A37,1,SEARCH(".",A37,1)-1)&amp;UPPER(MID(A37,SEARCH(".",A37,1)+1,1))&amp;MID(A37,SEARCH(".",A37,1)+2,LEN(A37)-SEARCH(".",A37,1)+1),A37)</f>
        <v>asynchttpclientEnabledCipherSuites</v>
      </c>
      <c r="C37" t="str">
        <f t="shared" si="47"/>
        <v>asynchttpclientEnabledCipherSuites</v>
      </c>
      <c r="D37" t="str">
        <f t="shared" si="47"/>
        <v>asynchttpclientEnabledCipherSuites</v>
      </c>
      <c r="E37" t="str">
        <f>"String[] "&amp;D37</f>
        <v>String[] asynchttpclientEnabledCipherSuites</v>
      </c>
      <c r="F37" t="str">
        <f t="shared" si="2"/>
        <v>private  String[] asynchttpclientEnabledCipherSuites;</v>
      </c>
      <c r="G37" t="s">
        <v>453</v>
      </c>
      <c r="H37" t="str">
        <f t="shared" si="31"/>
        <v>this.asynchttpclientEnabledCipherSuites = asynchttpclientEnabledCipherSuites;</v>
      </c>
      <c r="I37" t="str">
        <f t="shared" si="32"/>
        <v>@Value("${org.muhia.psi.config.asynchttpclient.enabledciphersuites}") private  String[] asynchttpclientEnabledCipherSuites;</v>
      </c>
      <c r="J37" t="str">
        <f t="shared" si="5"/>
        <v>org.muhia.psi.config.asynchttpclient.enabledciphersuites=TLSv1.2, TLSv1.1, TLSv1</v>
      </c>
      <c r="K37" t="s">
        <v>452</v>
      </c>
    </row>
    <row r="38" spans="1:11" x14ac:dyDescent="0.3">
      <c r="A38" t="s">
        <v>420</v>
      </c>
      <c r="B38" t="str">
        <f t="shared" ref="B38:D38" si="48">IFERROR(MID(A38,1,SEARCH(".",A38,1)-1)&amp;UPPER(MID(A38,SEARCH(".",A38,1)+1,1))&amp;MID(A38,SEARCH(".",A38,1)+2,LEN(A38)-SEARCH(".",A38,1)+1),A38)</f>
        <v>asynchttpclientUseProxySelector</v>
      </c>
      <c r="C38" t="str">
        <f t="shared" si="48"/>
        <v>asynchttpclientUseProxySelector</v>
      </c>
      <c r="D38" t="str">
        <f t="shared" si="48"/>
        <v>asynchttpclientUseProxySelector</v>
      </c>
      <c r="E38" t="str">
        <f>"boolean "&amp;D38</f>
        <v>boolean asynchttpclientUseProxySelector</v>
      </c>
      <c r="F38" t="str">
        <f t="shared" si="2"/>
        <v>private  boolean asynchttpclientUseProxySelector;</v>
      </c>
      <c r="G38" t="s">
        <v>453</v>
      </c>
      <c r="H38" t="str">
        <f t="shared" si="31"/>
        <v>this.asynchttpclientUseProxySelector = asynchttpclientUseProxySelector;</v>
      </c>
      <c r="I38" t="str">
        <f t="shared" si="32"/>
        <v>@Value("${org.muhia.psi.config.asynchttpclient.useproxyselector}") private  boolean asynchttpclientUseProxySelector;</v>
      </c>
      <c r="J38" t="str">
        <f t="shared" si="5"/>
        <v>org.muhia.psi.config.asynchttpclient.useproxyselector=false</v>
      </c>
      <c r="K38" t="str">
        <f>LOWER(FALSE)</f>
        <v>false</v>
      </c>
    </row>
    <row r="39" spans="1:11" x14ac:dyDescent="0.3">
      <c r="A39" t="s">
        <v>421</v>
      </c>
      <c r="B39" t="str">
        <f t="shared" ref="B39:D39" si="49">IFERROR(MID(A39,1,SEARCH(".",A39,1)-1)&amp;UPPER(MID(A39,SEARCH(".",A39,1)+1,1))&amp;MID(A39,SEARCH(".",A39,1)+2,LEN(A39)-SEARCH(".",A39,1)+1),A39)</f>
        <v>asynchttpclientUseProxyProperties</v>
      </c>
      <c r="C39" t="str">
        <f t="shared" si="49"/>
        <v>asynchttpclientUseProxyProperties</v>
      </c>
      <c r="D39" t="str">
        <f t="shared" si="49"/>
        <v>asynchttpclientUseProxyProperties</v>
      </c>
      <c r="E39" t="str">
        <f t="shared" ref="E39:E48" si="50">"boolean "&amp;D39</f>
        <v>boolean asynchttpclientUseProxyProperties</v>
      </c>
      <c r="F39" t="str">
        <f t="shared" si="2"/>
        <v>private  boolean asynchttpclientUseProxyProperties;</v>
      </c>
      <c r="G39" t="s">
        <v>453</v>
      </c>
      <c r="H39" t="str">
        <f t="shared" si="31"/>
        <v>this.asynchttpclientUseProxyProperties = asynchttpclientUseProxyProperties;</v>
      </c>
      <c r="I39" t="str">
        <f t="shared" si="32"/>
        <v>@Value("${org.muhia.psi.config.asynchttpclient.useproxyproperties}") private  boolean asynchttpclientUseProxyProperties;</v>
      </c>
      <c r="J39" t="str">
        <f t="shared" si="5"/>
        <v>org.muhia.psi.config.asynchttpclient.useproxyproperties=false</v>
      </c>
      <c r="K39" t="str">
        <f>LOWER(FALSE)</f>
        <v>false</v>
      </c>
    </row>
    <row r="40" spans="1:11" x14ac:dyDescent="0.3">
      <c r="A40" t="s">
        <v>422</v>
      </c>
      <c r="B40" t="str">
        <f t="shared" ref="B40:D40" si="51">IFERROR(MID(A40,1,SEARCH(".",A40,1)-1)&amp;UPPER(MID(A40,SEARCH(".",A40,1)+1,1))&amp;MID(A40,SEARCH(".",A40,1)+2,LEN(A40)-SEARCH(".",A40,1)+1),A40)</f>
        <v>asynchttpclientValidateResponseHeaders</v>
      </c>
      <c r="C40" t="str">
        <f t="shared" si="51"/>
        <v>asynchttpclientValidateResponseHeaders</v>
      </c>
      <c r="D40" t="str">
        <f t="shared" si="51"/>
        <v>asynchttpclientValidateResponseHeaders</v>
      </c>
      <c r="E40" t="str">
        <f t="shared" si="50"/>
        <v>boolean asynchttpclientValidateResponseHeaders</v>
      </c>
      <c r="F40" t="str">
        <f t="shared" si="2"/>
        <v>private  boolean asynchttpclientValidateResponseHeaders;</v>
      </c>
      <c r="G40" t="s">
        <v>453</v>
      </c>
      <c r="H40" t="str">
        <f t="shared" si="31"/>
        <v>this.asynchttpclientValidateResponseHeaders = asynchttpclientValidateResponseHeaders;</v>
      </c>
      <c r="I40" t="str">
        <f t="shared" si="32"/>
        <v>@Value("${org.muhia.psi.config.asynchttpclient.validateresponseheaders}") private  boolean asynchttpclientValidateResponseHeaders;</v>
      </c>
      <c r="J40" t="str">
        <f t="shared" si="5"/>
        <v>org.muhia.psi.config.asynchttpclient.validateresponseheaders=true</v>
      </c>
      <c r="K40" t="str">
        <f>LOWER(TRUE)</f>
        <v>true</v>
      </c>
    </row>
    <row r="41" spans="1:11" x14ac:dyDescent="0.3">
      <c r="A41" t="s">
        <v>423</v>
      </c>
      <c r="B41" t="str">
        <f t="shared" ref="B41:D41" si="52">IFERROR(MID(A41,1,SEARCH(".",A41,1)-1)&amp;UPPER(MID(A41,SEARCH(".",A41,1)+1,1))&amp;MID(A41,SEARCH(".",A41,1)+2,LEN(A41)-SEARCH(".",A41,1)+1),A41)</f>
        <v>asynchttpclientStrict302Handling</v>
      </c>
      <c r="C41" t="str">
        <f t="shared" si="52"/>
        <v>asynchttpclientStrict302Handling</v>
      </c>
      <c r="D41" t="str">
        <f t="shared" si="52"/>
        <v>asynchttpclientStrict302Handling</v>
      </c>
      <c r="E41" t="str">
        <f t="shared" si="50"/>
        <v>boolean asynchttpclientStrict302Handling</v>
      </c>
      <c r="F41" t="str">
        <f t="shared" si="2"/>
        <v>private  boolean asynchttpclientStrict302Handling;</v>
      </c>
      <c r="G41" t="s">
        <v>453</v>
      </c>
      <c r="H41" t="str">
        <f t="shared" si="31"/>
        <v>this.asynchttpclientStrict302Handling = asynchttpclientStrict302Handling;</v>
      </c>
      <c r="I41" t="str">
        <f t="shared" si="32"/>
        <v>@Value("${org.muhia.psi.config.asynchttpclient.strict302handling}") private  boolean asynchttpclientStrict302Handling;</v>
      </c>
      <c r="J41" t="str">
        <f t="shared" si="5"/>
        <v>org.muhia.psi.config.asynchttpclient.strict302handling=false</v>
      </c>
      <c r="K41" t="str">
        <f>LOWER(FALSE)</f>
        <v>false</v>
      </c>
    </row>
    <row r="42" spans="1:11" x14ac:dyDescent="0.3">
      <c r="A42" t="s">
        <v>424</v>
      </c>
      <c r="B42" t="str">
        <f t="shared" ref="B42:D42" si="53">IFERROR(MID(A42,1,SEARCH(".",A42,1)-1)&amp;UPPER(MID(A42,SEARCH(".",A42,1)+1,1))&amp;MID(A42,SEARCH(".",A42,1)+2,LEN(A42)-SEARCH(".",A42,1)+1),A42)</f>
        <v>asynchttpclientKeepAlive</v>
      </c>
      <c r="C42" t="str">
        <f t="shared" si="53"/>
        <v>asynchttpclientKeepAlive</v>
      </c>
      <c r="D42" t="str">
        <f t="shared" si="53"/>
        <v>asynchttpclientKeepAlive</v>
      </c>
      <c r="E42" t="str">
        <f t="shared" si="50"/>
        <v>boolean asynchttpclientKeepAlive</v>
      </c>
      <c r="F42" t="str">
        <f t="shared" si="2"/>
        <v>private  boolean asynchttpclientKeepAlive;</v>
      </c>
      <c r="G42" t="s">
        <v>453</v>
      </c>
      <c r="H42" t="str">
        <f t="shared" si="31"/>
        <v>this.asynchttpclientKeepAlive = asynchttpclientKeepAlive;</v>
      </c>
      <c r="I42" t="str">
        <f t="shared" si="32"/>
        <v>@Value("${org.muhia.psi.config.asynchttpclient.keepalive}") private  boolean asynchttpclientKeepAlive;</v>
      </c>
      <c r="J42" t="str">
        <f t="shared" si="5"/>
        <v>org.muhia.psi.config.asynchttpclient.keepalive=true</v>
      </c>
      <c r="K42" t="str">
        <f>LOWER(TRUE)</f>
        <v>true</v>
      </c>
    </row>
    <row r="43" spans="1:11" x14ac:dyDescent="0.3">
      <c r="A43" t="s">
        <v>425</v>
      </c>
      <c r="B43" t="str">
        <f t="shared" ref="B43:D43" si="54">IFERROR(MID(A43,1,SEARCH(".",A43,1)-1)&amp;UPPER(MID(A43,SEARCH(".",A43,1)+1,1))&amp;MID(A43,SEARCH(".",A43,1)+2,LEN(A43)-SEARCH(".",A43,1)+1),A43)</f>
        <v>asynchttpclientMaxRequestRetry</v>
      </c>
      <c r="C43" t="str">
        <f t="shared" si="54"/>
        <v>asynchttpclientMaxRequestRetry</v>
      </c>
      <c r="D43" t="str">
        <f t="shared" si="54"/>
        <v>asynchttpclientMaxRequestRetry</v>
      </c>
      <c r="E43" t="str">
        <f>"int "&amp;D43</f>
        <v>int asynchttpclientMaxRequestRetry</v>
      </c>
      <c r="F43" t="str">
        <f t="shared" si="2"/>
        <v>private  int asynchttpclientMaxRequestRetry;</v>
      </c>
      <c r="G43" t="s">
        <v>453</v>
      </c>
      <c r="H43" t="str">
        <f t="shared" si="31"/>
        <v>this.asynchttpclientMaxRequestRetry = asynchttpclientMaxRequestRetry;</v>
      </c>
      <c r="I43" t="str">
        <f t="shared" si="32"/>
        <v>@Value("${org.muhia.psi.config.asynchttpclient.maxrequestretry}") private  int asynchttpclientMaxRequestRetry;</v>
      </c>
      <c r="J43" t="str">
        <f t="shared" si="5"/>
        <v>org.muhia.psi.config.asynchttpclient.maxrequestretry=5</v>
      </c>
      <c r="K43">
        <v>5</v>
      </c>
    </row>
    <row r="44" spans="1:11" x14ac:dyDescent="0.3">
      <c r="A44" t="s">
        <v>426</v>
      </c>
      <c r="B44" t="str">
        <f t="shared" ref="B44:D44" si="55">IFERROR(MID(A44,1,SEARCH(".",A44,1)-1)&amp;UPPER(MID(A44,SEARCH(".",A44,1)+1,1))&amp;MID(A44,SEARCH(".",A44,1)+2,LEN(A44)-SEARCH(".",A44,1)+1),A44)</f>
        <v>asynchttpclientDisableUrlEncodingForBoundRequests</v>
      </c>
      <c r="C44" t="str">
        <f t="shared" si="55"/>
        <v>asynchttpclientDisableUrlEncodingForBoundRequests</v>
      </c>
      <c r="D44" t="str">
        <f t="shared" si="55"/>
        <v>asynchttpclientDisableUrlEncodingForBoundRequests</v>
      </c>
      <c r="E44" t="str">
        <f t="shared" si="50"/>
        <v>boolean asynchttpclientDisableUrlEncodingForBoundRequests</v>
      </c>
      <c r="F44" t="str">
        <f t="shared" si="2"/>
        <v>private  boolean asynchttpclientDisableUrlEncodingForBoundRequests;</v>
      </c>
      <c r="G44" t="s">
        <v>453</v>
      </c>
      <c r="H44" t="str">
        <f t="shared" si="31"/>
        <v>this.asynchttpclientDisableUrlEncodingForBoundRequests = asynchttpclientDisableUrlEncodingForBoundRequests;</v>
      </c>
      <c r="I44" t="str">
        <f t="shared" si="32"/>
        <v>@Value("${org.muhia.psi.config.asynchttpclient.disableurlencodingforboundrequests}") private  boolean asynchttpclientDisableUrlEncodingForBoundRequests;</v>
      </c>
      <c r="J44" t="str">
        <f t="shared" si="5"/>
        <v>org.muhia.psi.config.asynchttpclient.disableurlencodingforboundrequests=false</v>
      </c>
      <c r="K44" t="str">
        <f>LOWER(FALSE)</f>
        <v>false</v>
      </c>
    </row>
    <row r="45" spans="1:11" x14ac:dyDescent="0.3">
      <c r="A45" t="s">
        <v>427</v>
      </c>
      <c r="B45" t="str">
        <f t="shared" ref="B45:D45" si="56">IFERROR(MID(A45,1,SEARCH(".",A45,1)-1)&amp;UPPER(MID(A45,SEARCH(".",A45,1)+1,1))&amp;MID(A45,SEARCH(".",A45,1)+2,LEN(A45)-SEARCH(".",A45,1)+1),A45)</f>
        <v>asynchttpclientRemoveQueryParamOnRedirect</v>
      </c>
      <c r="C45" t="str">
        <f t="shared" si="56"/>
        <v>asynchttpclientRemoveQueryParamOnRedirect</v>
      </c>
      <c r="D45" t="str">
        <f t="shared" si="56"/>
        <v>asynchttpclientRemoveQueryParamOnRedirect</v>
      </c>
      <c r="E45" t="str">
        <f t="shared" si="50"/>
        <v>boolean asynchttpclientRemoveQueryParamOnRedirect</v>
      </c>
      <c r="F45" t="str">
        <f t="shared" si="2"/>
        <v>private  boolean asynchttpclientRemoveQueryParamOnRedirect;</v>
      </c>
      <c r="G45" t="s">
        <v>453</v>
      </c>
      <c r="H45" t="str">
        <f t="shared" si="31"/>
        <v>this.asynchttpclientRemoveQueryParamOnRedirect = asynchttpclientRemoveQueryParamOnRedirect;</v>
      </c>
      <c r="I45" t="str">
        <f t="shared" si="32"/>
        <v>@Value("${org.muhia.psi.config.asynchttpclient.removequeryparamonredirect}") private  boolean asynchttpclientRemoveQueryParamOnRedirect;</v>
      </c>
      <c r="J45" t="str">
        <f t="shared" si="5"/>
        <v>org.muhia.psi.config.asynchttpclient.removequeryparamonredirect=true</v>
      </c>
      <c r="K45" t="str">
        <f>LOWER(TRUE)</f>
        <v>true</v>
      </c>
    </row>
    <row r="46" spans="1:11" x14ac:dyDescent="0.3">
      <c r="A46" t="s">
        <v>428</v>
      </c>
      <c r="B46" t="str">
        <f t="shared" ref="B46:D46" si="57">IFERROR(MID(A46,1,SEARCH(".",A46,1)-1)&amp;UPPER(MID(A46,SEARCH(".",A46,1)+1,1))&amp;MID(A46,SEARCH(".",A46,1)+2,LEN(A46)-SEARCH(".",A46,1)+1),A46)</f>
        <v>asynchttpclientUseOpenSsl</v>
      </c>
      <c r="C46" t="str">
        <f t="shared" si="57"/>
        <v>asynchttpclientUseOpenSsl</v>
      </c>
      <c r="D46" t="str">
        <f t="shared" si="57"/>
        <v>asynchttpclientUseOpenSsl</v>
      </c>
      <c r="E46" t="str">
        <f t="shared" si="50"/>
        <v>boolean asynchttpclientUseOpenSsl</v>
      </c>
      <c r="F46" t="str">
        <f t="shared" si="2"/>
        <v>private  boolean asynchttpclientUseOpenSsl;</v>
      </c>
      <c r="G46" t="s">
        <v>453</v>
      </c>
      <c r="H46" t="str">
        <f t="shared" si="31"/>
        <v>this.asynchttpclientUseOpenSsl = asynchttpclientUseOpenSsl;</v>
      </c>
      <c r="I46" t="str">
        <f t="shared" si="32"/>
        <v>@Value("${org.muhia.psi.config.asynchttpclient.useopenssl}") private  boolean asynchttpclientUseOpenSsl;</v>
      </c>
      <c r="J46" t="str">
        <f t="shared" si="5"/>
        <v>org.muhia.psi.config.asynchttpclient.useopenssl=false</v>
      </c>
      <c r="K46" t="str">
        <f t="shared" ref="K46:K48" si="58">LOWER(FALSE)</f>
        <v>false</v>
      </c>
    </row>
    <row r="47" spans="1:11" x14ac:dyDescent="0.3">
      <c r="A47" t="s">
        <v>429</v>
      </c>
      <c r="B47" t="str">
        <f t="shared" ref="B47:D47" si="59">IFERROR(MID(A47,1,SEARCH(".",A47,1)-1)&amp;UPPER(MID(A47,SEARCH(".",A47,1)+1,1))&amp;MID(A47,SEARCH(".",A47,1)+2,LEN(A47)-SEARCH(".",A47,1)+1),A47)</f>
        <v>asynchttpclientUseInsecureTrustManager</v>
      </c>
      <c r="C47" t="str">
        <f t="shared" si="59"/>
        <v>asynchttpclientUseInsecureTrustManager</v>
      </c>
      <c r="D47" t="str">
        <f t="shared" si="59"/>
        <v>asynchttpclientUseInsecureTrustManager</v>
      </c>
      <c r="E47" t="str">
        <f t="shared" si="50"/>
        <v>boolean asynchttpclientUseInsecureTrustManager</v>
      </c>
      <c r="F47" t="str">
        <f t="shared" si="2"/>
        <v>private  boolean asynchttpclientUseInsecureTrustManager;</v>
      </c>
      <c r="G47" t="s">
        <v>453</v>
      </c>
      <c r="H47" t="str">
        <f t="shared" si="31"/>
        <v>this.asynchttpclientUseInsecureTrustManager = asynchttpclientUseInsecureTrustManager;</v>
      </c>
      <c r="I47" t="str">
        <f t="shared" si="32"/>
        <v>@Value("${org.muhia.psi.config.asynchttpclient.useinsecuretrustmanager}") private  boolean asynchttpclientUseInsecureTrustManager;</v>
      </c>
      <c r="J47" t="str">
        <f t="shared" si="5"/>
        <v>org.muhia.psi.config.asynchttpclient.useinsecuretrustmanager=false</v>
      </c>
      <c r="K47" t="str">
        <f t="shared" si="58"/>
        <v>false</v>
      </c>
    </row>
    <row r="48" spans="1:11" x14ac:dyDescent="0.3">
      <c r="A48" t="s">
        <v>430</v>
      </c>
      <c r="B48" t="str">
        <f t="shared" ref="B48:D48" si="60">IFERROR(MID(A48,1,SEARCH(".",A48,1)-1)&amp;UPPER(MID(A48,SEARCH(".",A48,1)+1,1))&amp;MID(A48,SEARCH(".",A48,1)+2,LEN(A48)-SEARCH(".",A48,1)+1),A48)</f>
        <v>asynchttpclientDisableHttpsAlgorithm</v>
      </c>
      <c r="C48" t="str">
        <f t="shared" si="60"/>
        <v>asynchttpclientDisableHttpsAlgorithm</v>
      </c>
      <c r="D48" t="str">
        <f t="shared" si="60"/>
        <v>asynchttpclientDisableHttpsAlgorithm</v>
      </c>
      <c r="E48" t="str">
        <f t="shared" si="50"/>
        <v>boolean asynchttpclientDisableHttpsAlgorithm</v>
      </c>
      <c r="F48" t="str">
        <f t="shared" si="2"/>
        <v>private  boolean asynchttpclientDisableHttpsAlgorithm;</v>
      </c>
      <c r="G48" t="s">
        <v>453</v>
      </c>
      <c r="H48" t="str">
        <f t="shared" si="31"/>
        <v>this.asynchttpclientDisableHttpsAlgorithm = asynchttpclientDisableHttpsAlgorithm;</v>
      </c>
      <c r="I48" t="str">
        <f t="shared" si="32"/>
        <v>@Value("${org.muhia.psi.config.asynchttpclient.disablehttpsalgorithm}") private  boolean asynchttpclientDisableHttpsAlgorithm;</v>
      </c>
      <c r="J48" t="str">
        <f t="shared" si="5"/>
        <v>org.muhia.psi.config.asynchttpclient.disablehttpsalgorithm=false</v>
      </c>
      <c r="K48" t="str">
        <f t="shared" si="58"/>
        <v>false</v>
      </c>
    </row>
    <row r="49" spans="1:11" x14ac:dyDescent="0.3">
      <c r="A49" t="s">
        <v>431</v>
      </c>
      <c r="B49" t="str">
        <f t="shared" ref="B49:D49" si="61">IFERROR(MID(A49,1,SEARCH(".",A49,1)-1)&amp;UPPER(MID(A49,SEARCH(".",A49,1)+1,1))&amp;MID(A49,SEARCH(".",A49,1)+2,LEN(A49)-SEARCH(".",A49,1)+1),A49)</f>
        <v>asynchttpclientSslSessionCacheSize</v>
      </c>
      <c r="C49" t="str">
        <f t="shared" si="61"/>
        <v>asynchttpclientSslSessionCacheSize</v>
      </c>
      <c r="D49" t="str">
        <f t="shared" si="61"/>
        <v>asynchttpclientSslSessionCacheSize</v>
      </c>
      <c r="E49" t="str">
        <f>"int "&amp;D49</f>
        <v>int asynchttpclientSslSessionCacheSize</v>
      </c>
      <c r="F49" t="str">
        <f t="shared" si="2"/>
        <v>private  int asynchttpclientSslSessionCacheSize;</v>
      </c>
      <c r="G49" t="s">
        <v>453</v>
      </c>
      <c r="H49" t="str">
        <f t="shared" si="31"/>
        <v>this.asynchttpclientSslSessionCacheSize = asynchttpclientSslSessionCacheSize;</v>
      </c>
      <c r="I49" t="str">
        <f t="shared" si="32"/>
        <v>@Value("${org.muhia.psi.config.asynchttpclient.sslsessioncachesize}") private  int asynchttpclientSslSessionCacheSize;</v>
      </c>
      <c r="J49" t="str">
        <f t="shared" si="5"/>
        <v>org.muhia.psi.config.asynchttpclient.sslsessioncachesize=0</v>
      </c>
      <c r="K49">
        <v>0</v>
      </c>
    </row>
    <row r="50" spans="1:11" x14ac:dyDescent="0.3">
      <c r="A50" t="s">
        <v>432</v>
      </c>
      <c r="B50" t="str">
        <f t="shared" ref="B50:D50" si="62">IFERROR(MID(A50,1,SEARCH(".",A50,1)-1)&amp;UPPER(MID(A50,SEARCH(".",A50,1)+1,1))&amp;MID(A50,SEARCH(".",A50,1)+2,LEN(A50)-SEARCH(".",A50,1)+1),A50)</f>
        <v>asynchttpclientSslSessionTimeout</v>
      </c>
      <c r="C50" t="str">
        <f t="shared" si="62"/>
        <v>asynchttpclientSslSessionTimeout</v>
      </c>
      <c r="D50" t="str">
        <f t="shared" si="62"/>
        <v>asynchttpclientSslSessionTimeout</v>
      </c>
      <c r="E50" t="str">
        <f>"int "&amp;D50</f>
        <v>int asynchttpclientSslSessionTimeout</v>
      </c>
      <c r="F50" t="str">
        <f t="shared" si="2"/>
        <v>private  int asynchttpclientSslSessionTimeout;</v>
      </c>
      <c r="G50" t="s">
        <v>453</v>
      </c>
      <c r="H50" t="str">
        <f t="shared" si="31"/>
        <v>this.asynchttpclientSslSessionTimeout = asynchttpclientSslSessionTimeout;</v>
      </c>
      <c r="I50" t="str">
        <f t="shared" si="32"/>
        <v>@Value("${org.muhia.psi.config.asynchttpclient.sslsessiontimeout}") private  int asynchttpclientSslSessionTimeout;</v>
      </c>
      <c r="J50" t="str">
        <f t="shared" si="5"/>
        <v>org.muhia.psi.config.asynchttpclient.sslsessiontimeout=0</v>
      </c>
      <c r="K50">
        <v>0</v>
      </c>
    </row>
    <row r="51" spans="1:11" x14ac:dyDescent="0.3">
      <c r="A51" t="s">
        <v>433</v>
      </c>
      <c r="B51" t="str">
        <f t="shared" ref="B51:D51" si="63">IFERROR(MID(A51,1,SEARCH(".",A51,1)-1)&amp;UPPER(MID(A51,SEARCH(".",A51,1)+1,1))&amp;MID(A51,SEARCH(".",A51,1)+2,LEN(A51)-SEARCH(".",A51,1)+1),A51)</f>
        <v>asynchttpclientTcpNoDelay</v>
      </c>
      <c r="C51" t="str">
        <f t="shared" si="63"/>
        <v>asynchttpclientTcpNoDelay</v>
      </c>
      <c r="D51" t="str">
        <f t="shared" si="63"/>
        <v>asynchttpclientTcpNoDelay</v>
      </c>
      <c r="E51" t="str">
        <f t="shared" ref="E51:E52" si="64">"boolean "&amp;D51</f>
        <v>boolean asynchttpclientTcpNoDelay</v>
      </c>
      <c r="F51" t="str">
        <f t="shared" si="2"/>
        <v>private  boolean asynchttpclientTcpNoDelay;</v>
      </c>
      <c r="G51" t="s">
        <v>453</v>
      </c>
      <c r="H51" t="str">
        <f t="shared" si="31"/>
        <v>this.asynchttpclientTcpNoDelay = asynchttpclientTcpNoDelay;</v>
      </c>
      <c r="I51" t="str">
        <f t="shared" si="32"/>
        <v>@Value("${org.muhia.psi.config.asynchttpclient.tcpnodelay}") private  boolean asynchttpclientTcpNoDelay;</v>
      </c>
      <c r="J51" t="str">
        <f t="shared" si="5"/>
        <v>org.muhia.psi.config.asynchttpclient.tcpnodelay=true</v>
      </c>
      <c r="K51" t="str">
        <f>LOWER(TRUE)</f>
        <v>true</v>
      </c>
    </row>
    <row r="52" spans="1:11" x14ac:dyDescent="0.3">
      <c r="A52" t="s">
        <v>434</v>
      </c>
      <c r="B52" t="str">
        <f t="shared" ref="B52:D52" si="65">IFERROR(MID(A52,1,SEARCH(".",A52,1)-1)&amp;UPPER(MID(A52,SEARCH(".",A52,1)+1,1))&amp;MID(A52,SEARCH(".",A52,1)+2,LEN(A52)-SEARCH(".",A52,1)+1),A52)</f>
        <v>asynchttpclientSoReuseAddress</v>
      </c>
      <c r="C52" t="str">
        <f t="shared" si="65"/>
        <v>asynchttpclientSoReuseAddress</v>
      </c>
      <c r="D52" t="str">
        <f t="shared" si="65"/>
        <v>asynchttpclientSoReuseAddress</v>
      </c>
      <c r="E52" t="str">
        <f t="shared" si="64"/>
        <v>boolean asynchttpclientSoReuseAddress</v>
      </c>
      <c r="F52" t="str">
        <f t="shared" si="2"/>
        <v>private  boolean asynchttpclientSoReuseAddress;</v>
      </c>
      <c r="G52" t="s">
        <v>453</v>
      </c>
      <c r="H52" t="str">
        <f t="shared" si="31"/>
        <v>this.asynchttpclientSoReuseAddress = asynchttpclientSoReuseAddress;</v>
      </c>
      <c r="I52" t="str">
        <f t="shared" si="32"/>
        <v>@Value("${org.muhia.psi.config.asynchttpclient.soreuseaddress}") private  boolean asynchttpclientSoReuseAddress;</v>
      </c>
      <c r="J52" t="str">
        <f t="shared" si="5"/>
        <v>org.muhia.psi.config.asynchttpclient.soreuseaddress=false</v>
      </c>
      <c r="K52" t="str">
        <f t="shared" ref="K52" si="66">LOWER(FALSE)</f>
        <v>false</v>
      </c>
    </row>
    <row r="53" spans="1:11" x14ac:dyDescent="0.3">
      <c r="A53" t="s">
        <v>435</v>
      </c>
      <c r="B53" t="str">
        <f t="shared" ref="B53:D53" si="67">IFERROR(MID(A53,1,SEARCH(".",A53,1)-1)&amp;UPPER(MID(A53,SEARCH(".",A53,1)+1,1))&amp;MID(A53,SEARCH(".",A53,1)+2,LEN(A53)-SEARCH(".",A53,1)+1),A53)</f>
        <v>asynchttpclientSoLinger</v>
      </c>
      <c r="C53" t="str">
        <f t="shared" si="67"/>
        <v>asynchttpclientSoLinger</v>
      </c>
      <c r="D53" t="str">
        <f t="shared" si="67"/>
        <v>asynchttpclientSoLinger</v>
      </c>
      <c r="E53" t="str">
        <f t="shared" ref="E53:E69" si="68">"int "&amp;D53</f>
        <v>int asynchttpclientSoLinger</v>
      </c>
      <c r="F53" t="str">
        <f t="shared" si="2"/>
        <v>private  int asynchttpclientSoLinger;</v>
      </c>
      <c r="G53" t="s">
        <v>453</v>
      </c>
      <c r="H53" t="str">
        <f t="shared" si="31"/>
        <v>this.asynchttpclientSoLinger = asynchttpclientSoLinger;</v>
      </c>
      <c r="I53" t="str">
        <f t="shared" si="32"/>
        <v>@Value("${org.muhia.psi.config.asynchttpclient.solinger}") private  int asynchttpclientSoLinger;</v>
      </c>
      <c r="J53" t="str">
        <f t="shared" si="5"/>
        <v>org.muhia.psi.config.asynchttpclient.solinger=-1</v>
      </c>
      <c r="K53">
        <v>-1</v>
      </c>
    </row>
    <row r="54" spans="1:11" x14ac:dyDescent="0.3">
      <c r="A54" t="s">
        <v>436</v>
      </c>
      <c r="B54" t="str">
        <f t="shared" ref="B54:D54" si="69">IFERROR(MID(A54,1,SEARCH(".",A54,1)-1)&amp;UPPER(MID(A54,SEARCH(".",A54,1)+1,1))&amp;MID(A54,SEARCH(".",A54,1)+2,LEN(A54)-SEARCH(".",A54,1)+1),A54)</f>
        <v>asynchttpclientSoSndBuf</v>
      </c>
      <c r="C54" t="str">
        <f t="shared" si="69"/>
        <v>asynchttpclientSoSndBuf</v>
      </c>
      <c r="D54" t="str">
        <f t="shared" si="69"/>
        <v>asynchttpclientSoSndBuf</v>
      </c>
      <c r="E54" t="str">
        <f t="shared" si="68"/>
        <v>int asynchttpclientSoSndBuf</v>
      </c>
      <c r="F54" t="str">
        <f t="shared" si="2"/>
        <v>private  int asynchttpclientSoSndBuf;</v>
      </c>
      <c r="G54" t="s">
        <v>453</v>
      </c>
      <c r="H54" t="str">
        <f t="shared" si="31"/>
        <v>this.asynchttpclientSoSndBuf = asynchttpclientSoSndBuf;</v>
      </c>
      <c r="I54" t="str">
        <f t="shared" si="32"/>
        <v>@Value("${org.muhia.psi.config.asynchttpclient.sosndbuf}") private  int asynchttpclientSoSndBuf;</v>
      </c>
      <c r="J54" t="str">
        <f t="shared" si="5"/>
        <v>org.muhia.psi.config.asynchttpclient.sosndbuf=-1</v>
      </c>
      <c r="K54">
        <v>-1</v>
      </c>
    </row>
    <row r="55" spans="1:11" x14ac:dyDescent="0.3">
      <c r="A55" t="s">
        <v>437</v>
      </c>
      <c r="B55" t="str">
        <f t="shared" ref="B55:D55" si="70">IFERROR(MID(A55,1,SEARCH(".",A55,1)-1)&amp;UPPER(MID(A55,SEARCH(".",A55,1)+1,1))&amp;MID(A55,SEARCH(".",A55,1)+2,LEN(A55)-SEARCH(".",A55,1)+1),A55)</f>
        <v>asynchttpclientSoRcvBuf</v>
      </c>
      <c r="C55" t="str">
        <f t="shared" si="70"/>
        <v>asynchttpclientSoRcvBuf</v>
      </c>
      <c r="D55" t="str">
        <f t="shared" si="70"/>
        <v>asynchttpclientSoRcvBuf</v>
      </c>
      <c r="E55" t="str">
        <f t="shared" si="68"/>
        <v>int asynchttpclientSoRcvBuf</v>
      </c>
      <c r="F55" t="str">
        <f t="shared" si="2"/>
        <v>private  int asynchttpclientSoRcvBuf;</v>
      </c>
      <c r="G55" t="s">
        <v>453</v>
      </c>
      <c r="H55" t="str">
        <f t="shared" si="31"/>
        <v>this.asynchttpclientSoRcvBuf = asynchttpclientSoRcvBuf;</v>
      </c>
      <c r="I55" t="str">
        <f t="shared" si="32"/>
        <v>@Value("${org.muhia.psi.config.asynchttpclient.sorcvbuf}") private  int asynchttpclientSoRcvBuf;</v>
      </c>
      <c r="J55" t="str">
        <f t="shared" si="5"/>
        <v>org.muhia.psi.config.asynchttpclient.sorcvbuf=-1</v>
      </c>
      <c r="K55">
        <v>-1</v>
      </c>
    </row>
    <row r="56" spans="1:11" x14ac:dyDescent="0.3">
      <c r="A56" t="s">
        <v>438</v>
      </c>
      <c r="B56" t="str">
        <f t="shared" ref="B56:D56" si="71">IFERROR(MID(A56,1,SEARCH(".",A56,1)-1)&amp;UPPER(MID(A56,SEARCH(".",A56,1)+1,1))&amp;MID(A56,SEARCH(".",A56,1)+2,LEN(A56)-SEARCH(".",A56,1)+1),A56)</f>
        <v>asynchttpclientHttpClientCodecMaxInitialLineLength</v>
      </c>
      <c r="C56" t="str">
        <f t="shared" si="71"/>
        <v>asynchttpclientHttpClientCodecMaxInitialLineLength</v>
      </c>
      <c r="D56" t="str">
        <f t="shared" si="71"/>
        <v>asynchttpclientHttpClientCodecMaxInitialLineLength</v>
      </c>
      <c r="E56" t="str">
        <f t="shared" si="68"/>
        <v>int asynchttpclientHttpClientCodecMaxInitialLineLength</v>
      </c>
      <c r="F56" t="str">
        <f t="shared" si="2"/>
        <v>private  int asynchttpclientHttpClientCodecMaxInitialLineLength;</v>
      </c>
      <c r="G56" t="s">
        <v>453</v>
      </c>
      <c r="H56" t="str">
        <f t="shared" si="31"/>
        <v>this.asynchttpclientHttpClientCodecMaxInitialLineLength = asynchttpclientHttpClientCodecMaxInitialLineLength;</v>
      </c>
      <c r="I56" t="str">
        <f t="shared" si="32"/>
        <v>@Value("${org.muhia.psi.config.asynchttpclient.httpclientcodecmaxinitiallinelength}") private  int asynchttpclientHttpClientCodecMaxInitialLineLength;</v>
      </c>
      <c r="J56" t="str">
        <f t="shared" si="5"/>
        <v>org.muhia.psi.config.asynchttpclient.httpclientcodecmaxinitiallinelength=4096</v>
      </c>
      <c r="K56">
        <v>4096</v>
      </c>
    </row>
    <row r="57" spans="1:11" x14ac:dyDescent="0.3">
      <c r="A57" t="s">
        <v>439</v>
      </c>
      <c r="B57" t="str">
        <f t="shared" ref="B57:D57" si="72">IFERROR(MID(A57,1,SEARCH(".",A57,1)-1)&amp;UPPER(MID(A57,SEARCH(".",A57,1)+1,1))&amp;MID(A57,SEARCH(".",A57,1)+2,LEN(A57)-SEARCH(".",A57,1)+1),A57)</f>
        <v>asynchttpclientHttpClientCodecMaxHeaderSize</v>
      </c>
      <c r="C57" t="str">
        <f t="shared" si="72"/>
        <v>asynchttpclientHttpClientCodecMaxHeaderSize</v>
      </c>
      <c r="D57" t="str">
        <f t="shared" si="72"/>
        <v>asynchttpclientHttpClientCodecMaxHeaderSize</v>
      </c>
      <c r="E57" t="str">
        <f t="shared" si="68"/>
        <v>int asynchttpclientHttpClientCodecMaxHeaderSize</v>
      </c>
      <c r="F57" t="str">
        <f t="shared" si="2"/>
        <v>private  int asynchttpclientHttpClientCodecMaxHeaderSize;</v>
      </c>
      <c r="G57" t="s">
        <v>453</v>
      </c>
      <c r="H57" t="str">
        <f t="shared" si="31"/>
        <v>this.asynchttpclientHttpClientCodecMaxHeaderSize = asynchttpclientHttpClientCodecMaxHeaderSize;</v>
      </c>
      <c r="I57" t="str">
        <f t="shared" si="32"/>
        <v>@Value("${org.muhia.psi.config.asynchttpclient.httpclientcodecmaxheadersize}") private  int asynchttpclientHttpClientCodecMaxHeaderSize;</v>
      </c>
      <c r="J57" t="str">
        <f t="shared" si="5"/>
        <v>org.muhia.psi.config.asynchttpclient.httpclientcodecmaxheadersize=8192</v>
      </c>
      <c r="K57">
        <v>8192</v>
      </c>
    </row>
    <row r="58" spans="1:11" x14ac:dyDescent="0.3">
      <c r="A58" t="s">
        <v>440</v>
      </c>
      <c r="B58" t="str">
        <f t="shared" ref="B58:D58" si="73">IFERROR(MID(A58,1,SEARCH(".",A58,1)-1)&amp;UPPER(MID(A58,SEARCH(".",A58,1)+1,1))&amp;MID(A58,SEARCH(".",A58,1)+2,LEN(A58)-SEARCH(".",A58,1)+1),A58)</f>
        <v>asynchttpclientHttpClientCodecMaxChunkSize</v>
      </c>
      <c r="C58" t="str">
        <f t="shared" si="73"/>
        <v>asynchttpclientHttpClientCodecMaxChunkSize</v>
      </c>
      <c r="D58" t="str">
        <f t="shared" si="73"/>
        <v>asynchttpclientHttpClientCodecMaxChunkSize</v>
      </c>
      <c r="E58" t="str">
        <f t="shared" si="68"/>
        <v>int asynchttpclientHttpClientCodecMaxChunkSize</v>
      </c>
      <c r="F58" t="str">
        <f t="shared" si="2"/>
        <v>private  int asynchttpclientHttpClientCodecMaxChunkSize;</v>
      </c>
      <c r="G58" t="s">
        <v>453</v>
      </c>
      <c r="H58" t="str">
        <f t="shared" si="31"/>
        <v>this.asynchttpclientHttpClientCodecMaxChunkSize = asynchttpclientHttpClientCodecMaxChunkSize;</v>
      </c>
      <c r="I58" t="str">
        <f t="shared" si="32"/>
        <v>@Value("${org.muhia.psi.config.asynchttpclient.httpclientcodecmaxchunksize}") private  int asynchttpclientHttpClientCodecMaxChunkSize;</v>
      </c>
      <c r="J58" t="str">
        <f t="shared" si="5"/>
        <v>org.muhia.psi.config.asynchttpclient.httpclientcodecmaxchunksize=8192</v>
      </c>
      <c r="K58">
        <v>8192</v>
      </c>
    </row>
    <row r="59" spans="1:11" x14ac:dyDescent="0.3">
      <c r="A59" t="s">
        <v>441</v>
      </c>
      <c r="B59" t="str">
        <f t="shared" ref="B59:D59" si="74">IFERROR(MID(A59,1,SEARCH(".",A59,1)-1)&amp;UPPER(MID(A59,SEARCH(".",A59,1)+1,1))&amp;MID(A59,SEARCH(".",A59,1)+2,LEN(A59)-SEARCH(".",A59,1)+1),A59)</f>
        <v>asynchttpclientDisableZeroCopy</v>
      </c>
      <c r="C59" t="str">
        <f t="shared" si="74"/>
        <v>asynchttpclientDisableZeroCopy</v>
      </c>
      <c r="D59" t="str">
        <f t="shared" si="74"/>
        <v>asynchttpclientDisableZeroCopy</v>
      </c>
      <c r="E59" t="str">
        <f t="shared" ref="E59" si="75">"boolean "&amp;D59</f>
        <v>boolean asynchttpclientDisableZeroCopy</v>
      </c>
      <c r="F59" t="str">
        <f t="shared" si="2"/>
        <v>private  boolean asynchttpclientDisableZeroCopy;</v>
      </c>
      <c r="G59" t="s">
        <v>453</v>
      </c>
      <c r="H59" t="str">
        <f t="shared" si="31"/>
        <v>this.asynchttpclientDisableZeroCopy = asynchttpclientDisableZeroCopy;</v>
      </c>
      <c r="I59" t="str">
        <f t="shared" si="32"/>
        <v>@Value("${org.muhia.psi.config.asynchttpclient.disablezerocopy}") private  boolean asynchttpclientDisableZeroCopy;</v>
      </c>
      <c r="J59" t="str">
        <f t="shared" si="5"/>
        <v>org.muhia.psi.config.asynchttpclient.disablezerocopy=false</v>
      </c>
      <c r="K59" t="str">
        <f t="shared" ref="K59" si="76">LOWER(FALSE)</f>
        <v>false</v>
      </c>
    </row>
    <row r="60" spans="1:11" x14ac:dyDescent="0.3">
      <c r="A60" t="s">
        <v>442</v>
      </c>
      <c r="B60" t="str">
        <f t="shared" ref="B60:D60" si="77">IFERROR(MID(A60,1,SEARCH(".",A60,1)-1)&amp;UPPER(MID(A60,SEARCH(".",A60,1)+1,1))&amp;MID(A60,SEARCH(".",A60,1)+2,LEN(A60)-SEARCH(".",A60,1)+1),A60)</f>
        <v>asynchttpclientHandshakeTimeout</v>
      </c>
      <c r="C60" t="str">
        <f t="shared" si="77"/>
        <v>asynchttpclientHandshakeTimeout</v>
      </c>
      <c r="D60" t="str">
        <f t="shared" si="77"/>
        <v>asynchttpclientHandshakeTimeout</v>
      </c>
      <c r="E60" t="str">
        <f t="shared" si="68"/>
        <v>int asynchttpclientHandshakeTimeout</v>
      </c>
      <c r="F60" t="str">
        <f t="shared" si="2"/>
        <v>private  int asynchttpclientHandshakeTimeout;</v>
      </c>
      <c r="G60" t="s">
        <v>453</v>
      </c>
      <c r="H60" t="str">
        <f t="shared" si="31"/>
        <v>this.asynchttpclientHandshakeTimeout = asynchttpclientHandshakeTimeout;</v>
      </c>
      <c r="I60" t="str">
        <f t="shared" si="32"/>
        <v>@Value("${org.muhia.psi.config.asynchttpclient.handshaketimeout}") private  int asynchttpclientHandshakeTimeout;</v>
      </c>
      <c r="J60" t="str">
        <f t="shared" si="5"/>
        <v>org.muhia.psi.config.asynchttpclient.handshaketimeout=10000</v>
      </c>
      <c r="K60">
        <v>10000</v>
      </c>
    </row>
    <row r="61" spans="1:11" x14ac:dyDescent="0.3">
      <c r="A61" t="s">
        <v>443</v>
      </c>
      <c r="B61" t="str">
        <f t="shared" ref="B61:D61" si="78">IFERROR(MID(A61,1,SEARCH(".",A61,1)-1)&amp;UPPER(MID(A61,SEARCH(".",A61,1)+1,1))&amp;MID(A61,SEARCH(".",A61,1)+2,LEN(A61)-SEARCH(".",A61,1)+1),A61)</f>
        <v>asynchttpclientChunkedFileChunkSize</v>
      </c>
      <c r="C61" t="str">
        <f t="shared" si="78"/>
        <v>asynchttpclientChunkedFileChunkSize</v>
      </c>
      <c r="D61" t="str">
        <f t="shared" si="78"/>
        <v>asynchttpclientChunkedFileChunkSize</v>
      </c>
      <c r="E61" t="str">
        <f t="shared" si="68"/>
        <v>int asynchttpclientChunkedFileChunkSize</v>
      </c>
      <c r="F61" t="str">
        <f t="shared" si="2"/>
        <v>private  int asynchttpclientChunkedFileChunkSize;</v>
      </c>
      <c r="G61" t="s">
        <v>453</v>
      </c>
      <c r="H61" t="str">
        <f t="shared" si="31"/>
        <v>this.asynchttpclientChunkedFileChunkSize = asynchttpclientChunkedFileChunkSize;</v>
      </c>
      <c r="I61" t="str">
        <f t="shared" si="32"/>
        <v>@Value("${org.muhia.psi.config.asynchttpclient.chunkedfilechunksize}") private  int asynchttpclientChunkedFileChunkSize;</v>
      </c>
      <c r="J61" t="str">
        <f t="shared" si="5"/>
        <v>org.muhia.psi.config.asynchttpclient.chunkedfilechunksize=8192</v>
      </c>
      <c r="K61">
        <v>8192</v>
      </c>
    </row>
    <row r="62" spans="1:11" x14ac:dyDescent="0.3">
      <c r="A62" t="s">
        <v>444</v>
      </c>
      <c r="B62" t="str">
        <f t="shared" ref="B62:D62" si="79">IFERROR(MID(A62,1,SEARCH(".",A62,1)-1)&amp;UPPER(MID(A62,SEARCH(".",A62,1)+1,1))&amp;MID(A62,SEARCH(".",A62,1)+2,LEN(A62)-SEARCH(".",A62,1)+1),A62)</f>
        <v>asynchttpclientWebSocketMaxBufferSize</v>
      </c>
      <c r="C62" t="str">
        <f t="shared" si="79"/>
        <v>asynchttpclientWebSocketMaxBufferSize</v>
      </c>
      <c r="D62" t="str">
        <f t="shared" si="79"/>
        <v>asynchttpclientWebSocketMaxBufferSize</v>
      </c>
      <c r="E62" t="str">
        <f t="shared" si="68"/>
        <v>int asynchttpclientWebSocketMaxBufferSize</v>
      </c>
      <c r="F62" t="str">
        <f t="shared" si="2"/>
        <v>private  int asynchttpclientWebSocketMaxBufferSize;</v>
      </c>
      <c r="G62" t="s">
        <v>453</v>
      </c>
      <c r="H62" t="str">
        <f t="shared" si="31"/>
        <v>this.asynchttpclientWebSocketMaxBufferSize = asynchttpclientWebSocketMaxBufferSize;</v>
      </c>
      <c r="I62" t="str">
        <f t="shared" si="32"/>
        <v>@Value("${org.muhia.psi.config.asynchttpclient.websocketmaxbuffersize}") private  int asynchttpclientWebSocketMaxBufferSize;</v>
      </c>
      <c r="J62" t="str">
        <f t="shared" si="5"/>
        <v>org.muhia.psi.config.asynchttpclient.websocketmaxbuffersize=128000000</v>
      </c>
      <c r="K62">
        <v>128000000</v>
      </c>
    </row>
    <row r="63" spans="1:11" x14ac:dyDescent="0.3">
      <c r="A63" t="s">
        <v>445</v>
      </c>
      <c r="B63" t="str">
        <f t="shared" ref="B63:D63" si="80">IFERROR(MID(A63,1,SEARCH(".",A63,1)-1)&amp;UPPER(MID(A63,SEARCH(".",A63,1)+1,1))&amp;MID(A63,SEARCH(".",A63,1)+2,LEN(A63)-SEARCH(".",A63,1)+1),A63)</f>
        <v>asynchttpclientWebSocketMaxFrameSize</v>
      </c>
      <c r="C63" t="str">
        <f t="shared" si="80"/>
        <v>asynchttpclientWebSocketMaxFrameSize</v>
      </c>
      <c r="D63" t="str">
        <f t="shared" si="80"/>
        <v>asynchttpclientWebSocketMaxFrameSize</v>
      </c>
      <c r="E63" t="str">
        <f t="shared" si="68"/>
        <v>int asynchttpclientWebSocketMaxFrameSize</v>
      </c>
      <c r="F63" t="str">
        <f t="shared" si="2"/>
        <v>private  int asynchttpclientWebSocketMaxFrameSize;</v>
      </c>
      <c r="G63" t="s">
        <v>453</v>
      </c>
      <c r="H63" t="str">
        <f t="shared" si="31"/>
        <v>this.asynchttpclientWebSocketMaxFrameSize = asynchttpclientWebSocketMaxFrameSize;</v>
      </c>
      <c r="I63" t="str">
        <f t="shared" si="32"/>
        <v>@Value("${org.muhia.psi.config.asynchttpclient.websocketmaxframesize}") private  int asynchttpclientWebSocketMaxFrameSize;</v>
      </c>
      <c r="J63" t="str">
        <f t="shared" si="5"/>
        <v>org.muhia.psi.config.asynchttpclient.websocketmaxframesize=10240</v>
      </c>
      <c r="K63">
        <v>10240</v>
      </c>
    </row>
    <row r="64" spans="1:11" x14ac:dyDescent="0.3">
      <c r="A64" t="s">
        <v>446</v>
      </c>
      <c r="B64" t="str">
        <f t="shared" ref="B64:D64" si="81">IFERROR(MID(A64,1,SEARCH(".",A64,1)-1)&amp;UPPER(MID(A64,SEARCH(".",A64,1)+1,1))&amp;MID(A64,SEARCH(".",A64,1)+2,LEN(A64)-SEARCH(".",A64,1)+1),A64)</f>
        <v>asynchttpclientKeepEncodingHeader</v>
      </c>
      <c r="C64" t="str">
        <f t="shared" si="81"/>
        <v>asynchttpclientKeepEncodingHeader</v>
      </c>
      <c r="D64" t="str">
        <f t="shared" si="81"/>
        <v>asynchttpclientKeepEncodingHeader</v>
      </c>
      <c r="E64" t="str">
        <f t="shared" ref="E64" si="82">"boolean "&amp;D64</f>
        <v>boolean asynchttpclientKeepEncodingHeader</v>
      </c>
      <c r="F64" t="str">
        <f t="shared" si="2"/>
        <v>private  boolean asynchttpclientKeepEncodingHeader;</v>
      </c>
      <c r="G64" t="s">
        <v>453</v>
      </c>
      <c r="H64" t="str">
        <f t="shared" si="31"/>
        <v>this.asynchttpclientKeepEncodingHeader = asynchttpclientKeepEncodingHeader;</v>
      </c>
      <c r="I64" t="str">
        <f t="shared" si="32"/>
        <v>@Value("${org.muhia.psi.config.asynchttpclient.keepencodingheader}") private  boolean asynchttpclientKeepEncodingHeader;</v>
      </c>
      <c r="J64" t="str">
        <f t="shared" si="5"/>
        <v>org.muhia.psi.config.asynchttpclient.keepencodingheader=false</v>
      </c>
      <c r="K64" t="str">
        <f t="shared" ref="K64" si="83">LOWER(FALSE)</f>
        <v>false</v>
      </c>
    </row>
    <row r="65" spans="1:11" x14ac:dyDescent="0.3">
      <c r="A65" t="s">
        <v>447</v>
      </c>
      <c r="B65" t="str">
        <f t="shared" ref="B65:D65" si="84">IFERROR(MID(A65,1,SEARCH(".",A65,1)-1)&amp;UPPER(MID(A65,SEARCH(".",A65,1)+1,1))&amp;MID(A65,SEARCH(".",A65,1)+2,LEN(A65)-SEARCH(".",A65,1)+1),A65)</f>
        <v>asynchttpclientShutdownQuietPeriod</v>
      </c>
      <c r="C65" t="str">
        <f t="shared" si="84"/>
        <v>asynchttpclientShutdownQuietPeriod</v>
      </c>
      <c r="D65" t="str">
        <f t="shared" si="84"/>
        <v>asynchttpclientShutdownQuietPeriod</v>
      </c>
      <c r="E65" t="str">
        <f t="shared" si="68"/>
        <v>int asynchttpclientShutdownQuietPeriod</v>
      </c>
      <c r="F65" t="str">
        <f t="shared" si="2"/>
        <v>private  int asynchttpclientShutdownQuietPeriod;</v>
      </c>
      <c r="G65" t="s">
        <v>453</v>
      </c>
      <c r="H65" t="str">
        <f t="shared" si="31"/>
        <v>this.asynchttpclientShutdownQuietPeriod = asynchttpclientShutdownQuietPeriod;</v>
      </c>
      <c r="I65" t="str">
        <f t="shared" si="32"/>
        <v>@Value("${org.muhia.psi.config.asynchttpclient.shutdownquietperiod}") private  int asynchttpclientShutdownQuietPeriod;</v>
      </c>
      <c r="J65" t="str">
        <f t="shared" si="5"/>
        <v>org.muhia.psi.config.asynchttpclient.shutdownquietperiod=2000</v>
      </c>
      <c r="K65">
        <v>2000</v>
      </c>
    </row>
    <row r="66" spans="1:11" x14ac:dyDescent="0.3">
      <c r="A66" t="s">
        <v>448</v>
      </c>
      <c r="B66" t="str">
        <f t="shared" ref="B66:D66" si="85">IFERROR(MID(A66,1,SEARCH(".",A66,1)-1)&amp;UPPER(MID(A66,SEARCH(".",A66,1)+1,1))&amp;MID(A66,SEARCH(".",A66,1)+2,LEN(A66)-SEARCH(".",A66,1)+1),A66)</f>
        <v>asynchttpclientShutdownTimeout</v>
      </c>
      <c r="C66" t="str">
        <f t="shared" si="85"/>
        <v>asynchttpclientShutdownTimeout</v>
      </c>
      <c r="D66" t="str">
        <f t="shared" si="85"/>
        <v>asynchttpclientShutdownTimeout</v>
      </c>
      <c r="E66" t="str">
        <f t="shared" si="68"/>
        <v>int asynchttpclientShutdownTimeout</v>
      </c>
      <c r="F66" t="str">
        <f t="shared" si="2"/>
        <v>private  int asynchttpclientShutdownTimeout;</v>
      </c>
      <c r="G66" t="s">
        <v>453</v>
      </c>
      <c r="H66" t="str">
        <f t="shared" si="31"/>
        <v>this.asynchttpclientShutdownTimeout = asynchttpclientShutdownTimeout;</v>
      </c>
      <c r="I66" t="str">
        <f t="shared" si="32"/>
        <v>@Value("${org.muhia.psi.config.asynchttpclient.shutdowntimeout}") private  int asynchttpclientShutdownTimeout;</v>
      </c>
      <c r="J66" t="str">
        <f t="shared" si="5"/>
        <v>org.muhia.psi.config.asynchttpclient.shutdowntimeout=15000</v>
      </c>
      <c r="K66">
        <v>15000</v>
      </c>
    </row>
    <row r="67" spans="1:11" x14ac:dyDescent="0.3">
      <c r="A67" t="s">
        <v>449</v>
      </c>
      <c r="B67" t="str">
        <f t="shared" ref="B67:D68" si="86">IFERROR(MID(A67,1,SEARCH(".",A67,1)-1)&amp;UPPER(MID(A67,SEARCH(".",A67,1)+1,1))&amp;MID(A67,SEARCH(".",A67,1)+2,LEN(A67)-SEARCH(".",A67,1)+1),A67)</f>
        <v>asynchttpclientUseNativeTransport</v>
      </c>
      <c r="C67" t="str">
        <f t="shared" si="86"/>
        <v>asynchttpclientUseNativeTransport</v>
      </c>
      <c r="D67" t="str">
        <f t="shared" si="86"/>
        <v>asynchttpclientUseNativeTransport</v>
      </c>
      <c r="E67" t="str">
        <f t="shared" ref="E67" si="87">"boolean "&amp;D67</f>
        <v>boolean asynchttpclientUseNativeTransport</v>
      </c>
      <c r="F67" t="str">
        <f t="shared" si="2"/>
        <v>private  boolean asynchttpclientUseNativeTransport;</v>
      </c>
      <c r="G67" t="s">
        <v>453</v>
      </c>
      <c r="H67" t="str">
        <f t="shared" si="31"/>
        <v>this.asynchttpclientUseNativeTransport = asynchttpclientUseNativeTransport;</v>
      </c>
      <c r="I67" t="str">
        <f t="shared" si="32"/>
        <v>@Value("${org.muhia.psi.config.asynchttpclient.usenativetransport}") private  boolean asynchttpclientUseNativeTransport;</v>
      </c>
      <c r="J67" t="str">
        <f t="shared" si="5"/>
        <v>org.muhia.psi.config.asynchttpclient.usenativetransport=false</v>
      </c>
      <c r="K67" t="str">
        <f t="shared" ref="K67" si="88">LOWER(FALSE)</f>
        <v>false</v>
      </c>
    </row>
    <row r="68" spans="1:11" x14ac:dyDescent="0.3">
      <c r="A68" t="s">
        <v>471</v>
      </c>
      <c r="B68" t="str">
        <f t="shared" si="86"/>
        <v>asynchttpclientResponse.status.success</v>
      </c>
      <c r="C68" t="str">
        <f t="shared" si="86"/>
        <v>asynchttpclientResponseStatus.success</v>
      </c>
      <c r="D68" t="str">
        <f t="shared" si="86"/>
        <v>asynchttpclientResponseStatusSuccess</v>
      </c>
      <c r="E68" t="str">
        <f t="shared" ref="E68" si="89">"int "&amp;D68</f>
        <v>int asynchttpclientResponseStatusSuccess</v>
      </c>
      <c r="F68" t="str">
        <f t="shared" ref="F68" si="90">"private  "&amp;E68&amp;";"</f>
        <v>private  int asynchttpclientResponseStatusSuccess;</v>
      </c>
      <c r="G68" t="s">
        <v>453</v>
      </c>
      <c r="H68" t="str">
        <f t="shared" si="31"/>
        <v>this.asynchttpclientResponseStatusSuccess = asynchttpclientResponseStatusSuccess;</v>
      </c>
      <c r="I68" t="str">
        <f t="shared" si="32"/>
        <v>@Value("${org.muhia.psi.config.asynchttpclient.response.status.success}") private  int asynchttpclientResponseStatusSuccess;</v>
      </c>
      <c r="J68" t="str">
        <f t="shared" ref="J68" si="91">G68&amp;"."&amp;LOWER(A68)&amp;"="&amp;K68</f>
        <v>org.muhia.psi.config.asynchttpclient.response.status.success=200</v>
      </c>
      <c r="K68">
        <v>200</v>
      </c>
    </row>
    <row r="69" spans="1:11" x14ac:dyDescent="0.3">
      <c r="A69" t="s">
        <v>450</v>
      </c>
      <c r="B69" t="str">
        <f t="shared" ref="B69:D69" si="92">IFERROR(MID(A69,1,SEARCH(".",A69,1)-1)&amp;UPPER(MID(A69,SEARCH(".",A69,1)+1,1))&amp;MID(A69,SEARCH(".",A69,1)+2,LEN(A69)-SEARCH(".",A69,1)+1),A69)</f>
        <v>asynchttpclientIoThreadsCount</v>
      </c>
      <c r="C69" t="str">
        <f t="shared" si="92"/>
        <v>asynchttpclientIoThreadsCount</v>
      </c>
      <c r="D69" t="str">
        <f t="shared" si="92"/>
        <v>asynchttpclientIoThreadsCount</v>
      </c>
      <c r="E69" t="str">
        <f t="shared" si="68"/>
        <v>int asynchttpclientIoThreadsCount</v>
      </c>
      <c r="F69" t="str">
        <f t="shared" ref="F69:F79" si="93">"private  "&amp;E69&amp;";"</f>
        <v>private  int asynchttpclientIoThreadsCount;</v>
      </c>
      <c r="G69" t="s">
        <v>453</v>
      </c>
      <c r="H69" t="str">
        <f t="shared" ref="H69:H79" si="94">"this."&amp;D69&amp;" = "&amp;D69&amp;";"</f>
        <v>this.asynchttpclientIoThreadsCount = asynchttpclientIoThreadsCount;</v>
      </c>
      <c r="I69" t="str">
        <f t="shared" ref="I69:I79" si="95">"@Value(""${"&amp;G69&amp;"."&amp;LOWER(A69)&amp;"}"") "&amp;F69</f>
        <v>@Value("${org.muhia.psi.config.asynchttpclient.iothreadscount}") private  int asynchttpclientIoThreadsCount;</v>
      </c>
      <c r="J69" t="str">
        <f t="shared" ref="J69:J78" si="96">G69&amp;"."&amp;LOWER(A69)&amp;"="&amp;K69</f>
        <v>org.muhia.psi.config.asynchttpclient.iothreadscount=0</v>
      </c>
      <c r="K69">
        <v>0</v>
      </c>
    </row>
    <row r="70" spans="1:11" x14ac:dyDescent="0.3">
      <c r="A70" t="s">
        <v>463</v>
      </c>
      <c r="B70" t="str">
        <f t="shared" ref="B70:D70" si="97">IFERROR(MID(A70,1,SEARCH(".",A70,1)-1)&amp;UPPER(MID(A70,SEARCH(".",A70,1)+1,1))&amp;MID(A70,SEARCH(".",A70,1)+2,LEN(A70)-SEARCH(".",A70,1)+1),A70)</f>
        <v>momaKeyword.ip</v>
      </c>
      <c r="C70" t="str">
        <f t="shared" si="97"/>
        <v>momaKeywordIp</v>
      </c>
      <c r="D70" t="str">
        <f t="shared" si="97"/>
        <v>momaKeywordIp</v>
      </c>
      <c r="E70" t="str">
        <f t="shared" ref="E70:E79" si="98">"String "&amp;D70</f>
        <v>String momaKeywordIp</v>
      </c>
      <c r="F70" t="str">
        <f>"private  static "&amp;E70&amp;";"</f>
        <v>private  static String momaKeywordIp;</v>
      </c>
      <c r="G70" t="s">
        <v>373</v>
      </c>
      <c r="H70" t="str">
        <f t="shared" si="94"/>
        <v>this.momaKeywordIp = momaKeywordIp;</v>
      </c>
      <c r="I70" t="str">
        <f t="shared" si="95"/>
        <v>@Value("${org.muhia.psi.config.integ.moma.keyword.ip}") private  static String momaKeywordIp;</v>
      </c>
      <c r="J70" t="str">
        <f t="shared" si="96"/>
        <v>org.muhia.psi.config.integ.moma.keyword.ip=ip</v>
      </c>
      <c r="K70" t="s">
        <v>455</v>
      </c>
    </row>
    <row r="71" spans="1:11" x14ac:dyDescent="0.3">
      <c r="A71" t="s">
        <v>464</v>
      </c>
      <c r="B71" t="str">
        <f t="shared" ref="B71:D71" si="99">IFERROR(MID(A71,1,SEARCH(".",A71,1)-1)&amp;UPPER(MID(A71,SEARCH(".",A71,1)+1,1))&amp;MID(A71,SEARCH(".",A71,1)+2,LEN(A71)-SEARCH(".",A71,1)+1),A71)</f>
        <v>momaKeyword.port</v>
      </c>
      <c r="C71" t="str">
        <f t="shared" si="99"/>
        <v>momaKeywordPort</v>
      </c>
      <c r="D71" t="str">
        <f t="shared" si="99"/>
        <v>momaKeywordPort</v>
      </c>
      <c r="E71" t="str">
        <f t="shared" si="98"/>
        <v>String momaKeywordPort</v>
      </c>
      <c r="F71" t="str">
        <f t="shared" si="93"/>
        <v>private  String momaKeywordPort;</v>
      </c>
      <c r="G71" t="s">
        <v>373</v>
      </c>
      <c r="H71" t="str">
        <f t="shared" si="94"/>
        <v>this.momaKeywordPort = momaKeywordPort;</v>
      </c>
      <c r="I71" t="str">
        <f t="shared" si="95"/>
        <v>@Value("${org.muhia.psi.config.integ.moma.keyword.port}") private  String momaKeywordPort;</v>
      </c>
      <c r="J71" t="str">
        <f t="shared" si="96"/>
        <v>org.muhia.psi.config.integ.moma.keyword.port=port</v>
      </c>
      <c r="K71" t="s">
        <v>456</v>
      </c>
    </row>
    <row r="72" spans="1:11" x14ac:dyDescent="0.3">
      <c r="A72" t="s">
        <v>465</v>
      </c>
      <c r="B72" t="str">
        <f t="shared" ref="B72:D72" si="100">IFERROR(MID(A72,1,SEARCH(".",A72,1)-1)&amp;UPPER(MID(A72,SEARCH(".",A72,1)+1,1))&amp;MID(A72,SEARCH(".",A72,1)+2,LEN(A72)-SEARCH(".",A72,1)+1),A72)</f>
        <v>momaKeyword.userid</v>
      </c>
      <c r="C72" t="str">
        <f t="shared" si="100"/>
        <v>momaKeywordUserid</v>
      </c>
      <c r="D72" t="str">
        <f t="shared" si="100"/>
        <v>momaKeywordUserid</v>
      </c>
      <c r="E72" t="str">
        <f t="shared" si="98"/>
        <v>String momaKeywordUserid</v>
      </c>
      <c r="F72" t="str">
        <f t="shared" si="93"/>
        <v>private  String momaKeywordUserid;</v>
      </c>
      <c r="G72" t="s">
        <v>373</v>
      </c>
      <c r="H72" t="str">
        <f t="shared" si="94"/>
        <v>this.momaKeywordUserid = momaKeywordUserid;</v>
      </c>
      <c r="I72" t="str">
        <f t="shared" si="95"/>
        <v>@Value("${org.muhia.psi.config.integ.moma.keyword.userid}") private  String momaKeywordUserid;</v>
      </c>
      <c r="J72" t="str">
        <f t="shared" si="96"/>
        <v>org.muhia.psi.config.integ.moma.keyword.userid=userid</v>
      </c>
      <c r="K72" t="s">
        <v>457</v>
      </c>
    </row>
    <row r="73" spans="1:11" x14ac:dyDescent="0.3">
      <c r="A73" t="s">
        <v>466</v>
      </c>
      <c r="B73" t="str">
        <f t="shared" ref="B73:D73" si="101">IFERROR(MID(A73,1,SEARCH(".",A73,1)-1)&amp;UPPER(MID(A73,SEARCH(".",A73,1)+1,1))&amp;MID(A73,SEARCH(".",A73,1)+2,LEN(A73)-SEARCH(".",A73,1)+1),A73)</f>
        <v>momaKeyword.passwd</v>
      </c>
      <c r="C73" t="str">
        <f t="shared" si="101"/>
        <v>momaKeywordPasswd</v>
      </c>
      <c r="D73" t="str">
        <f t="shared" si="101"/>
        <v>momaKeywordPasswd</v>
      </c>
      <c r="E73" t="str">
        <f t="shared" si="98"/>
        <v>String momaKeywordPasswd</v>
      </c>
      <c r="F73" t="str">
        <f t="shared" si="93"/>
        <v>private  String momaKeywordPasswd;</v>
      </c>
      <c r="G73" t="s">
        <v>373</v>
      </c>
      <c r="H73" t="str">
        <f t="shared" si="94"/>
        <v>this.momaKeywordPasswd = momaKeywordPasswd;</v>
      </c>
      <c r="I73" t="str">
        <f t="shared" si="95"/>
        <v>@Value("${org.muhia.psi.config.integ.moma.keyword.passwd}") private  String momaKeywordPasswd;</v>
      </c>
      <c r="J73" t="str">
        <f t="shared" si="96"/>
        <v>org.muhia.psi.config.integ.moma.keyword.passwd=passwd</v>
      </c>
      <c r="K73" t="s">
        <v>458</v>
      </c>
    </row>
    <row r="74" spans="1:11" x14ac:dyDescent="0.3">
      <c r="A74" t="s">
        <v>467</v>
      </c>
      <c r="B74" t="str">
        <f t="shared" ref="B74:D74" si="102">IFERROR(MID(A74,1,SEARCH(".",A74,1)-1)&amp;UPPER(MID(A74,SEARCH(".",A74,1)+1,1))&amp;MID(A74,SEARCH(".",A74,1)+2,LEN(A74)-SEARCH(".",A74,1)+1),A74)</f>
        <v>momaKeyword.retrievalPrefix</v>
      </c>
      <c r="C74" t="str">
        <f t="shared" si="102"/>
        <v>momaKeywordRetrievalPrefix</v>
      </c>
      <c r="D74" t="str">
        <f t="shared" si="102"/>
        <v>momaKeywordRetrievalPrefix</v>
      </c>
      <c r="E74" t="str">
        <f t="shared" si="98"/>
        <v>String momaKeywordRetrievalPrefix</v>
      </c>
      <c r="F74" t="str">
        <f t="shared" si="93"/>
        <v>private  String momaKeywordRetrievalPrefix;</v>
      </c>
      <c r="G74" t="s">
        <v>373</v>
      </c>
      <c r="H74" t="str">
        <f t="shared" si="94"/>
        <v>this.momaKeywordRetrievalPrefix = momaKeywordRetrievalPrefix;</v>
      </c>
      <c r="I74" t="str">
        <f t="shared" si="95"/>
        <v>@Value("${org.muhia.psi.config.integ.moma.keyword.retrievalprefix}") private  String momaKeywordRetrievalPrefix;</v>
      </c>
      <c r="J74" t="str">
        <f t="shared" si="96"/>
        <v>org.muhia.psi.config.integ.moma.keyword.retrievalprefix=retrievalPrefix</v>
      </c>
      <c r="K74" t="s">
        <v>459</v>
      </c>
    </row>
    <row r="75" spans="1:11" x14ac:dyDescent="0.3">
      <c r="A75" t="s">
        <v>468</v>
      </c>
      <c r="B75" t="str">
        <f t="shared" ref="B75:D75" si="103">IFERROR(MID(A75,1,SEARCH(".",A75,1)-1)&amp;UPPER(MID(A75,SEARCH(".",A75,1)+1,1))&amp;MID(A75,SEARCH(".",A75,1)+2,LEN(A75)-SEARCH(".",A75,1)+1),A75)</f>
        <v>momaKeyword.retrievalMethod</v>
      </c>
      <c r="C75" t="str">
        <f t="shared" si="103"/>
        <v>momaKeywordRetrievalMethod</v>
      </c>
      <c r="D75" t="str">
        <f t="shared" si="103"/>
        <v>momaKeywordRetrievalMethod</v>
      </c>
      <c r="E75" t="str">
        <f t="shared" si="98"/>
        <v>String momaKeywordRetrievalMethod</v>
      </c>
      <c r="F75" t="str">
        <f t="shared" si="93"/>
        <v>private  String momaKeywordRetrievalMethod;</v>
      </c>
      <c r="G75" t="s">
        <v>373</v>
      </c>
      <c r="H75" t="str">
        <f t="shared" si="94"/>
        <v>this.momaKeywordRetrievalMethod = momaKeywordRetrievalMethod;</v>
      </c>
      <c r="I75" t="str">
        <f t="shared" si="95"/>
        <v>@Value("${org.muhia.psi.config.integ.moma.keyword.retrievalmethod}") private  String momaKeywordRetrievalMethod;</v>
      </c>
      <c r="J75" t="str">
        <f t="shared" si="96"/>
        <v>org.muhia.psi.config.integ.moma.keyword.retrievalmethod=retrievalMethod</v>
      </c>
      <c r="K75" t="s">
        <v>460</v>
      </c>
    </row>
    <row r="76" spans="1:11" x14ac:dyDescent="0.3">
      <c r="A76" t="s">
        <v>469</v>
      </c>
      <c r="B76" t="str">
        <f t="shared" ref="B76:D76" si="104">IFERROR(MID(A76,1,SEARCH(".",A76,1)-1)&amp;UPPER(MID(A76,SEARCH(".",A76,1)+1,1))&amp;MID(A76,SEARCH(".",A76,1)+2,LEN(A76)-SEARCH(".",A76,1)+1),A76)</f>
        <v>momaKeyword.fromDate</v>
      </c>
      <c r="C76" t="str">
        <f t="shared" si="104"/>
        <v>momaKeywordFromDate</v>
      </c>
      <c r="D76" t="str">
        <f t="shared" si="104"/>
        <v>momaKeywordFromDate</v>
      </c>
      <c r="E76" t="str">
        <f t="shared" si="98"/>
        <v>String momaKeywordFromDate</v>
      </c>
      <c r="F76" t="str">
        <f t="shared" si="93"/>
        <v>private  String momaKeywordFromDate;</v>
      </c>
      <c r="G76" t="s">
        <v>373</v>
      </c>
      <c r="H76" t="str">
        <f t="shared" si="94"/>
        <v>this.momaKeywordFromDate = momaKeywordFromDate;</v>
      </c>
      <c r="I76" t="str">
        <f t="shared" si="95"/>
        <v>@Value("${org.muhia.psi.config.integ.moma.keyword.fromdate}") private  String momaKeywordFromDate;</v>
      </c>
      <c r="J76" t="str">
        <f t="shared" si="96"/>
        <v>org.muhia.psi.config.integ.moma.keyword.fromdate=fromDate</v>
      </c>
      <c r="K76" t="s">
        <v>461</v>
      </c>
    </row>
    <row r="77" spans="1:11" x14ac:dyDescent="0.3">
      <c r="A77" t="s">
        <v>470</v>
      </c>
      <c r="B77" t="str">
        <f t="shared" ref="B77:D79" si="105">IFERROR(MID(A77,1,SEARCH(".",A77,1)-1)&amp;UPPER(MID(A77,SEARCH(".",A77,1)+1,1))&amp;MID(A77,SEARCH(".",A77,1)+2,LEN(A77)-SEARCH(".",A77,1)+1),A77)</f>
        <v>momaKeyword.toDate</v>
      </c>
      <c r="C77" t="str">
        <f t="shared" si="105"/>
        <v>momaKeywordToDate</v>
      </c>
      <c r="D77" t="str">
        <f t="shared" si="105"/>
        <v>momaKeywordToDate</v>
      </c>
      <c r="E77" t="str">
        <f t="shared" si="98"/>
        <v>String momaKeywordToDate</v>
      </c>
      <c r="F77" t="str">
        <f t="shared" si="93"/>
        <v>private  String momaKeywordToDate;</v>
      </c>
      <c r="G77" t="s">
        <v>373</v>
      </c>
      <c r="H77" t="str">
        <f t="shared" si="94"/>
        <v>this.momaKeywordToDate = momaKeywordToDate;</v>
      </c>
      <c r="I77" t="str">
        <f t="shared" si="95"/>
        <v>@Value("${org.muhia.psi.config.integ.moma.keyword.todate}") private  String momaKeywordToDate;</v>
      </c>
      <c r="J77" t="str">
        <f t="shared" si="96"/>
        <v>org.muhia.psi.config.integ.moma.keyword.todate=toDate</v>
      </c>
      <c r="K77" t="s">
        <v>462</v>
      </c>
    </row>
    <row r="78" spans="1:11" x14ac:dyDescent="0.3">
      <c r="A78" t="s">
        <v>509</v>
      </c>
      <c r="B78" t="str">
        <f t="shared" ref="B78" si="106">IFERROR(MID(A78,1,SEARCH(".",A78,1)-1)&amp;UPPER(MID(A78,SEARCH(".",A78,1)+1,1))&amp;MID(A78,SEARCH(".",A78,1)+2,LEN(A78)-SEARCH(".",A78,1)+1),A78)</f>
        <v>cronOrder.cleanup.job</v>
      </c>
      <c r="C78" t="str">
        <f t="shared" ref="C78" si="107">IFERROR(MID(B78,1,SEARCH(".",B78,1)-1)&amp;UPPER(MID(B78,SEARCH(".",B78,1)+1,1))&amp;MID(B78,SEARCH(".",B78,1)+2,LEN(B78)-SEARCH(".",B78,1)+1),B78)</f>
        <v>cronOrderCleanup.job</v>
      </c>
      <c r="D78" t="str">
        <f t="shared" ref="D78" si="108">IFERROR(MID(C78,1,SEARCH(".",C78,1)-1)&amp;UPPER(MID(C78,SEARCH(".",C78,1)+1,1))&amp;MID(C78,SEARCH(".",C78,1)+2,LEN(C78)-SEARCH(".",C78,1)+1),C78)</f>
        <v>cronOrderCleanupJob</v>
      </c>
      <c r="E78" t="str">
        <f t="shared" ref="E78" si="109">"String "&amp;D78</f>
        <v>String cronOrderCleanupJob</v>
      </c>
      <c r="F78" t="str">
        <f t="shared" ref="F78" si="110">"private  "&amp;E78&amp;";"</f>
        <v>private  String cronOrderCleanupJob;</v>
      </c>
      <c r="G78" t="s">
        <v>472</v>
      </c>
      <c r="H78" t="str">
        <f t="shared" ref="H78" si="111">"this."&amp;D78&amp;" = "&amp;D78&amp;";"</f>
        <v>this.cronOrderCleanupJob = cronOrderCleanupJob;</v>
      </c>
      <c r="I78" t="str">
        <f t="shared" ref="I78" si="112">"@Value(""${"&amp;G78&amp;"."&amp;LOWER(A78)&amp;"}"") "&amp;F78</f>
        <v>@Value("${org.muhia.psi.scheduler.cron.order.cleanup.job}") private  String cronOrderCleanupJob;</v>
      </c>
      <c r="J78" t="str">
        <f t="shared" si="96"/>
        <v>org.muhia.psi.scheduler.cron.order.cleanup.job="0 0 01 * * *"</v>
      </c>
      <c r="K78" t="s">
        <v>475</v>
      </c>
    </row>
    <row r="79" spans="1:11" x14ac:dyDescent="0.3">
      <c r="A79" t="s">
        <v>473</v>
      </c>
      <c r="B79" t="str">
        <f t="shared" si="105"/>
        <v>cronRecurring.payments</v>
      </c>
      <c r="C79" t="str">
        <f t="shared" si="105"/>
        <v>cronRecurringPayments</v>
      </c>
      <c r="D79" t="str">
        <f t="shared" si="105"/>
        <v>cronRecurringPayments</v>
      </c>
      <c r="E79" t="str">
        <f t="shared" si="98"/>
        <v>String cronRecurringPayments</v>
      </c>
      <c r="F79" t="str">
        <f t="shared" si="93"/>
        <v>private  String cronRecurringPayments;</v>
      </c>
      <c r="G79" t="s">
        <v>472</v>
      </c>
      <c r="H79" t="str">
        <f t="shared" si="94"/>
        <v>this.cronRecurringPayments = cronRecurringPayments;</v>
      </c>
      <c r="I79" t="str">
        <f t="shared" si="95"/>
        <v>@Value("${org.muhia.psi.scheduler.cron.recurring.payments}") private  String cronRecurringPayments;</v>
      </c>
      <c r="J79" t="str">
        <f t="shared" ref="J79" si="113">G79&amp;"."&amp;LOWER(A79)&amp;"="&amp;K79</f>
        <v>org.muhia.psi.scheduler.cron.recurring.payments="0 0 01 * * *"</v>
      </c>
      <c r="K79" t="s">
        <v>475</v>
      </c>
    </row>
    <row r="80" spans="1:11" x14ac:dyDescent="0.3">
      <c r="A80" t="s">
        <v>474</v>
      </c>
      <c r="B80" t="str">
        <f t="shared" ref="B80" si="114">IFERROR(MID(A80,1,SEARCH(".",A80,1)-1)&amp;UPPER(MID(A80,SEARCH(".",A80,1)+1,1))&amp;MID(A80,SEARCH(".",A80,1)+2,LEN(A80)-SEARCH(".",A80,1)+1),A80)</f>
        <v>cronFetch.moma.daily.dump</v>
      </c>
      <c r="C80" t="str">
        <f t="shared" ref="C80" si="115">IFERROR(MID(B80,1,SEARCH(".",B80,1)-1)&amp;UPPER(MID(B80,SEARCH(".",B80,1)+1,1))&amp;MID(B80,SEARCH(".",B80,1)+2,LEN(B80)-SEARCH(".",B80,1)+1),B80)</f>
        <v>cronFetchMoma.daily.dump</v>
      </c>
      <c r="D80" t="str">
        <f t="shared" ref="D80" si="116">IFERROR(MID(C80,1,SEARCH(".",C80,1)-1)&amp;UPPER(MID(C80,SEARCH(".",C80,1)+1,1))&amp;MID(C80,SEARCH(".",C80,1)+2,LEN(C80)-SEARCH(".",C80,1)+1),C80)</f>
        <v>cronFetchMomaDaily.dump</v>
      </c>
      <c r="E80" t="str">
        <f t="shared" ref="E80:E83" si="117">"String "&amp;D80</f>
        <v>String cronFetchMomaDaily.dump</v>
      </c>
      <c r="F80" t="str">
        <f t="shared" ref="F80" si="118">"private  "&amp;E80&amp;";"</f>
        <v>private  String cronFetchMomaDaily.dump;</v>
      </c>
      <c r="G80" t="s">
        <v>472</v>
      </c>
      <c r="H80" t="str">
        <f t="shared" ref="H80" si="119">"this."&amp;D80&amp;" = "&amp;D80&amp;";"</f>
        <v>this.cronFetchMomaDaily.dump = cronFetchMomaDaily.dump;</v>
      </c>
      <c r="I80" t="str">
        <f t="shared" ref="I80" si="120">"@Value(""${"&amp;G80&amp;"."&amp;LOWER(A80)&amp;"}"") "&amp;F80</f>
        <v>@Value("${org.muhia.psi.scheduler.cron.fetch.moma.daily.dump}") private  String cronFetchMomaDaily.dump;</v>
      </c>
      <c r="J80" t="str">
        <f t="shared" ref="J80" si="121">G80&amp;"."&amp;LOWER(A80)&amp;"="&amp;K80</f>
        <v>org.muhia.psi.scheduler.cron.fetch.moma.daily.dump="0 0 01 * * *"</v>
      </c>
      <c r="K80" t="s">
        <v>475</v>
      </c>
    </row>
    <row r="81" spans="1:11" ht="18" x14ac:dyDescent="0.35">
      <c r="A81" s="16" t="s">
        <v>479</v>
      </c>
      <c r="B81" t="str">
        <f t="shared" ref="B81" si="122">IFERROR(MID(A81,1,SEARCH(".",A81,1)-1)&amp;UPPER(MID(A81,SEARCH(".",A81,1)+1,1))&amp;MID(A81,SEARCH(".",A81,1)+2,LEN(A81)-SEARCH(".",A81,1)+1),A81)</f>
        <v>hazelcastPhone.home.enabled</v>
      </c>
      <c r="C81" t="str">
        <f t="shared" ref="C81" si="123">IFERROR(MID(B81,1,SEARCH(".",B81,1)-1)&amp;UPPER(MID(B81,SEARCH(".",B81,1)+1,1))&amp;MID(B81,SEARCH(".",B81,1)+2,LEN(B81)-SEARCH(".",B81,1)+1),B81)</f>
        <v>hazelcastPhoneHome.enabled</v>
      </c>
      <c r="D81" t="str">
        <f t="shared" ref="D81" si="124">IFERROR(MID(C81,1,SEARCH(".",C81,1)-1)&amp;UPPER(MID(C81,SEARCH(".",C81,1)+1,1))&amp;MID(C81,SEARCH(".",C81,1)+2,LEN(C81)-SEARCH(".",C81,1)+1),C81)</f>
        <v>hazelcastPhoneHomeEnabled</v>
      </c>
      <c r="E81" t="str">
        <f t="shared" si="117"/>
        <v>String hazelcastPhoneHomeEnabled</v>
      </c>
      <c r="F81" t="str">
        <f t="shared" ref="F81" si="125">"private  "&amp;E81&amp;";"</f>
        <v>private  String hazelcastPhoneHomeEnabled;</v>
      </c>
      <c r="G81" s="13" t="s">
        <v>366</v>
      </c>
      <c r="H81" t="str">
        <f t="shared" ref="H81" si="126">"this."&amp;D81&amp;" = "&amp;D81&amp;";"</f>
        <v>this.hazelcastPhoneHomeEnabled = hazelcastPhoneHomeEnabled;</v>
      </c>
      <c r="I81" t="str">
        <f t="shared" ref="I81" si="127">"@Value(""${"&amp;G81&amp;"."&amp;LOWER(A81)&amp;"}"") "&amp;F81</f>
        <v>@Value("${org.muhia.phi.cache.hazelcast.phone.home.enabled}") private  String hazelcastPhoneHomeEnabled;</v>
      </c>
      <c r="J81" t="str">
        <f t="shared" ref="J81" si="128">G81&amp;"."&amp;LOWER(A81)&amp;"="&amp;K81</f>
        <v>org.muhia.phi.cache.hazelcast.phone.home.enabled=false</v>
      </c>
      <c r="K81" t="str">
        <f>LOWER(FALSE)</f>
        <v>false</v>
      </c>
    </row>
    <row r="82" spans="1:11" x14ac:dyDescent="0.3">
      <c r="A82" s="15" t="s">
        <v>480</v>
      </c>
      <c r="B82" t="str">
        <f t="shared" ref="B82:B83" si="129">IFERROR(MID(A82,1,SEARCH(".",A82,1)-1)&amp;UPPER(MID(A82,SEARCH(".",A82,1)+1,1))&amp;MID(A82,SEARCH(".",A82,1)+2,LEN(A82)-SEARCH(".",A82,1)+1),A82)</f>
        <v>hazelcastDiagnostics.enabled</v>
      </c>
      <c r="C82" t="str">
        <f t="shared" ref="C82:C83" si="130">IFERROR(MID(B82,1,SEARCH(".",B82,1)-1)&amp;UPPER(MID(B82,SEARCH(".",B82,1)+1,1))&amp;MID(B82,SEARCH(".",B82,1)+2,LEN(B82)-SEARCH(".",B82,1)+1),B82)</f>
        <v>hazelcastDiagnosticsEnabled</v>
      </c>
      <c r="D82" t="str">
        <f t="shared" ref="D82:D83" si="131">IFERROR(MID(C82,1,SEARCH(".",C82,1)-1)&amp;UPPER(MID(C82,SEARCH(".",C82,1)+1,1))&amp;MID(C82,SEARCH(".",C82,1)+2,LEN(C82)-SEARCH(".",C82,1)+1),C82)</f>
        <v>hazelcastDiagnosticsEnabled</v>
      </c>
      <c r="E82" t="str">
        <f t="shared" si="117"/>
        <v>String hazelcastDiagnosticsEnabled</v>
      </c>
      <c r="F82" t="str">
        <f t="shared" ref="F82:F83" si="132">"private  "&amp;E82&amp;";"</f>
        <v>private  String hazelcastDiagnosticsEnabled;</v>
      </c>
      <c r="G82" s="13" t="s">
        <v>366</v>
      </c>
      <c r="H82" t="str">
        <f t="shared" ref="H82:H83" si="133">"this."&amp;D82&amp;" = "&amp;D82&amp;";"</f>
        <v>this.hazelcastDiagnosticsEnabled = hazelcastDiagnosticsEnabled;</v>
      </c>
      <c r="I82" t="str">
        <f t="shared" ref="I82:I83" si="134">"@Value(""${"&amp;G82&amp;"."&amp;LOWER(A82)&amp;"}"") "&amp;F82</f>
        <v>@Value("${org.muhia.phi.cache.hazelcast.diagnostics.enabled}") private  String hazelcastDiagnosticsEnabled;</v>
      </c>
      <c r="J82" t="str">
        <f t="shared" ref="J82:J87" si="135">G82&amp;"."&amp;LOWER(A82)&amp;"="&amp;K82</f>
        <v>org.muhia.phi.cache.hazelcast.diagnostics.enabled=false</v>
      </c>
      <c r="K82" t="str">
        <f>LOWER(FALSE)</f>
        <v>false</v>
      </c>
    </row>
    <row r="83" spans="1:11" x14ac:dyDescent="0.3">
      <c r="A83" t="s">
        <v>482</v>
      </c>
      <c r="B83" t="str">
        <f t="shared" si="129"/>
        <v>orderFirstname.keyword</v>
      </c>
      <c r="C83" t="str">
        <f t="shared" si="130"/>
        <v>orderFirstnameKeyword</v>
      </c>
      <c r="D83" t="str">
        <f t="shared" si="131"/>
        <v>orderFirstnameKeyword</v>
      </c>
      <c r="E83" t="str">
        <f t="shared" si="117"/>
        <v>String orderFirstnameKeyword</v>
      </c>
      <c r="F83" t="str">
        <f t="shared" si="132"/>
        <v>private  String orderFirstnameKeyword;</v>
      </c>
      <c r="G83" s="15" t="s">
        <v>481</v>
      </c>
      <c r="H83" t="str">
        <f t="shared" si="133"/>
        <v>this.orderFirstnameKeyword = orderFirstnameKeyword;</v>
      </c>
      <c r="I83" t="str">
        <f t="shared" si="134"/>
        <v>@Value("${org.muhia.app.psi.config.order.sr.order.firstname.keyword}") private  String orderFirstnameKeyword;</v>
      </c>
      <c r="J83" t="str">
        <f t="shared" si="135"/>
        <v>org.muhia.app.psi.config.order.sr.order.firstname.keyword=firstname</v>
      </c>
      <c r="K83" t="s">
        <v>486</v>
      </c>
    </row>
    <row r="84" spans="1:11" x14ac:dyDescent="0.3">
      <c r="A84" t="s">
        <v>483</v>
      </c>
      <c r="B84" t="str">
        <f t="shared" ref="B84" si="136">IFERROR(MID(A84,1,SEARCH(".",A84,1)-1)&amp;UPPER(MID(A84,SEARCH(".",A84,1)+1,1))&amp;MID(A84,SEARCH(".",A84,1)+2,LEN(A84)-SEARCH(".",A84,1)+1),A84)</f>
        <v>orderMiddlename.keyword</v>
      </c>
      <c r="C84" t="str">
        <f t="shared" ref="C84" si="137">IFERROR(MID(B84,1,SEARCH(".",B84,1)-1)&amp;UPPER(MID(B84,SEARCH(".",B84,1)+1,1))&amp;MID(B84,SEARCH(".",B84,1)+2,LEN(B84)-SEARCH(".",B84,1)+1),B84)</f>
        <v>orderMiddlenameKeyword</v>
      </c>
      <c r="D84" t="str">
        <f t="shared" ref="D84" si="138">IFERROR(MID(C84,1,SEARCH(".",C84,1)-1)&amp;UPPER(MID(C84,SEARCH(".",C84,1)+1,1))&amp;MID(C84,SEARCH(".",C84,1)+2,LEN(C84)-SEARCH(".",C84,1)+1),C84)</f>
        <v>orderMiddlenameKeyword</v>
      </c>
      <c r="E84" t="str">
        <f t="shared" ref="E84" si="139">"String "&amp;D84</f>
        <v>String orderMiddlenameKeyword</v>
      </c>
      <c r="F84" t="str">
        <f t="shared" ref="F84" si="140">"private  "&amp;E84&amp;";"</f>
        <v>private  String orderMiddlenameKeyword;</v>
      </c>
      <c r="G84" s="15" t="s">
        <v>481</v>
      </c>
      <c r="H84" t="str">
        <f t="shared" ref="H84" si="141">"this."&amp;D84&amp;" = "&amp;D84&amp;";"</f>
        <v>this.orderMiddlenameKeyword = orderMiddlenameKeyword;</v>
      </c>
      <c r="I84" t="str">
        <f t="shared" ref="I84" si="142">"@Value(""${"&amp;G84&amp;"."&amp;LOWER(A84)&amp;"}"") "&amp;F84</f>
        <v>@Value("${org.muhia.app.psi.config.order.sr.order.middlename.keyword}") private  String orderMiddlenameKeyword;</v>
      </c>
      <c r="J84" t="str">
        <f t="shared" si="135"/>
        <v>org.muhia.app.psi.config.order.sr.order.middlename.keyword=middlename</v>
      </c>
      <c r="K84" t="s">
        <v>487</v>
      </c>
    </row>
    <row r="85" spans="1:11" x14ac:dyDescent="0.3">
      <c r="A85" t="s">
        <v>484</v>
      </c>
      <c r="B85" t="str">
        <f t="shared" ref="B85:B86" si="143">IFERROR(MID(A85,1,SEARCH(".",A85,1)-1)&amp;UPPER(MID(A85,SEARCH(".",A85,1)+1,1))&amp;MID(A85,SEARCH(".",A85,1)+2,LEN(A85)-SEARCH(".",A85,1)+1),A85)</f>
        <v>orderLastname.keyword</v>
      </c>
      <c r="C85" t="str">
        <f t="shared" ref="C85:C86" si="144">IFERROR(MID(B85,1,SEARCH(".",B85,1)-1)&amp;UPPER(MID(B85,SEARCH(".",B85,1)+1,1))&amp;MID(B85,SEARCH(".",B85,1)+2,LEN(B85)-SEARCH(".",B85,1)+1),B85)</f>
        <v>orderLastnameKeyword</v>
      </c>
      <c r="D85" t="str">
        <f t="shared" ref="D85:D86" si="145">IFERROR(MID(C85,1,SEARCH(".",C85,1)-1)&amp;UPPER(MID(C85,SEARCH(".",C85,1)+1,1))&amp;MID(C85,SEARCH(".",C85,1)+2,LEN(C85)-SEARCH(".",C85,1)+1),C85)</f>
        <v>orderLastnameKeyword</v>
      </c>
      <c r="E85" t="str">
        <f t="shared" ref="E85:E87" si="146">"String "&amp;D85</f>
        <v>String orderLastnameKeyword</v>
      </c>
      <c r="F85" t="str">
        <f t="shared" ref="F85:F86" si="147">"private  "&amp;E85&amp;";"</f>
        <v>private  String orderLastnameKeyword;</v>
      </c>
      <c r="G85" s="15" t="s">
        <v>481</v>
      </c>
      <c r="H85" t="str">
        <f t="shared" ref="H85:H86" si="148">"this."&amp;D85&amp;" = "&amp;D85&amp;";"</f>
        <v>this.orderLastnameKeyword = orderLastnameKeyword;</v>
      </c>
      <c r="I85" t="str">
        <f t="shared" ref="I85:I86" si="149">"@Value(""${"&amp;G85&amp;"."&amp;LOWER(A85)&amp;"}"") "&amp;F85</f>
        <v>@Value("${org.muhia.app.psi.config.order.sr.order.lastname.keyword}") private  String orderLastnameKeyword;</v>
      </c>
      <c r="J85" t="str">
        <f t="shared" si="135"/>
        <v>org.muhia.app.psi.config.order.sr.order.lastname.keyword=lastname</v>
      </c>
      <c r="K85" t="s">
        <v>488</v>
      </c>
    </row>
    <row r="86" spans="1:11" x14ac:dyDescent="0.3">
      <c r="A86" t="s">
        <v>485</v>
      </c>
      <c r="B86" t="str">
        <f t="shared" si="143"/>
        <v>orderAccepted.terms.keyword</v>
      </c>
      <c r="C86" t="str">
        <f t="shared" si="144"/>
        <v>orderAcceptedTerms.keyword</v>
      </c>
      <c r="D86" t="str">
        <f t="shared" si="145"/>
        <v>orderAcceptedTermsKeyword</v>
      </c>
      <c r="E86" t="str">
        <f t="shared" si="146"/>
        <v>String orderAcceptedTermsKeyword</v>
      </c>
      <c r="F86" t="str">
        <f t="shared" si="147"/>
        <v>private  String orderAcceptedTermsKeyword;</v>
      </c>
      <c r="G86" s="15" t="s">
        <v>481</v>
      </c>
      <c r="H86" t="str">
        <f t="shared" si="148"/>
        <v>this.orderAcceptedTermsKeyword = orderAcceptedTermsKeyword;</v>
      </c>
      <c r="I86" t="str">
        <f t="shared" si="149"/>
        <v>@Value("${org.muhia.app.psi.config.order.sr.order.accepted.terms.keyword}") private  String orderAcceptedTermsKeyword;</v>
      </c>
      <c r="J86" t="str">
        <f t="shared" si="135"/>
        <v>org.muhia.app.psi.config.order.sr.order.accepted.terms.keyword=acceptedTerms</v>
      </c>
      <c r="K86" t="s">
        <v>510</v>
      </c>
    </row>
    <row r="87" spans="1:11" x14ac:dyDescent="0.3">
      <c r="A87" t="s">
        <v>489</v>
      </c>
      <c r="B87" t="str">
        <f t="shared" ref="B87" si="150">IFERROR(MID(A87,1,SEARCH(".",A87,1)-1)&amp;UPPER(MID(A87,SEARCH(".",A87,1)+1,1))&amp;MID(A87,SEARCH(".",A87,1)+2,LEN(A87)-SEARCH(".",A87,1)+1),A87)</f>
        <v>orderDeclined.terms.keyword</v>
      </c>
      <c r="C87" t="str">
        <f t="shared" ref="C87" si="151">IFERROR(MID(B87,1,SEARCH(".",B87,1)-1)&amp;UPPER(MID(B87,SEARCH(".",B87,1)+1,1))&amp;MID(B87,SEARCH(".",B87,1)+2,LEN(B87)-SEARCH(".",B87,1)+1),B87)</f>
        <v>orderDeclinedTerms.keyword</v>
      </c>
      <c r="D87" t="str">
        <f t="shared" ref="D87" si="152">IFERROR(MID(C87,1,SEARCH(".",C87,1)-1)&amp;UPPER(MID(C87,SEARCH(".",C87,1)+1,1))&amp;MID(C87,SEARCH(".",C87,1)+2,LEN(C87)-SEARCH(".",C87,1)+1),C87)</f>
        <v>orderDeclinedTermsKeyword</v>
      </c>
      <c r="E87" t="str">
        <f t="shared" si="146"/>
        <v>String orderDeclinedTermsKeyword</v>
      </c>
      <c r="F87" t="str">
        <f t="shared" ref="F87" si="153">"private  "&amp;E87&amp;";"</f>
        <v>private  String orderDeclinedTermsKeyword;</v>
      </c>
      <c r="G87" s="15" t="s">
        <v>481</v>
      </c>
      <c r="H87" t="str">
        <f t="shared" ref="H87" si="154">"this."&amp;D87&amp;" = "&amp;D87&amp;";"</f>
        <v>this.orderDeclinedTermsKeyword = orderDeclinedTermsKeyword;</v>
      </c>
      <c r="I87" t="str">
        <f t="shared" ref="I87" si="155">"@Value(""${"&amp;G87&amp;"."&amp;LOWER(A87)&amp;"}"") "&amp;F87</f>
        <v>@Value("${org.muhia.app.psi.config.order.sr.order.declined.terms.keyword}") private  String orderDeclinedTermsKeyword;</v>
      </c>
      <c r="J87" t="str">
        <f t="shared" si="135"/>
        <v>org.muhia.app.psi.config.order.sr.order.declined.terms.keyword=0</v>
      </c>
      <c r="K87">
        <v>0</v>
      </c>
    </row>
    <row r="88" spans="1:11" x14ac:dyDescent="0.3">
      <c r="A88" t="s">
        <v>490</v>
      </c>
      <c r="B88" t="str">
        <f t="shared" ref="B88:B89" si="156">IFERROR(MID(A88,1,SEARCH(".",A88,1)-1)&amp;UPPER(MID(A88,SEARCH(".",A88,1)+1,1))&amp;MID(A88,SEARCH(".",A88,1)+2,LEN(A88)-SEARCH(".",A88,1)+1),A88)</f>
        <v>orderAccepted.terms.value</v>
      </c>
      <c r="C88" t="str">
        <f t="shared" ref="C88:C89" si="157">IFERROR(MID(B88,1,SEARCH(".",B88,1)-1)&amp;UPPER(MID(B88,SEARCH(".",B88,1)+1,1))&amp;MID(B88,SEARCH(".",B88,1)+2,LEN(B88)-SEARCH(".",B88,1)+1),B88)</f>
        <v>orderAcceptedTerms.value</v>
      </c>
      <c r="D88" t="str">
        <f t="shared" ref="D88:D89" si="158">IFERROR(MID(C88,1,SEARCH(".",C88,1)-1)&amp;UPPER(MID(C88,SEARCH(".",C88,1)+1,1))&amp;MID(C88,SEARCH(".",C88,1)+2,LEN(C88)-SEARCH(".",C88,1)+1),C88)</f>
        <v>orderAcceptedTermsValue</v>
      </c>
      <c r="E88" t="str">
        <f t="shared" ref="E88:E89" si="159">"int "&amp;D88</f>
        <v>int orderAcceptedTermsValue</v>
      </c>
      <c r="F88" t="str">
        <f t="shared" ref="F88:F89" si="160">"private  "&amp;E88&amp;";"</f>
        <v>private  int orderAcceptedTermsValue;</v>
      </c>
      <c r="G88" s="15" t="s">
        <v>481</v>
      </c>
      <c r="H88" t="str">
        <f t="shared" ref="H88:H89" si="161">"this."&amp;D88&amp;" = "&amp;D88&amp;";"</f>
        <v>this.orderAcceptedTermsValue = orderAcceptedTermsValue;</v>
      </c>
      <c r="I88" t="str">
        <f t="shared" ref="I88:I89" si="162">"@Value(""${"&amp;G88&amp;"."&amp;LOWER(A88)&amp;"}"") "&amp;F88</f>
        <v>@Value("${org.muhia.app.psi.config.order.sr.order.accepted.terms.value}") private  int orderAcceptedTermsValue;</v>
      </c>
      <c r="J88" t="str">
        <f t="shared" ref="J88:J89" si="163">G88&amp;"."&amp;LOWER(A88)&amp;"="&amp;K88</f>
        <v>org.muhia.app.psi.config.order.sr.order.accepted.terms.value=1</v>
      </c>
      <c r="K88">
        <v>1</v>
      </c>
    </row>
    <row r="89" spans="1:11" x14ac:dyDescent="0.3">
      <c r="A89" t="s">
        <v>491</v>
      </c>
      <c r="B89" t="str">
        <f t="shared" si="156"/>
        <v>orderDeclined.terms.value</v>
      </c>
      <c r="C89" t="str">
        <f t="shared" si="157"/>
        <v>orderDeclinedTerms.value</v>
      </c>
      <c r="D89" t="str">
        <f t="shared" si="158"/>
        <v>orderDeclinedTermsValue</v>
      </c>
      <c r="E89" t="str">
        <f t="shared" si="159"/>
        <v>int orderDeclinedTermsValue</v>
      </c>
      <c r="F89" t="str">
        <f t="shared" si="160"/>
        <v>private  int orderDeclinedTermsValue;</v>
      </c>
      <c r="G89" s="15" t="s">
        <v>481</v>
      </c>
      <c r="H89" t="str">
        <f t="shared" si="161"/>
        <v>this.orderDeclinedTermsValue = orderDeclinedTermsValue;</v>
      </c>
      <c r="I89" t="str">
        <f t="shared" si="162"/>
        <v>@Value("${org.muhia.app.psi.config.order.sr.order.declined.terms.value}") private  int orderDeclinedTermsValue;</v>
      </c>
      <c r="J89" t="str">
        <f t="shared" si="163"/>
        <v>org.muhia.app.psi.config.order.sr.order.declined.terms.value=0</v>
      </c>
      <c r="K89">
        <v>0</v>
      </c>
    </row>
    <row r="90" spans="1:11" x14ac:dyDescent="0.3">
      <c r="A90" t="s">
        <v>492</v>
      </c>
      <c r="B90" t="str">
        <f t="shared" ref="B90:B91" si="164">IFERROR(MID(A90,1,SEARCH(".",A90,1)-1)&amp;UPPER(MID(A90,SEARCH(".",A90,1)+1,1))&amp;MID(A90,SEARCH(".",A90,1)+2,LEN(A90)-SEARCH(".",A90,1)+1),A90)</f>
        <v>orderTermsaccepted.date.keyword</v>
      </c>
      <c r="C90" t="str">
        <f t="shared" ref="C90:C91" si="165">IFERROR(MID(B90,1,SEARCH(".",B90,1)-1)&amp;UPPER(MID(B90,SEARCH(".",B90,1)+1,1))&amp;MID(B90,SEARCH(".",B90,1)+2,LEN(B90)-SEARCH(".",B90,1)+1),B90)</f>
        <v>orderTermsacceptedDate.keyword</v>
      </c>
      <c r="D90" t="str">
        <f t="shared" ref="D90:D91" si="166">IFERROR(MID(C90,1,SEARCH(".",C90,1)-1)&amp;UPPER(MID(C90,SEARCH(".",C90,1)+1,1))&amp;MID(C90,SEARCH(".",C90,1)+2,LEN(C90)-SEARCH(".",C90,1)+1),C90)</f>
        <v>orderTermsacceptedDateKeyword</v>
      </c>
      <c r="E90" t="str">
        <f t="shared" ref="E90:E91" si="167">"String "&amp;D90</f>
        <v>String orderTermsacceptedDateKeyword</v>
      </c>
      <c r="F90" t="str">
        <f t="shared" ref="F90:F91" si="168">"private  "&amp;E90&amp;";"</f>
        <v>private  String orderTermsacceptedDateKeyword;</v>
      </c>
      <c r="G90" s="15" t="s">
        <v>481</v>
      </c>
      <c r="H90" t="str">
        <f t="shared" ref="H90:H91" si="169">"this."&amp;D90&amp;" = "&amp;D90&amp;";"</f>
        <v>this.orderTermsacceptedDateKeyword = orderTermsacceptedDateKeyword;</v>
      </c>
      <c r="I90" t="str">
        <f t="shared" ref="I90:I91" si="170">"@Value(""${"&amp;G90&amp;"."&amp;LOWER(A90)&amp;"}"") "&amp;F90</f>
        <v>@Value("${org.muhia.app.psi.config.order.sr.order.termsaccepted.date.keyword}") private  String orderTermsacceptedDateKeyword;</v>
      </c>
      <c r="J90" t="str">
        <f t="shared" ref="J90:J91" si="171">G90&amp;"."&amp;LOWER(A90)&amp;"="&amp;K90</f>
        <v>org.muhia.app.psi.config.order.sr.order.termsaccepted.date.keyword=acceptTermsDate</v>
      </c>
      <c r="K90" t="s">
        <v>493</v>
      </c>
    </row>
    <row r="91" spans="1:11" x14ac:dyDescent="0.3">
      <c r="A91" t="s">
        <v>494</v>
      </c>
      <c r="B91" t="str">
        <f t="shared" si="164"/>
        <v>orderTermsaccepted.date.sdf</v>
      </c>
      <c r="C91" t="str">
        <f t="shared" si="165"/>
        <v>orderTermsacceptedDate.sdf</v>
      </c>
      <c r="D91" t="str">
        <f t="shared" si="166"/>
        <v>orderTermsacceptedDateSdf</v>
      </c>
      <c r="E91" t="str">
        <f t="shared" si="167"/>
        <v>String orderTermsacceptedDateSdf</v>
      </c>
      <c r="F91" t="str">
        <f t="shared" si="168"/>
        <v>private  String orderTermsacceptedDateSdf;</v>
      </c>
      <c r="G91" s="15" t="s">
        <v>481</v>
      </c>
      <c r="H91" t="str">
        <f t="shared" si="169"/>
        <v>this.orderTermsacceptedDateSdf = orderTermsacceptedDateSdf;</v>
      </c>
      <c r="I91" t="str">
        <f t="shared" si="170"/>
        <v>@Value("${org.muhia.app.psi.config.order.sr.order.termsaccepted.date.sdf}") private  String orderTermsacceptedDateSdf;</v>
      </c>
      <c r="J91" t="str">
        <f t="shared" si="171"/>
        <v>org.muhia.app.psi.config.order.sr.order.termsaccepted.date.sdf=yyyyMMddHHmmssSSS</v>
      </c>
      <c r="K91" t="s">
        <v>234</v>
      </c>
    </row>
    <row r="92" spans="1:11" x14ac:dyDescent="0.3">
      <c r="A92" t="s">
        <v>494</v>
      </c>
      <c r="B92" t="str">
        <f t="shared" ref="B92:B94" si="172">IFERROR(MID(A92,1,SEARCH(".",A92,1)-1)&amp;UPPER(MID(A92,SEARCH(".",A92,1)+1,1))&amp;MID(A92,SEARCH(".",A92,1)+2,LEN(A92)-SEARCH(".",A92,1)+1),A92)</f>
        <v>orderTermsaccepted.date.sdf</v>
      </c>
      <c r="C92" t="str">
        <f t="shared" ref="C92:C94" si="173">IFERROR(MID(B92,1,SEARCH(".",B92,1)-1)&amp;UPPER(MID(B92,SEARCH(".",B92,1)+1,1))&amp;MID(B92,SEARCH(".",B92,1)+2,LEN(B92)-SEARCH(".",B92,1)+1),B92)</f>
        <v>orderTermsacceptedDate.sdf</v>
      </c>
      <c r="D92" t="str">
        <f t="shared" ref="D92:D94" si="174">IFERROR(MID(C92,1,SEARCH(".",C92,1)-1)&amp;UPPER(MID(C92,SEARCH(".",C92,1)+1,1))&amp;MID(C92,SEARCH(".",C92,1)+2,LEN(C92)-SEARCH(".",C92,1)+1),C92)</f>
        <v>orderTermsacceptedDateSdf</v>
      </c>
      <c r="E92" t="str">
        <f t="shared" ref="E92" si="175">"String "&amp;D92</f>
        <v>String orderTermsacceptedDateSdf</v>
      </c>
      <c r="F92" t="str">
        <f t="shared" ref="F92" si="176">"private  "&amp;E92&amp;";"</f>
        <v>private  String orderTermsacceptedDateSdf;</v>
      </c>
      <c r="G92" s="15" t="s">
        <v>481</v>
      </c>
      <c r="H92" t="str">
        <f t="shared" ref="H92" si="177">"this."&amp;D92&amp;" = "&amp;D92&amp;";"</f>
        <v>this.orderTermsacceptedDateSdf = orderTermsacceptedDateSdf;</v>
      </c>
      <c r="I92" t="str">
        <f t="shared" ref="I92" si="178">"@Value(""${"&amp;G92&amp;"."&amp;LOWER(A92)&amp;"}"") "&amp;F92</f>
        <v>@Value("${org.muhia.app.psi.config.order.sr.order.termsaccepted.date.sdf}") private  String orderTermsacceptedDateSdf;</v>
      </c>
      <c r="J92" t="str">
        <f t="shared" ref="J92" si="179">G92&amp;"."&amp;LOWER(A92)&amp;"="&amp;K92</f>
        <v>org.muhia.app.psi.config.order.sr.order.termsaccepted.date.sdf=yyyyMMddHHmmssSSS</v>
      </c>
      <c r="K92" t="s">
        <v>234</v>
      </c>
    </row>
    <row r="93" spans="1:11" x14ac:dyDescent="0.3">
      <c r="A93" t="s">
        <v>495</v>
      </c>
      <c r="B93" t="str">
        <f t="shared" si="172"/>
        <v>orderOrganization.keyword</v>
      </c>
      <c r="C93" t="str">
        <f t="shared" si="173"/>
        <v>orderOrganizationKeyword</v>
      </c>
      <c r="D93" t="str">
        <f t="shared" si="174"/>
        <v>orderOrganizationKeyword</v>
      </c>
      <c r="E93" t="str">
        <f t="shared" ref="E93" si="180">"String "&amp;D93</f>
        <v>String orderOrganizationKeyword</v>
      </c>
      <c r="F93" t="str">
        <f t="shared" ref="F93" si="181">"private  "&amp;E93&amp;";"</f>
        <v>private  String orderOrganizationKeyword;</v>
      </c>
      <c r="G93" s="15" t="s">
        <v>481</v>
      </c>
      <c r="H93" t="str">
        <f t="shared" ref="H93" si="182">"this."&amp;D93&amp;" = "&amp;D93&amp;";"</f>
        <v>this.orderOrganizationKeyword = orderOrganizationKeyword;</v>
      </c>
      <c r="I93" t="str">
        <f t="shared" ref="I93" si="183">"@Value(""${"&amp;G93&amp;"."&amp;LOWER(A93)&amp;"}"") "&amp;F93</f>
        <v>@Value("${org.muhia.app.psi.config.order.sr.order.organization.keyword}") private  String orderOrganizationKeyword;</v>
      </c>
      <c r="J93" t="str">
        <f t="shared" ref="J93" si="184">G93&amp;"."&amp;LOWER(A93)&amp;"="&amp;K93</f>
        <v>org.muhia.app.psi.config.order.sr.order.organization.keyword=organization</v>
      </c>
      <c r="K93" t="s">
        <v>496</v>
      </c>
    </row>
    <row r="94" spans="1:11" x14ac:dyDescent="0.3">
      <c r="A94" t="s">
        <v>499</v>
      </c>
      <c r="B94" t="str">
        <f t="shared" si="172"/>
        <v>orderUserregistration.initial.status</v>
      </c>
      <c r="C94" t="str">
        <f t="shared" si="173"/>
        <v>orderUserregistrationInitial.status</v>
      </c>
      <c r="D94" t="str">
        <f t="shared" si="174"/>
        <v>orderUserregistrationInitialStatus</v>
      </c>
      <c r="E94" t="str">
        <f t="shared" ref="E94" si="185">"int "&amp;D94</f>
        <v>int orderUserregistrationInitialStatus</v>
      </c>
      <c r="F94" t="str">
        <f t="shared" ref="F94" si="186">"private  "&amp;E94&amp;";"</f>
        <v>private  int orderUserregistrationInitialStatus;</v>
      </c>
      <c r="G94" s="15" t="s">
        <v>481</v>
      </c>
      <c r="H94" t="str">
        <f t="shared" ref="H94" si="187">"this."&amp;D94&amp;" = "&amp;D94&amp;";"</f>
        <v>this.orderUserregistrationInitialStatus = orderUserregistrationInitialStatus;</v>
      </c>
      <c r="I94" t="str">
        <f t="shared" ref="I94" si="188">"@Value(""${"&amp;G94&amp;"."&amp;LOWER(A94)&amp;"}"") "&amp;F94</f>
        <v>@Value("${org.muhia.app.psi.config.order.sr.order.userregistration.initial.status}") private  int orderUserregistrationInitialStatus;</v>
      </c>
      <c r="J94" t="str">
        <f t="shared" ref="J94" si="189">G94&amp;"."&amp;LOWER(A94)&amp;"="&amp;K94</f>
        <v>org.muhia.app.psi.config.order.sr.order.userregistration.initial.status=0</v>
      </c>
      <c r="K94">
        <v>0</v>
      </c>
    </row>
    <row r="95" spans="1:11" x14ac:dyDescent="0.3">
      <c r="A95" t="s">
        <v>498</v>
      </c>
      <c r="B95" t="str">
        <f t="shared" ref="B95:B98" si="190">IFERROR(MID(A95,1,SEARCH(".",A95,1)-1)&amp;UPPER(MID(A95,SEARCH(".",A95,1)+1,1))&amp;MID(A95,SEARCH(".",A95,1)+2,LEN(A95)-SEARCH(".",A95,1)+1),A95)</f>
        <v>orderUserregistration.failure.status</v>
      </c>
      <c r="C95" t="str">
        <f t="shared" ref="C95:C98" si="191">IFERROR(MID(B95,1,SEARCH(".",B95,1)-1)&amp;UPPER(MID(B95,SEARCH(".",B95,1)+1,1))&amp;MID(B95,SEARCH(".",B95,1)+2,LEN(B95)-SEARCH(".",B95,1)+1),B95)</f>
        <v>orderUserregistrationFailure.status</v>
      </c>
      <c r="D95" t="str">
        <f t="shared" ref="D95:D98" si="192">IFERROR(MID(C95,1,SEARCH(".",C95,1)-1)&amp;UPPER(MID(C95,SEARCH(".",C95,1)+1,1))&amp;MID(C95,SEARCH(".",C95,1)+2,LEN(C95)-SEARCH(".",C95,1)+1),C95)</f>
        <v>orderUserregistrationFailureStatus</v>
      </c>
      <c r="E95" t="str">
        <f t="shared" ref="E95:E101" si="193">"int "&amp;D95</f>
        <v>int orderUserregistrationFailureStatus</v>
      </c>
      <c r="F95" t="str">
        <f t="shared" ref="F95:F98" si="194">"private  "&amp;E95&amp;";"</f>
        <v>private  int orderUserregistrationFailureStatus;</v>
      </c>
      <c r="G95" s="15" t="s">
        <v>481</v>
      </c>
      <c r="H95" t="str">
        <f t="shared" ref="H95:H98" si="195">"this."&amp;D95&amp;" = "&amp;D95&amp;";"</f>
        <v>this.orderUserregistrationFailureStatus = orderUserregistrationFailureStatus;</v>
      </c>
      <c r="I95" t="str">
        <f t="shared" ref="I95:I98" si="196">"@Value(""${"&amp;G95&amp;"."&amp;LOWER(A95)&amp;"}"") "&amp;F95</f>
        <v>@Value("${org.muhia.app.psi.config.order.sr.order.userregistration.failure.status}") private  int orderUserregistrationFailureStatus;</v>
      </c>
      <c r="J95" t="str">
        <f t="shared" ref="J95:J98" si="197">G95&amp;"."&amp;LOWER(A95)&amp;"="&amp;K95</f>
        <v>org.muhia.app.psi.config.order.sr.order.userregistration.failure.status=4</v>
      </c>
      <c r="K95">
        <v>4</v>
      </c>
    </row>
    <row r="96" spans="1:11" x14ac:dyDescent="0.3">
      <c r="A96" t="s">
        <v>500</v>
      </c>
      <c r="B96" t="str">
        <f t="shared" si="190"/>
        <v>orderUserregistration.IprsNok.status</v>
      </c>
      <c r="C96" t="str">
        <f t="shared" si="191"/>
        <v>orderUserregistrationIprsNok.status</v>
      </c>
      <c r="D96" t="str">
        <f t="shared" si="192"/>
        <v>orderUserregistrationIprsNokStatus</v>
      </c>
      <c r="E96" t="str">
        <f t="shared" si="193"/>
        <v>int orderUserregistrationIprsNokStatus</v>
      </c>
      <c r="F96" t="str">
        <f t="shared" si="194"/>
        <v>private  int orderUserregistrationIprsNokStatus;</v>
      </c>
      <c r="G96" s="15" t="s">
        <v>481</v>
      </c>
      <c r="H96" t="str">
        <f t="shared" si="195"/>
        <v>this.orderUserregistrationIprsNokStatus = orderUserregistrationIprsNokStatus;</v>
      </c>
      <c r="I96" t="str">
        <f t="shared" si="196"/>
        <v>@Value("${org.muhia.app.psi.config.order.sr.order.userregistration.iprsnok.status}") private  int orderUserregistrationIprsNokStatus;</v>
      </c>
      <c r="J96" t="str">
        <f t="shared" si="197"/>
        <v>org.muhia.app.psi.config.order.sr.order.userregistration.iprsnok.status=2</v>
      </c>
      <c r="K96">
        <v>2</v>
      </c>
    </row>
    <row r="97" spans="1:11" x14ac:dyDescent="0.3">
      <c r="A97" t="s">
        <v>501</v>
      </c>
      <c r="B97" t="str">
        <f t="shared" si="190"/>
        <v>orderUserregistration.IprsOk.status</v>
      </c>
      <c r="C97" t="str">
        <f t="shared" si="191"/>
        <v>orderUserregistrationIprsOk.status</v>
      </c>
      <c r="D97" t="str">
        <f t="shared" si="192"/>
        <v>orderUserregistrationIprsOkStatus</v>
      </c>
      <c r="E97" t="str">
        <f t="shared" si="193"/>
        <v>int orderUserregistrationIprsOkStatus</v>
      </c>
      <c r="F97" t="str">
        <f t="shared" si="194"/>
        <v>private  int orderUserregistrationIprsOkStatus;</v>
      </c>
      <c r="G97" s="15" t="s">
        <v>481</v>
      </c>
      <c r="H97" t="str">
        <f t="shared" si="195"/>
        <v>this.orderUserregistrationIprsOkStatus = orderUserregistrationIprsOkStatus;</v>
      </c>
      <c r="I97" t="str">
        <f t="shared" si="196"/>
        <v>@Value("${org.muhia.app.psi.config.order.sr.order.userregistration.iprsok.status}") private  int orderUserregistrationIprsOkStatus;</v>
      </c>
      <c r="J97" t="str">
        <f t="shared" si="197"/>
        <v>org.muhia.app.psi.config.order.sr.order.userregistration.iprsok.status=3</v>
      </c>
      <c r="K97">
        <v>3</v>
      </c>
    </row>
    <row r="98" spans="1:11" x14ac:dyDescent="0.3">
      <c r="A98" t="s">
        <v>497</v>
      </c>
      <c r="B98" t="str">
        <f t="shared" si="190"/>
        <v>orderUserregistration.success.status</v>
      </c>
      <c r="C98" t="str">
        <f t="shared" si="191"/>
        <v>orderUserregistrationSuccess.status</v>
      </c>
      <c r="D98" t="str">
        <f t="shared" si="192"/>
        <v>orderUserregistrationSuccessStatus</v>
      </c>
      <c r="E98" t="str">
        <f t="shared" si="193"/>
        <v>int orderUserregistrationSuccessStatus</v>
      </c>
      <c r="F98" t="str">
        <f t="shared" si="194"/>
        <v>private  int orderUserregistrationSuccessStatus;</v>
      </c>
      <c r="G98" s="15" t="s">
        <v>481</v>
      </c>
      <c r="H98" t="str">
        <f t="shared" si="195"/>
        <v>this.orderUserregistrationSuccessStatus = orderUserregistrationSuccessStatus;</v>
      </c>
      <c r="I98" t="str">
        <f t="shared" si="196"/>
        <v>@Value("${org.muhia.app.psi.config.order.sr.order.userregistration.success.status}") private  int orderUserregistrationSuccessStatus;</v>
      </c>
      <c r="J98" t="str">
        <f t="shared" si="197"/>
        <v>org.muhia.app.psi.config.order.sr.order.userregistration.success.status=4</v>
      </c>
      <c r="K98">
        <v>4</v>
      </c>
    </row>
    <row r="99" spans="1:11" x14ac:dyDescent="0.3">
      <c r="A99" t="s">
        <v>502</v>
      </c>
      <c r="B99" t="str">
        <f t="shared" ref="B99:B100" si="198">IFERROR(MID(A99,1,SEARCH(".",A99,1)-1)&amp;UPPER(MID(A99,SEARCH(".",A99,1)+1,1))&amp;MID(A99,SEARCH(".",A99,1)+2,LEN(A99)-SEARCH(".",A99,1)+1),A99)</f>
        <v>orderUserregistration.keyword</v>
      </c>
      <c r="C99" t="str">
        <f t="shared" ref="C99:C100" si="199">IFERROR(MID(B99,1,SEARCH(".",B99,1)-1)&amp;UPPER(MID(B99,SEARCH(".",B99,1)+1,1))&amp;MID(B99,SEARCH(".",B99,1)+2,LEN(B99)-SEARCH(".",B99,1)+1),B99)</f>
        <v>orderUserregistrationKeyword</v>
      </c>
      <c r="D99" t="str">
        <f t="shared" ref="D99:D100" si="200">IFERROR(MID(C99,1,SEARCH(".",C99,1)-1)&amp;UPPER(MID(C99,SEARCH(".",C99,1)+1,1))&amp;MID(C99,SEARCH(".",C99,1)+2,LEN(C99)-SEARCH(".",C99,1)+1),C99)</f>
        <v>orderUserregistrationKeyword</v>
      </c>
      <c r="E99" t="str">
        <f t="shared" ref="E99" si="201">"String "&amp;D99</f>
        <v>String orderUserregistrationKeyword</v>
      </c>
      <c r="F99" t="str">
        <f t="shared" ref="F99:F100" si="202">"private  "&amp;E99&amp;";"</f>
        <v>private  String orderUserregistrationKeyword;</v>
      </c>
      <c r="G99" s="15" t="s">
        <v>481</v>
      </c>
      <c r="H99" t="str">
        <f t="shared" ref="H99:H100" si="203">"this."&amp;D99&amp;" = "&amp;D99&amp;";"</f>
        <v>this.orderUserregistrationKeyword = orderUserregistrationKeyword;</v>
      </c>
      <c r="I99" t="str">
        <f t="shared" ref="I99:I100" si="204">"@Value(""${"&amp;G99&amp;"."&amp;LOWER(A99)&amp;"}"") "&amp;F99</f>
        <v>@Value("${org.muhia.app.psi.config.order.sr.order.userregistration.keyword}") private  String orderUserregistrationKeyword;</v>
      </c>
      <c r="J99" t="str">
        <f t="shared" ref="J99" si="205">G99&amp;"."&amp;LOWER(A99)&amp;"="&amp;K99</f>
        <v>org.muhia.app.psi.config.order.sr.order.userregistration.keyword=registrationdetails</v>
      </c>
      <c r="K99" t="s">
        <v>503</v>
      </c>
    </row>
    <row r="100" spans="1:11" x14ac:dyDescent="0.3">
      <c r="A100" t="s">
        <v>505</v>
      </c>
      <c r="B100" t="str">
        <f t="shared" si="198"/>
        <v>menuIs.ftu.value</v>
      </c>
      <c r="C100" t="str">
        <f t="shared" si="199"/>
        <v>menuIsFtu.value</v>
      </c>
      <c r="D100" t="str">
        <f t="shared" si="200"/>
        <v>menuIsFtuValue</v>
      </c>
      <c r="E100" t="str">
        <f t="shared" si="193"/>
        <v>int menuIsFtuValue</v>
      </c>
      <c r="F100" t="str">
        <f t="shared" si="202"/>
        <v>private  int menuIsFtuValue;</v>
      </c>
      <c r="G100" s="15" t="s">
        <v>504</v>
      </c>
      <c r="H100" t="str">
        <f t="shared" si="203"/>
        <v>this.menuIsFtuValue = menuIsFtuValue;</v>
      </c>
      <c r="I100" t="str">
        <f t="shared" si="204"/>
        <v>@Value("${org.muhia.app.psi.config.ussd.menu.is.ftu.value}") private  int menuIsFtuValue;</v>
      </c>
      <c r="J100" t="str">
        <f t="shared" ref="J100:J101" si="206">G100&amp;"."&amp;LOWER(A100)&amp;"="&amp;K100</f>
        <v>org.muhia.app.psi.config.ussd.menu.is.ftu.value=1</v>
      </c>
      <c r="K100">
        <v>1</v>
      </c>
    </row>
    <row r="101" spans="1:11" x14ac:dyDescent="0.3">
      <c r="A101" t="s">
        <v>506</v>
      </c>
      <c r="B101" t="str">
        <f t="shared" ref="B101:B104" si="207">IFERROR(MID(A101,1,SEARCH(".",A101,1)-1)&amp;UPPER(MID(A101,SEARCH(".",A101,1)+1,1))&amp;MID(A101,SEARCH(".",A101,1)+2,LEN(A101)-SEARCH(".",A101,1)+1),A101)</f>
        <v>menuNot.ftu.value</v>
      </c>
      <c r="C101" t="str">
        <f t="shared" ref="C101:C104" si="208">IFERROR(MID(B101,1,SEARCH(".",B101,1)-1)&amp;UPPER(MID(B101,SEARCH(".",B101,1)+1,1))&amp;MID(B101,SEARCH(".",B101,1)+2,LEN(B101)-SEARCH(".",B101,1)+1),B101)</f>
        <v>menuNotFtu.value</v>
      </c>
      <c r="D101" t="str">
        <f t="shared" ref="D101:D104" si="209">IFERROR(MID(C101,1,SEARCH(".",C101,1)-1)&amp;UPPER(MID(C101,SEARCH(".",C101,1)+1,1))&amp;MID(C101,SEARCH(".",C101,1)+2,LEN(C101)-SEARCH(".",C101,1)+1),C101)</f>
        <v>menuNotFtuValue</v>
      </c>
      <c r="E101" t="str">
        <f t="shared" si="193"/>
        <v>int menuNotFtuValue</v>
      </c>
      <c r="F101" t="str">
        <f t="shared" ref="F101:F102" si="210">"private  "&amp;E101&amp;";"</f>
        <v>private  int menuNotFtuValue;</v>
      </c>
      <c r="G101" s="15" t="s">
        <v>504</v>
      </c>
      <c r="H101" t="str">
        <f t="shared" ref="H101" si="211">"this."&amp;D101&amp;" = "&amp;D101&amp;";"</f>
        <v>this.menuNotFtuValue = menuNotFtuValue;</v>
      </c>
      <c r="I101" t="str">
        <f t="shared" ref="I101" si="212">"@Value(""${"&amp;G101&amp;"."&amp;LOWER(A101)&amp;"}"") "&amp;F101</f>
        <v>@Value("${org.muhia.app.psi.config.ussd.menu.not.ftu.value}") private  int menuNotFtuValue;</v>
      </c>
      <c r="J101" t="str">
        <f t="shared" si="206"/>
        <v>org.muhia.app.psi.config.ussd.menu.not.ftu.value=0</v>
      </c>
      <c r="K101">
        <v>0</v>
      </c>
    </row>
    <row r="102" spans="1:11" x14ac:dyDescent="0.3">
      <c r="A102" t="s">
        <v>507</v>
      </c>
      <c r="B102" t="str">
        <f t="shared" si="207"/>
        <v>menuExceeded.loginattempts.message</v>
      </c>
      <c r="C102" t="str">
        <f t="shared" si="208"/>
        <v>menuExceededLoginattempts.message</v>
      </c>
      <c r="D102" t="str">
        <f t="shared" si="209"/>
        <v>menuExceededLoginattemptsMessage</v>
      </c>
      <c r="E102" t="str">
        <f t="shared" ref="E102" si="213">"String "&amp;D102</f>
        <v>String menuExceededLoginattemptsMessage</v>
      </c>
      <c r="F102" t="str">
        <f t="shared" si="210"/>
        <v>private  String menuExceededLoginattemptsMessage;</v>
      </c>
      <c r="G102" s="15" t="s">
        <v>504</v>
      </c>
      <c r="H102" t="str">
        <f t="shared" ref="H102" si="214">"this."&amp;D102&amp;" = "&amp;D102&amp;";"</f>
        <v>this.menuExceededLoginattemptsMessage = menuExceededLoginattemptsMessage;</v>
      </c>
      <c r="I102" t="str">
        <f t="shared" ref="I102" si="215">"@Value(""${"&amp;G102&amp;"."&amp;LOWER(A102)&amp;"}"") "&amp;F102</f>
        <v>@Value("${org.muhia.app.psi.config.ussd.menu.exceeded.loginattempts.message}") private  String menuExceededLoginattemptsMessage;</v>
      </c>
      <c r="J102" t="str">
        <f t="shared" ref="J102" si="216">G102&amp;"."&amp;LOWER(A102)&amp;"="&amp;K102</f>
        <v>org.muhia.app.psi.config.ussd.menu.exceeded.loginattempts.message=You have 0 attempts remaining, Your account has been lock Your account has been lock Your account has been lock Your account has been locked contact customer service on 07xxxxxxx</v>
      </c>
      <c r="K102" t="s">
        <v>508</v>
      </c>
    </row>
    <row r="103" spans="1:11" x14ac:dyDescent="0.3">
      <c r="A103" t="s">
        <v>511</v>
      </c>
      <c r="B103" t="str">
        <f t="shared" si="207"/>
        <v>menuRegistered.user.entrypoint</v>
      </c>
      <c r="C103" t="str">
        <f t="shared" si="208"/>
        <v>menuRegisteredUser.entrypoint</v>
      </c>
      <c r="D103" t="str">
        <f t="shared" si="209"/>
        <v>menuRegisteredUserEntrypoint</v>
      </c>
      <c r="E103" t="str">
        <f t="shared" ref="E103" si="217">"String "&amp;D103</f>
        <v>String menuRegisteredUserEntrypoint</v>
      </c>
      <c r="F103" t="str">
        <f t="shared" ref="F103" si="218">"private  "&amp;E103&amp;";"</f>
        <v>private  String menuRegisteredUserEntrypoint;</v>
      </c>
      <c r="G103" s="15" t="s">
        <v>504</v>
      </c>
      <c r="H103" t="str">
        <f t="shared" ref="H103" si="219">"this."&amp;D103&amp;" = "&amp;D103&amp;";"</f>
        <v>this.menuRegisteredUserEntrypoint = menuRegisteredUserEntrypoint;</v>
      </c>
      <c r="I103" t="str">
        <f t="shared" ref="I103" si="220">"@Value(""${"&amp;G103&amp;"."&amp;LOWER(A103)&amp;"}"") "&amp;F103</f>
        <v>@Value("${org.muhia.app.psi.config.ussd.menu.registered.user.entrypoint}") private  String menuRegisteredUserEntrypoint;</v>
      </c>
      <c r="J103" t="str">
        <f t="shared" ref="J103" si="221">G103&amp;"."&amp;LOWER(A103)&amp;"="&amp;K103</f>
        <v>org.muhia.app.psi.config.ussd.menu.registered.user.entrypoint=registeredEntryPoint</v>
      </c>
      <c r="K103" t="s">
        <v>512</v>
      </c>
    </row>
    <row r="104" spans="1:11" x14ac:dyDescent="0.3">
      <c r="A104" t="s">
        <v>513</v>
      </c>
      <c r="B104" t="str">
        <f t="shared" si="207"/>
        <v>menuTokenreset.process.items</v>
      </c>
      <c r="C104" t="str">
        <f t="shared" si="208"/>
        <v>menuTokenresetProcess.items</v>
      </c>
      <c r="D104" t="str">
        <f t="shared" si="209"/>
        <v>menuTokenresetProcessItems</v>
      </c>
      <c r="E104" t="str">
        <f>"String[] "&amp;D104</f>
        <v>String[] menuTokenresetProcessItems</v>
      </c>
      <c r="F104" t="str">
        <f t="shared" ref="F104" si="222">"private  "&amp;E104&amp;";"</f>
        <v>private  String[] menuTokenresetProcessItems;</v>
      </c>
      <c r="G104" s="15" t="s">
        <v>504</v>
      </c>
      <c r="H104" t="str">
        <f t="shared" ref="H104" si="223">"this."&amp;D104&amp;" = "&amp;D104&amp;";"</f>
        <v>this.menuTokenresetProcessItems = menuTokenresetProcessItems;</v>
      </c>
      <c r="I104" t="str">
        <f t="shared" ref="I104" si="224">"@Value(""${"&amp;G104&amp;"."&amp;LOWER(A104)&amp;"}"") "&amp;F104</f>
        <v>@Value("${org.muhia.app.psi.config.ussd.menu.tokenreset.process.items}") private  String[] menuTokenresetProcessItems;</v>
      </c>
      <c r="J104" t="str">
        <f t="shared" ref="J104" si="225">G104&amp;"."&amp;LOWER(A104)&amp;"="&amp;K104</f>
        <v>org.muhia.app.psi.config.ussd.menu.tokenreset.process.items=changePassword,confirmPassword,confirmPinChange,notifyPinChange</v>
      </c>
      <c r="K104" t="s">
        <v>514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52F7-568B-45AB-944A-7D0997B55362}">
  <dimension ref="A1:L98"/>
  <sheetViews>
    <sheetView tabSelected="1" topLeftCell="K71" workbookViewId="0">
      <selection activeCell="L98" sqref="L98"/>
    </sheetView>
  </sheetViews>
  <sheetFormatPr defaultRowHeight="14.4" x14ac:dyDescent="0.3"/>
  <cols>
    <col min="1" max="1" width="38" bestFit="1" customWidth="1"/>
    <col min="2" max="2" width="37.44140625" bestFit="1" customWidth="1"/>
    <col min="3" max="3" width="36.88671875" bestFit="1" customWidth="1"/>
    <col min="4" max="4" width="36.6640625" bestFit="1" customWidth="1"/>
    <col min="5" max="5" width="41.88671875" bestFit="1" customWidth="1"/>
    <col min="6" max="6" width="49.109375" bestFit="1" customWidth="1"/>
    <col min="7" max="7" width="33.44140625" bestFit="1" customWidth="1"/>
    <col min="8" max="8" width="78.6640625" bestFit="1" customWidth="1"/>
    <col min="9" max="9" width="131.77734375" bestFit="1" customWidth="1"/>
    <col min="10" max="10" width="141.77734375" bestFit="1" customWidth="1"/>
    <col min="11" max="11" width="82.44140625" style="18" bestFit="1" customWidth="1"/>
    <col min="12" max="12" width="50.109375" bestFit="1" customWidth="1"/>
  </cols>
  <sheetData>
    <row r="1" spans="1:11" x14ac:dyDescent="0.3">
      <c r="B1" t="s">
        <v>0</v>
      </c>
      <c r="E1" t="s">
        <v>1</v>
      </c>
      <c r="F1" t="s">
        <v>5</v>
      </c>
      <c r="G1" t="s">
        <v>4</v>
      </c>
      <c r="I1" t="s">
        <v>2</v>
      </c>
      <c r="J1" t="s">
        <v>3</v>
      </c>
    </row>
    <row r="2" spans="1:11" x14ac:dyDescent="0.3">
      <c r="A2" t="s">
        <v>594</v>
      </c>
      <c r="B2" t="str">
        <f t="shared" ref="B2:D3" si="0">IFERROR(MID(A2,1,SEARCH(".",A2,1)-1)&amp;UPPER(MID(A2,SEARCH(".",A2,1)+1,1))&amp;MID(A2,SEARCH(".",A2,1)+2,LEN(A2)-SEARCH(".",A2,1)+1),A2)</f>
        <v>integUsername.data</v>
      </c>
      <c r="C2" t="str">
        <f t="shared" si="0"/>
        <v>integUsernameData</v>
      </c>
      <c r="D2" t="str">
        <f t="shared" si="0"/>
        <v>integUsernameData</v>
      </c>
      <c r="E2" t="str">
        <f>"String "&amp;D2</f>
        <v>String integUsernameData</v>
      </c>
      <c r="F2" t="str">
        <f>"private  "&amp;E2&amp;";"</f>
        <v>private  String integUsernameData;</v>
      </c>
      <c r="G2" t="s">
        <v>515</v>
      </c>
      <c r="H2" t="str">
        <f>"this."&amp;D2&amp;" = "&amp;D2&amp;";"</f>
        <v>this.integUsernameData = integUsernameData;</v>
      </c>
      <c r="I2" t="str">
        <f>"@Value(""${"&amp;G2&amp;"."&amp;LOWER(A2)&amp;"}"") "&amp;F2</f>
        <v>@Value("${org.muhia.psi.config.africastalking.integ.username.data}") private  String integUsernameData;</v>
      </c>
      <c r="J2" t="str">
        <f>G2&amp;"."&amp;LOWER(A2)&amp;"="&amp;K2</f>
        <v>org.muhia.psi.config.africastalking.integ.username.data=blueskyconsulting</v>
      </c>
      <c r="K2" s="17" t="s">
        <v>548</v>
      </c>
    </row>
    <row r="3" spans="1:11" x14ac:dyDescent="0.3">
      <c r="A3" t="s">
        <v>593</v>
      </c>
      <c r="B3" t="str">
        <f t="shared" si="0"/>
        <v>integUsername.keyword</v>
      </c>
      <c r="C3" t="str">
        <f t="shared" si="0"/>
        <v>integUsernameKeyword</v>
      </c>
      <c r="D3" t="str">
        <f t="shared" si="0"/>
        <v>integUsernameKeyword</v>
      </c>
      <c r="E3" t="str">
        <f>"String "&amp;D3</f>
        <v>String integUsernameKeyword</v>
      </c>
      <c r="F3" t="str">
        <f>"private  "&amp;E3&amp;";"</f>
        <v>private  String integUsernameKeyword;</v>
      </c>
      <c r="G3" t="s">
        <v>515</v>
      </c>
      <c r="H3" t="str">
        <f>"this."&amp;D3&amp;" = "&amp;D3&amp;";"</f>
        <v>this.integUsernameKeyword = integUsernameKeyword;</v>
      </c>
      <c r="I3" t="str">
        <f>"@Value(""${"&amp;G3&amp;"."&amp;LOWER(A3)&amp;"}"") "&amp;F3</f>
        <v>@Value("${org.muhia.psi.config.africastalking.integ.username.keyword}") private  String integUsernameKeyword;</v>
      </c>
      <c r="J3" t="str">
        <f>G3&amp;"."&amp;LOWER(A3)&amp;"="&amp;K3</f>
        <v>org.muhia.psi.config.africastalking.integ.username.keyword=username</v>
      </c>
      <c r="K3" s="17" t="s">
        <v>595</v>
      </c>
    </row>
    <row r="4" spans="1:11" x14ac:dyDescent="0.3">
      <c r="A4" t="s">
        <v>596</v>
      </c>
      <c r="B4" t="str">
        <f t="shared" ref="B4:D5" si="1">IFERROR(MID(A4,1,SEARCH(".",A4,1)-1)&amp;UPPER(MID(A4,SEARCH(".",A4,1)+1,1))&amp;MID(A4,SEARCH(".",A4,1)+2,LEN(A4)-SEARCH(".",A4,1)+1),A4)</f>
        <v>integApikey.data</v>
      </c>
      <c r="C4" t="str">
        <f t="shared" si="1"/>
        <v>integApikeyData</v>
      </c>
      <c r="D4" t="str">
        <f t="shared" si="1"/>
        <v>integApikeyData</v>
      </c>
      <c r="E4" t="str">
        <f t="shared" ref="E4:E52" si="2">"String "&amp;D4</f>
        <v>String integApikeyData</v>
      </c>
      <c r="F4" t="str">
        <f t="shared" ref="F4:F52" si="3">"private  "&amp;E4&amp;";"</f>
        <v>private  String integApikeyData;</v>
      </c>
      <c r="G4" t="s">
        <v>515</v>
      </c>
      <c r="H4" t="str">
        <f t="shared" ref="H4" si="4">"this."&amp;D4&amp;" = "&amp;D4&amp;";"</f>
        <v>this.integApikeyData = integApikeyData;</v>
      </c>
      <c r="I4" t="str">
        <f t="shared" ref="I4" si="5">"@Value(""${"&amp;G4&amp;"."&amp;LOWER(A4)&amp;"}"") "&amp;F4</f>
        <v>@Value("${org.muhia.psi.config.africastalking.integ.apikey.data}") private  String integApikeyData;</v>
      </c>
      <c r="J4" t="str">
        <f t="shared" ref="J4" si="6">G4&amp;"."&amp;LOWER(A4)&amp;"="&amp;K4</f>
        <v>org.muhia.psi.config.africastalking.integ.apikey.data=7faf56e5c29e9df5cf4edaffc404a7bbe07bd62e32048079e556a304278ae554</v>
      </c>
      <c r="K4" s="17" t="s">
        <v>549</v>
      </c>
    </row>
    <row r="5" spans="1:11" x14ac:dyDescent="0.3">
      <c r="A5" t="s">
        <v>597</v>
      </c>
      <c r="B5" t="str">
        <f t="shared" si="1"/>
        <v>integApikey.keyword</v>
      </c>
      <c r="C5" t="str">
        <f t="shared" si="1"/>
        <v>integApikeyKeyword</v>
      </c>
      <c r="D5" t="str">
        <f t="shared" si="1"/>
        <v>integApikeyKeyword</v>
      </c>
      <c r="E5" t="str">
        <f t="shared" si="2"/>
        <v>String integApikeyKeyword</v>
      </c>
      <c r="F5" t="str">
        <f t="shared" si="3"/>
        <v>private  String integApikeyKeyword;</v>
      </c>
      <c r="G5" t="s">
        <v>515</v>
      </c>
      <c r="H5" t="str">
        <f t="shared" ref="H5:H47" si="7">"this."&amp;D5&amp;" = "&amp;D5&amp;";"</f>
        <v>this.integApikeyKeyword = integApikeyKeyword;</v>
      </c>
      <c r="I5" t="str">
        <f t="shared" ref="I5:I47" si="8">"@Value(""${"&amp;G5&amp;"."&amp;LOWER(A5)&amp;"}"") "&amp;F5</f>
        <v>@Value("${org.muhia.psi.config.africastalking.integ.apikey.keyword}") private  String integApikeyKeyword;</v>
      </c>
      <c r="J5" t="str">
        <f t="shared" ref="J5:J47" si="9">G5&amp;"."&amp;LOWER(A5)&amp;"="&amp;K5</f>
        <v>org.muhia.psi.config.africastalking.integ.apikey.keyword=apikey</v>
      </c>
      <c r="K5" s="17" t="s">
        <v>586</v>
      </c>
    </row>
    <row r="6" spans="1:11" x14ac:dyDescent="0.3">
      <c r="A6" t="s">
        <v>516</v>
      </c>
      <c r="B6" t="str">
        <f t="shared" ref="B6:D7" si="10">IFERROR(MID(A6,1,SEARCH(".",A6,1)-1)&amp;UPPER(MID(A6,SEARCH(".",A6,1)+1,1))&amp;MID(A6,SEARCH(".",A6,1)+2,LEN(A6)-SEARCH(".",A6,1)+1),A6)</f>
        <v>integEnviroment</v>
      </c>
      <c r="C6" t="str">
        <f t="shared" si="10"/>
        <v>integEnviroment</v>
      </c>
      <c r="D6" t="str">
        <f t="shared" si="10"/>
        <v>integEnviroment</v>
      </c>
      <c r="E6" t="str">
        <f t="shared" si="2"/>
        <v>String integEnviroment</v>
      </c>
      <c r="F6" t="str">
        <f t="shared" si="3"/>
        <v>private  String integEnviroment;</v>
      </c>
      <c r="G6" t="s">
        <v>515</v>
      </c>
      <c r="H6" t="str">
        <f t="shared" ref="H6" si="11">"this."&amp;D6&amp;" = "&amp;D6&amp;";"</f>
        <v>this.integEnviroment = integEnviroment;</v>
      </c>
      <c r="I6" t="str">
        <f t="shared" ref="I6" si="12">"@Value(""${"&amp;G6&amp;"."&amp;LOWER(A6)&amp;"}"") "&amp;F6</f>
        <v>@Value("${org.muhia.psi.config.africastalking.integ.enviroment}") private  String integEnviroment;</v>
      </c>
      <c r="J6" t="str">
        <f t="shared" ref="J6" si="13">G6&amp;"."&amp;LOWER(A6)&amp;"="&amp;K6</f>
        <v>org.muhia.psi.config.africastalking.integ.enviroment=production</v>
      </c>
      <c r="K6" s="18" t="s">
        <v>550</v>
      </c>
    </row>
    <row r="7" spans="1:11" x14ac:dyDescent="0.3">
      <c r="A7" t="s">
        <v>546</v>
      </c>
      <c r="B7" t="str">
        <f t="shared" si="10"/>
        <v>integSender</v>
      </c>
      <c r="C7" t="str">
        <f t="shared" si="10"/>
        <v>integSender</v>
      </c>
      <c r="D7" t="str">
        <f t="shared" si="10"/>
        <v>integSender</v>
      </c>
      <c r="E7" t="str">
        <f t="shared" si="2"/>
        <v>String integSender</v>
      </c>
      <c r="F7" t="str">
        <f t="shared" si="3"/>
        <v>private  String integSender;</v>
      </c>
      <c r="G7" t="s">
        <v>515</v>
      </c>
      <c r="H7" t="str">
        <f t="shared" si="7"/>
        <v>this.integSender = integSender;</v>
      </c>
      <c r="I7" t="str">
        <f t="shared" si="8"/>
        <v>@Value("${org.muhia.psi.config.africastalking.integ.sender}") private  String integSender;</v>
      </c>
      <c r="J7" t="str">
        <f t="shared" si="9"/>
        <v>org.muhia.psi.config.africastalking.integ.sender=ENKAVILLA</v>
      </c>
      <c r="K7" s="17" t="s">
        <v>547</v>
      </c>
    </row>
    <row r="8" spans="1:11" x14ac:dyDescent="0.3">
      <c r="A8" t="s">
        <v>517</v>
      </c>
      <c r="B8" t="str">
        <f t="shared" ref="B8:D8" si="14">IFERROR(MID(A8,1,SEARCH(".",A8,1)-1)&amp;UPPER(MID(A8,SEARCH(".",A8,1)+1,1))&amp;MID(A8,SEARCH(".",A8,1)+2,LEN(A8)-SEARCH(".",A8,1)+1),A8)</f>
        <v>responseCode.http.ok</v>
      </c>
      <c r="C8" t="str">
        <f t="shared" si="14"/>
        <v>responseCodeHttp.ok</v>
      </c>
      <c r="D8" t="str">
        <f t="shared" si="14"/>
        <v>responseCodeHttpOk</v>
      </c>
      <c r="E8" t="str">
        <f t="shared" si="2"/>
        <v>String responseCodeHttpOk</v>
      </c>
      <c r="F8" t="str">
        <f t="shared" si="3"/>
        <v>private  String responseCodeHttpOk;</v>
      </c>
      <c r="G8" t="s">
        <v>515</v>
      </c>
      <c r="H8" t="str">
        <f t="shared" si="7"/>
        <v>this.responseCodeHttpOk = responseCodeHttpOk;</v>
      </c>
      <c r="I8" t="str">
        <f t="shared" si="8"/>
        <v>@Value("${org.muhia.psi.config.africastalking.response.code.http.ok}") private  String responseCodeHttpOk;</v>
      </c>
      <c r="J8" t="str">
        <f t="shared" si="9"/>
        <v>org.muhia.psi.config.africastalking.response.code.http.ok=200</v>
      </c>
      <c r="K8" s="18">
        <v>200</v>
      </c>
    </row>
    <row r="9" spans="1:11" x14ac:dyDescent="0.3">
      <c r="A9" t="s">
        <v>518</v>
      </c>
      <c r="B9" t="str">
        <f t="shared" ref="B9:D9" si="15">IFERROR(MID(A9,1,SEARCH(".",A9,1)-1)&amp;UPPER(MID(A9,SEARCH(".",A9,1)+1,1))&amp;MID(A9,SEARCH(".",A9,1)+2,LEN(A9)-SEARCH(".",A9,1)+1),A9)</f>
        <v>responseCode.http.created</v>
      </c>
      <c r="C9" t="str">
        <f t="shared" si="15"/>
        <v>responseCodeHttp.created</v>
      </c>
      <c r="D9" t="str">
        <f t="shared" si="15"/>
        <v>responseCodeHttpCreated</v>
      </c>
      <c r="E9" t="str">
        <f t="shared" si="2"/>
        <v>String responseCodeHttpCreated</v>
      </c>
      <c r="F9" t="str">
        <f t="shared" si="3"/>
        <v>private  String responseCodeHttpCreated;</v>
      </c>
      <c r="G9" t="s">
        <v>515</v>
      </c>
      <c r="H9" t="str">
        <f t="shared" si="7"/>
        <v>this.responseCodeHttpCreated = responseCodeHttpCreated;</v>
      </c>
      <c r="I9" t="str">
        <f t="shared" si="8"/>
        <v>@Value("${org.muhia.psi.config.africastalking.response.code.http.created}") private  String responseCodeHttpCreated;</v>
      </c>
      <c r="J9" t="str">
        <f t="shared" si="9"/>
        <v>org.muhia.psi.config.africastalking.response.code.http.created=201</v>
      </c>
      <c r="K9" s="18">
        <v>201</v>
      </c>
    </row>
    <row r="10" spans="1:11" x14ac:dyDescent="0.3">
      <c r="A10" t="s">
        <v>519</v>
      </c>
      <c r="B10" t="str">
        <f t="shared" ref="B10:D10" si="16">IFERROR(MID(A10,1,SEARCH(".",A10,1)-1)&amp;UPPER(MID(A10,SEARCH(".",A10,1)+1,1))&amp;MID(A10,SEARCH(".",A10,1)+2,LEN(A10)-SEARCH(".",A10,1)+1),A10)</f>
        <v>integDebug</v>
      </c>
      <c r="C10" t="str">
        <f t="shared" si="16"/>
        <v>integDebug</v>
      </c>
      <c r="D10" t="str">
        <f t="shared" si="16"/>
        <v>integDebug</v>
      </c>
      <c r="E10" t="str">
        <f>"boolean "&amp;D10</f>
        <v>boolean integDebug</v>
      </c>
      <c r="F10" t="str">
        <f t="shared" si="3"/>
        <v>private  boolean integDebug;</v>
      </c>
      <c r="G10" t="s">
        <v>515</v>
      </c>
      <c r="H10" t="str">
        <f t="shared" si="7"/>
        <v>this.integDebug = integDebug;</v>
      </c>
      <c r="I10" t="str">
        <f t="shared" si="8"/>
        <v>@Value("${org.muhia.psi.config.africastalking.integ.debug}") private  boolean integDebug;</v>
      </c>
      <c r="J10" t="str">
        <f t="shared" si="9"/>
        <v>org.muhia.psi.config.africastalking.integ.debug=true</v>
      </c>
      <c r="K10" s="18" t="str">
        <f>LOWER(TRUE)</f>
        <v>true</v>
      </c>
    </row>
    <row r="11" spans="1:11" x14ac:dyDescent="0.3">
      <c r="A11" t="s">
        <v>521</v>
      </c>
      <c r="B11" t="str">
        <f t="shared" ref="B11:D11" si="17">IFERROR(MID(A11,1,SEARCH(".",A11,1)-1)&amp;UPPER(MID(A11,SEARCH(".",A11,1)+1,1))&amp;MID(A11,SEARCH(".",A11,1)+2,LEN(A11)-SEARCH(".",A11,1)+1),A11)</f>
        <v>prodApi.host</v>
      </c>
      <c r="C11" t="str">
        <f t="shared" si="17"/>
        <v>prodApiHost</v>
      </c>
      <c r="D11" t="str">
        <f t="shared" si="17"/>
        <v>prodApiHost</v>
      </c>
      <c r="E11" t="str">
        <f t="shared" si="2"/>
        <v>String prodApiHost</v>
      </c>
      <c r="F11" t="str">
        <f t="shared" si="3"/>
        <v>private  String prodApiHost;</v>
      </c>
      <c r="G11" t="s">
        <v>515</v>
      </c>
      <c r="H11" t="str">
        <f t="shared" si="7"/>
        <v>this.prodApiHost = prodApiHost;</v>
      </c>
      <c r="I11" t="str">
        <f t="shared" si="8"/>
        <v>@Value("${org.muhia.psi.config.africastalking.prod.api.host}") private  String prodApiHost;</v>
      </c>
      <c r="J11" t="str">
        <f t="shared" si="9"/>
        <v>org.muhia.psi.config.africastalking.prod.api.host=https://api.africastalking.com</v>
      </c>
      <c r="K11" s="19" t="s">
        <v>551</v>
      </c>
    </row>
    <row r="12" spans="1:11" x14ac:dyDescent="0.3">
      <c r="A12" t="s">
        <v>522</v>
      </c>
      <c r="B12" t="str">
        <f t="shared" ref="B12:D12" si="18">IFERROR(MID(A12,1,SEARCH(".",A12,1)-1)&amp;UPPER(MID(A12,SEARCH(".",A12,1)+1,1))&amp;MID(A12,SEARCH(".",A12,1)+2,LEN(A12)-SEARCH(".",A12,1)+1),A12)</f>
        <v>sandboxApi.host</v>
      </c>
      <c r="C12" t="str">
        <f t="shared" si="18"/>
        <v>sandboxApiHost</v>
      </c>
      <c r="D12" t="str">
        <f t="shared" si="18"/>
        <v>sandboxApiHost</v>
      </c>
      <c r="E12" t="str">
        <f t="shared" si="2"/>
        <v>String sandboxApiHost</v>
      </c>
      <c r="F12" t="str">
        <f t="shared" si="3"/>
        <v>private  String sandboxApiHost;</v>
      </c>
      <c r="G12" t="s">
        <v>515</v>
      </c>
      <c r="H12" t="str">
        <f t="shared" si="7"/>
        <v>this.sandboxApiHost = sandboxApiHost;</v>
      </c>
      <c r="I12" t="str">
        <f t="shared" si="8"/>
        <v>@Value("${org.muhia.psi.config.africastalking.sandbox.api.host}") private  String sandboxApiHost;</v>
      </c>
      <c r="J12" t="str">
        <f t="shared" si="9"/>
        <v>org.muhia.psi.config.africastalking.sandbox.api.host=https://api.sandbox.africastalking.com</v>
      </c>
      <c r="K12" s="19" t="s">
        <v>552</v>
      </c>
    </row>
    <row r="13" spans="1:11" x14ac:dyDescent="0.3">
      <c r="A13" t="s">
        <v>523</v>
      </c>
      <c r="B13" t="str">
        <f t="shared" ref="B13:D13" si="19">IFERROR(MID(A13,1,SEARCH(".",A13,1)-1)&amp;UPPER(MID(A13,SEARCH(".",A13,1)+1,1))&amp;MID(A13,SEARCH(".",A13,1)+2,LEN(A13)-SEARCH(".",A13,1)+1),A13)</f>
        <v>prodPayments.host</v>
      </c>
      <c r="C13" t="str">
        <f t="shared" si="19"/>
        <v>prodPaymentsHost</v>
      </c>
      <c r="D13" t="str">
        <f t="shared" si="19"/>
        <v>prodPaymentsHost</v>
      </c>
      <c r="E13" t="str">
        <f t="shared" si="2"/>
        <v>String prodPaymentsHost</v>
      </c>
      <c r="F13" t="str">
        <f t="shared" si="3"/>
        <v>private  String prodPaymentsHost;</v>
      </c>
      <c r="G13" t="s">
        <v>515</v>
      </c>
      <c r="H13" t="str">
        <f t="shared" si="7"/>
        <v>this.prodPaymentsHost = prodPaymentsHost;</v>
      </c>
      <c r="I13" t="str">
        <f t="shared" si="8"/>
        <v>@Value("${org.muhia.psi.config.africastalking.prod.payments.host}") private  String prodPaymentsHost;</v>
      </c>
      <c r="J13" t="str">
        <f t="shared" si="9"/>
        <v>org.muhia.psi.config.africastalking.prod.payments.host=https://payments.africastalking.com</v>
      </c>
      <c r="K13" s="19" t="s">
        <v>553</v>
      </c>
    </row>
    <row r="14" spans="1:11" x14ac:dyDescent="0.3">
      <c r="A14" t="s">
        <v>524</v>
      </c>
      <c r="B14" t="str">
        <f t="shared" ref="B14:D14" si="20">IFERROR(MID(A14,1,SEARCH(".",A14,1)-1)&amp;UPPER(MID(A14,SEARCH(".",A14,1)+1,1))&amp;MID(A14,SEARCH(".",A14,1)+2,LEN(A14)-SEARCH(".",A14,1)+1),A14)</f>
        <v>sandboxPayments.host</v>
      </c>
      <c r="C14" t="str">
        <f t="shared" si="20"/>
        <v>sandboxPaymentsHost</v>
      </c>
      <c r="D14" t="str">
        <f t="shared" si="20"/>
        <v>sandboxPaymentsHost</v>
      </c>
      <c r="E14" t="str">
        <f t="shared" si="2"/>
        <v>String sandboxPaymentsHost</v>
      </c>
      <c r="F14" t="str">
        <f t="shared" si="3"/>
        <v>private  String sandboxPaymentsHost;</v>
      </c>
      <c r="G14" t="s">
        <v>515</v>
      </c>
      <c r="H14" t="str">
        <f t="shared" si="7"/>
        <v>this.sandboxPaymentsHost = sandboxPaymentsHost;</v>
      </c>
      <c r="I14" t="str">
        <f t="shared" si="8"/>
        <v>@Value("${org.muhia.psi.config.africastalking.sandbox.payments.host}") private  String sandboxPaymentsHost;</v>
      </c>
      <c r="J14" t="str">
        <f t="shared" si="9"/>
        <v>org.muhia.psi.config.africastalking.sandbox.payments.host=https://payments.sandbox.africastalking.com</v>
      </c>
      <c r="K14" s="19" t="s">
        <v>554</v>
      </c>
    </row>
    <row r="15" spans="1:11" x14ac:dyDescent="0.3">
      <c r="A15" t="s">
        <v>525</v>
      </c>
      <c r="B15" t="str">
        <f t="shared" ref="B15:D15" si="21">IFERROR(MID(A15,1,SEARCH(".",A15,1)-1)&amp;UPPER(MID(A15,SEARCH(".",A15,1)+1,1))&amp;MID(A15,SEARCH(".",A15,1)+2,LEN(A15)-SEARCH(".",A15,1)+1),A15)</f>
        <v>prodVoice.host</v>
      </c>
      <c r="C15" t="str">
        <f t="shared" si="21"/>
        <v>prodVoiceHost</v>
      </c>
      <c r="D15" t="str">
        <f t="shared" si="21"/>
        <v>prodVoiceHost</v>
      </c>
      <c r="E15" t="str">
        <f t="shared" si="2"/>
        <v>String prodVoiceHost</v>
      </c>
      <c r="F15" t="str">
        <f t="shared" si="3"/>
        <v>private  String prodVoiceHost;</v>
      </c>
      <c r="G15" t="s">
        <v>515</v>
      </c>
      <c r="H15" t="str">
        <f t="shared" si="7"/>
        <v>this.prodVoiceHost = prodVoiceHost;</v>
      </c>
      <c r="I15" t="str">
        <f t="shared" si="8"/>
        <v>@Value("${org.muhia.psi.config.africastalking.prod.voice.host}") private  String prodVoiceHost;</v>
      </c>
      <c r="J15" t="str">
        <f t="shared" si="9"/>
        <v>org.muhia.psi.config.africastalking.prod.voice.host=https://voice.africastalking.com</v>
      </c>
      <c r="K15" s="19" t="s">
        <v>555</v>
      </c>
    </row>
    <row r="16" spans="1:11" x14ac:dyDescent="0.3">
      <c r="A16" t="s">
        <v>526</v>
      </c>
      <c r="B16" t="str">
        <f t="shared" ref="B16:D16" si="22">IFERROR(MID(A16,1,SEARCH(".",A16,1)-1)&amp;UPPER(MID(A16,SEARCH(".",A16,1)+1,1))&amp;MID(A16,SEARCH(".",A16,1)+2,LEN(A16)-SEARCH(".",A16,1)+1),A16)</f>
        <v>sandboxVoice.host</v>
      </c>
      <c r="C16" t="str">
        <f t="shared" si="22"/>
        <v>sandboxVoiceHost</v>
      </c>
      <c r="D16" t="str">
        <f t="shared" si="22"/>
        <v>sandboxVoiceHost</v>
      </c>
      <c r="E16" t="str">
        <f t="shared" si="2"/>
        <v>String sandboxVoiceHost</v>
      </c>
      <c r="F16" t="str">
        <f t="shared" si="3"/>
        <v>private  String sandboxVoiceHost;</v>
      </c>
      <c r="G16" t="s">
        <v>515</v>
      </c>
      <c r="H16" t="str">
        <f t="shared" si="7"/>
        <v>this.sandboxVoiceHost = sandboxVoiceHost;</v>
      </c>
      <c r="I16" t="str">
        <f t="shared" si="8"/>
        <v>@Value("${org.muhia.psi.config.africastalking.sandbox.voice.host}") private  String sandboxVoiceHost;</v>
      </c>
      <c r="J16" t="str">
        <f t="shared" si="9"/>
        <v>org.muhia.psi.config.africastalking.sandbox.voice.host=https://voice.sandbox.africastalking.com</v>
      </c>
      <c r="K16" s="19" t="s">
        <v>556</v>
      </c>
    </row>
    <row r="17" spans="1:11" x14ac:dyDescent="0.3">
      <c r="A17" t="s">
        <v>520</v>
      </c>
      <c r="B17" t="str">
        <f t="shared" ref="B17:D17" si="23">IFERROR(MID(A17,1,SEARCH(".",A17,1)-1)&amp;UPPER(MID(A17,SEARCH(".",A17,1)+1,1))&amp;MID(A17,SEARCH(".",A17,1)+2,LEN(A17)-SEARCH(".",A17,1)+1),A17)</f>
        <v>smsUrl</v>
      </c>
      <c r="C17" t="str">
        <f t="shared" si="23"/>
        <v>smsUrl</v>
      </c>
      <c r="D17" t="str">
        <f t="shared" si="23"/>
        <v>smsUrl</v>
      </c>
      <c r="E17" t="str">
        <f t="shared" si="2"/>
        <v>String smsUrl</v>
      </c>
      <c r="F17" t="str">
        <f t="shared" si="3"/>
        <v>private  String smsUrl;</v>
      </c>
      <c r="G17" t="s">
        <v>515</v>
      </c>
      <c r="H17" t="str">
        <f t="shared" si="7"/>
        <v>this.smsUrl = smsUrl;</v>
      </c>
      <c r="I17" t="str">
        <f t="shared" si="8"/>
        <v>@Value("${org.muhia.psi.config.africastalking.sms.url}") private  String smsUrl;</v>
      </c>
      <c r="J17" t="str">
        <f t="shared" si="9"/>
        <v>org.muhia.psi.config.africastalking.sms.url=/version1/messaging</v>
      </c>
      <c r="K17" s="18" t="s">
        <v>557</v>
      </c>
    </row>
    <row r="18" spans="1:11" x14ac:dyDescent="0.3">
      <c r="A18" t="s">
        <v>527</v>
      </c>
      <c r="B18" t="str">
        <f t="shared" ref="B18:D18" si="24">IFERROR(MID(A18,1,SEARCH(".",A18,1)-1)&amp;UPPER(MID(A18,SEARCH(".",A18,1)+1,1))&amp;MID(A18,SEARCH(".",A18,1)+2,LEN(A18)-SEARCH(".",A18,1)+1),A18)</f>
        <v>voiceUrl</v>
      </c>
      <c r="C18" t="str">
        <f t="shared" si="24"/>
        <v>voiceUrl</v>
      </c>
      <c r="D18" t="str">
        <f t="shared" si="24"/>
        <v>voiceUrl</v>
      </c>
      <c r="E18" t="str">
        <f t="shared" si="2"/>
        <v>String voiceUrl</v>
      </c>
      <c r="F18" t="str">
        <f t="shared" si="3"/>
        <v>private  String voiceUrl;</v>
      </c>
      <c r="G18" t="s">
        <v>515</v>
      </c>
      <c r="H18" t="str">
        <f t="shared" si="7"/>
        <v>this.voiceUrl = voiceUrl;</v>
      </c>
      <c r="I18" t="str">
        <f t="shared" si="8"/>
        <v>@Value("${org.muhia.psi.config.africastalking.voice.url}") private  String voiceUrl;</v>
      </c>
      <c r="J18" t="str">
        <f t="shared" si="9"/>
        <v>org.muhia.psi.config.africastalking.voice.url=/call</v>
      </c>
      <c r="K18" s="18" t="s">
        <v>571</v>
      </c>
    </row>
    <row r="19" spans="1:11" x14ac:dyDescent="0.3">
      <c r="A19" t="s">
        <v>528</v>
      </c>
      <c r="B19" t="str">
        <f t="shared" ref="B19:D19" si="25">IFERROR(MID(A19,1,SEARCH(".",A19,1)-1)&amp;UPPER(MID(A19,SEARCH(".",A19,1)+1,1))&amp;MID(A19,SEARCH(".",A19,1)+2,LEN(A19)-SEARCH(".",A19,1)+1),A19)</f>
        <v>subscriptionUrl</v>
      </c>
      <c r="C19" t="str">
        <f t="shared" si="25"/>
        <v>subscriptionUrl</v>
      </c>
      <c r="D19" t="str">
        <f t="shared" si="25"/>
        <v>subscriptionUrl</v>
      </c>
      <c r="E19" t="str">
        <f t="shared" si="2"/>
        <v>String subscriptionUrl</v>
      </c>
      <c r="F19" t="str">
        <f t="shared" si="3"/>
        <v>private  String subscriptionUrl;</v>
      </c>
      <c r="G19" t="s">
        <v>515</v>
      </c>
      <c r="H19" t="str">
        <f t="shared" si="7"/>
        <v>this.subscriptionUrl = subscriptionUrl;</v>
      </c>
      <c r="I19" t="str">
        <f t="shared" si="8"/>
        <v>@Value("${org.muhia.psi.config.africastalking.subscription.url}") private  String subscriptionUrl;</v>
      </c>
      <c r="J19" t="str">
        <f t="shared" si="9"/>
        <v>org.muhia.psi.config.africastalking.subscription.url=/version1/subscription</v>
      </c>
      <c r="K19" s="18" t="s">
        <v>558</v>
      </c>
    </row>
    <row r="20" spans="1:11" x14ac:dyDescent="0.3">
      <c r="A20" t="s">
        <v>529</v>
      </c>
      <c r="B20" t="str">
        <f t="shared" ref="B20:D20" si="26">IFERROR(MID(A20,1,SEARCH(".",A20,1)-1)&amp;UPPER(MID(A20,SEARCH(".",A20,1)+1,1))&amp;MID(A20,SEARCH(".",A20,1)+2,LEN(A20)-SEARCH(".",A20,1)+1),A20)</f>
        <v>userData.url</v>
      </c>
      <c r="C20" t="str">
        <f t="shared" si="26"/>
        <v>userDataUrl</v>
      </c>
      <c r="D20" t="str">
        <f t="shared" si="26"/>
        <v>userDataUrl</v>
      </c>
      <c r="E20" t="str">
        <f t="shared" si="2"/>
        <v>String userDataUrl</v>
      </c>
      <c r="F20" t="str">
        <f t="shared" si="3"/>
        <v>private  String userDataUrl;</v>
      </c>
      <c r="G20" t="s">
        <v>515</v>
      </c>
      <c r="H20" t="str">
        <f t="shared" si="7"/>
        <v>this.userDataUrl = userDataUrl;</v>
      </c>
      <c r="I20" t="str">
        <f t="shared" si="8"/>
        <v>@Value("${org.muhia.psi.config.africastalking.user.data.url}") private  String userDataUrl;</v>
      </c>
      <c r="J20" t="str">
        <f t="shared" si="9"/>
        <v>org.muhia.psi.config.africastalking.user.data.url=/version1/user</v>
      </c>
      <c r="K20" s="18" t="s">
        <v>559</v>
      </c>
    </row>
    <row r="21" spans="1:11" x14ac:dyDescent="0.3">
      <c r="A21" t="s">
        <v>530</v>
      </c>
      <c r="B21" t="str">
        <f t="shared" ref="B21:D21" si="27">IFERROR(MID(A21,1,SEARCH(".",A21,1)-1)&amp;UPPER(MID(A21,SEARCH(".",A21,1)+1,1))&amp;MID(A21,SEARCH(".",A21,1)+2,LEN(A21)-SEARCH(".",A21,1)+1),A21)</f>
        <v>airtimeUrl</v>
      </c>
      <c r="C21" t="str">
        <f t="shared" si="27"/>
        <v>airtimeUrl</v>
      </c>
      <c r="D21" t="str">
        <f t="shared" si="27"/>
        <v>airtimeUrl</v>
      </c>
      <c r="E21" t="str">
        <f t="shared" si="2"/>
        <v>String airtimeUrl</v>
      </c>
      <c r="F21" t="str">
        <f t="shared" si="3"/>
        <v>private  String airtimeUrl;</v>
      </c>
      <c r="G21" t="s">
        <v>515</v>
      </c>
      <c r="H21" t="str">
        <f t="shared" si="7"/>
        <v>this.airtimeUrl = airtimeUrl;</v>
      </c>
      <c r="I21" t="str">
        <f t="shared" si="8"/>
        <v>@Value("${org.muhia.psi.config.africastalking.airtime.url}") private  String airtimeUrl;</v>
      </c>
      <c r="J21" t="str">
        <f t="shared" si="9"/>
        <v>org.muhia.psi.config.africastalking.airtime.url=/version1/airtime</v>
      </c>
      <c r="K21" s="18" t="s">
        <v>560</v>
      </c>
    </row>
    <row r="22" spans="1:11" x14ac:dyDescent="0.3">
      <c r="A22" t="s">
        <v>531</v>
      </c>
      <c r="B22" t="str">
        <f t="shared" ref="B22:D22" si="28">IFERROR(MID(A22,1,SEARCH(".",A22,1)-1)&amp;UPPER(MID(A22,SEARCH(".",A22,1)+1,1))&amp;MID(A22,SEARCH(".",A22,1)+2,LEN(A22)-SEARCH(".",A22,1)+1),A22)</f>
        <v>paymentCheckout.url</v>
      </c>
      <c r="C22" t="str">
        <f t="shared" si="28"/>
        <v>paymentCheckoutUrl</v>
      </c>
      <c r="D22" t="str">
        <f t="shared" si="28"/>
        <v>paymentCheckoutUrl</v>
      </c>
      <c r="E22" t="str">
        <f t="shared" si="2"/>
        <v>String paymentCheckoutUrl</v>
      </c>
      <c r="F22" t="str">
        <f t="shared" si="3"/>
        <v>private  String paymentCheckoutUrl;</v>
      </c>
      <c r="G22" t="s">
        <v>515</v>
      </c>
      <c r="H22" t="str">
        <f t="shared" si="7"/>
        <v>this.paymentCheckoutUrl = paymentCheckoutUrl;</v>
      </c>
      <c r="I22" t="str">
        <f t="shared" si="8"/>
        <v>@Value("${org.muhia.psi.config.africastalking.payment.checkout.url}") private  String paymentCheckoutUrl;</v>
      </c>
      <c r="J22" t="str">
        <f t="shared" si="9"/>
        <v>org.muhia.psi.config.africastalking.payment.checkout.url=/mobile/checkout/request</v>
      </c>
      <c r="K22" s="18" t="s">
        <v>561</v>
      </c>
    </row>
    <row r="23" spans="1:11" x14ac:dyDescent="0.3">
      <c r="A23" t="s">
        <v>532</v>
      </c>
      <c r="B23" t="str">
        <f t="shared" ref="B23:D23" si="29">IFERROR(MID(A23,1,SEARCH(".",A23,1)-1)&amp;UPPER(MID(A23,SEARCH(".",A23,1)+1,1))&amp;MID(A23,SEARCH(".",A23,1)+2,LEN(A23)-SEARCH(".",A23,1)+1),A23)</f>
        <v>mobilePayment.b2b.url</v>
      </c>
      <c r="C23" t="str">
        <f t="shared" si="29"/>
        <v>mobilePaymentB2b.url</v>
      </c>
      <c r="D23" t="str">
        <f t="shared" si="29"/>
        <v>mobilePaymentB2bUrl</v>
      </c>
      <c r="E23" t="str">
        <f t="shared" si="2"/>
        <v>String mobilePaymentB2bUrl</v>
      </c>
      <c r="F23" t="str">
        <f t="shared" si="3"/>
        <v>private  String mobilePaymentB2bUrl;</v>
      </c>
      <c r="G23" t="s">
        <v>515</v>
      </c>
      <c r="H23" t="str">
        <f t="shared" si="7"/>
        <v>this.mobilePaymentB2bUrl = mobilePaymentB2bUrl;</v>
      </c>
      <c r="I23" t="str">
        <f t="shared" si="8"/>
        <v>@Value("${org.muhia.psi.config.africastalking.mobile.payment.b2b.url}") private  String mobilePaymentB2bUrl;</v>
      </c>
      <c r="J23" t="str">
        <f t="shared" si="9"/>
        <v>org.muhia.psi.config.africastalking.mobile.payment.b2b.url=/mobile/b2b/request</v>
      </c>
      <c r="K23" s="18" t="s">
        <v>562</v>
      </c>
    </row>
    <row r="24" spans="1:11" x14ac:dyDescent="0.3">
      <c r="A24" t="s">
        <v>533</v>
      </c>
      <c r="B24" t="str">
        <f t="shared" ref="B24:D24" si="30">IFERROR(MID(A24,1,SEARCH(".",A24,1)-1)&amp;UPPER(MID(A24,SEARCH(".",A24,1)+1,1))&amp;MID(A24,SEARCH(".",A24,1)+2,LEN(A24)-SEARCH(".",A24,1)+1),A24)</f>
        <v>mobilePayment.b2c.url</v>
      </c>
      <c r="C24" t="str">
        <f t="shared" si="30"/>
        <v>mobilePaymentB2c.url</v>
      </c>
      <c r="D24" t="str">
        <f t="shared" si="30"/>
        <v>mobilePaymentB2cUrl</v>
      </c>
      <c r="E24" t="str">
        <f t="shared" si="2"/>
        <v>String mobilePaymentB2cUrl</v>
      </c>
      <c r="F24" t="str">
        <f t="shared" si="3"/>
        <v>private  String mobilePaymentB2cUrl;</v>
      </c>
      <c r="G24" t="s">
        <v>515</v>
      </c>
      <c r="H24" t="str">
        <f t="shared" si="7"/>
        <v>this.mobilePaymentB2cUrl = mobilePaymentB2cUrl;</v>
      </c>
      <c r="I24" t="str">
        <f t="shared" si="8"/>
        <v>@Value("${org.muhia.psi.config.africastalking.mobile.payment.b2c.url}") private  String mobilePaymentB2cUrl;</v>
      </c>
      <c r="J24" t="str">
        <f t="shared" si="9"/>
        <v>org.muhia.psi.config.africastalking.mobile.payment.b2c.url=/mobile/b2c/request</v>
      </c>
      <c r="K24" s="18" t="s">
        <v>563</v>
      </c>
    </row>
    <row r="25" spans="1:11" x14ac:dyDescent="0.3">
      <c r="A25" t="s">
        <v>540</v>
      </c>
      <c r="B25" t="str">
        <f t="shared" ref="B25:D25" si="31">IFERROR(MID(A25,1,SEARCH(".",A25,1)-1)&amp;UPPER(MID(A25,SEARCH(".",A25,1)+1,1))&amp;MID(A25,SEARCH(".",A25,1)+2,LEN(A25)-SEARCH(".",A25,1)+1),A25)</f>
        <v>integPhonenumber.keyword</v>
      </c>
      <c r="C25" t="str">
        <f t="shared" si="31"/>
        <v>integPhonenumberKeyword</v>
      </c>
      <c r="D25" t="str">
        <f t="shared" si="31"/>
        <v>integPhonenumberKeyword</v>
      </c>
      <c r="E25" t="str">
        <f t="shared" si="2"/>
        <v>String integPhonenumberKeyword</v>
      </c>
      <c r="F25" t="str">
        <f t="shared" si="3"/>
        <v>private  String integPhonenumberKeyword;</v>
      </c>
      <c r="G25" t="s">
        <v>515</v>
      </c>
      <c r="H25" t="str">
        <f t="shared" ref="H25:H28" si="32">"this."&amp;D25&amp;" = "&amp;D25&amp;";"</f>
        <v>this.integPhonenumberKeyword = integPhonenumberKeyword;</v>
      </c>
      <c r="I25" t="str">
        <f t="shared" ref="I25:I28" si="33">"@Value(""${"&amp;G25&amp;"."&amp;LOWER(A25)&amp;"}"") "&amp;F25</f>
        <v>@Value("${org.muhia.psi.config.africastalking.integ.phonenumber.keyword}") private  String integPhonenumberKeyword;</v>
      </c>
      <c r="J25" t="str">
        <f t="shared" ref="J25:J28" si="34">G25&amp;"."&amp;LOWER(A25)&amp;"="&amp;K25</f>
        <v>org.muhia.psi.config.africastalking.integ.phonenumber.keyword=phoneNumber</v>
      </c>
      <c r="K25" s="18" t="s">
        <v>564</v>
      </c>
    </row>
    <row r="26" spans="1:11" x14ac:dyDescent="0.3">
      <c r="A26" t="s">
        <v>541</v>
      </c>
      <c r="B26" t="str">
        <f t="shared" ref="B26:D26" si="35">IFERROR(MID(A26,1,SEARCH(".",A26,1)-1)&amp;UPPER(MID(A26,SEARCH(".",A26,1)+1,1))&amp;MID(A26,SEARCH(".",A26,1)+2,LEN(A26)-SEARCH(".",A26,1)+1),A26)</f>
        <v>integPhonenumber.data</v>
      </c>
      <c r="C26" t="str">
        <f t="shared" si="35"/>
        <v>integPhonenumberData</v>
      </c>
      <c r="D26" t="str">
        <f t="shared" si="35"/>
        <v>integPhonenumberData</v>
      </c>
      <c r="E26" t="str">
        <f t="shared" si="2"/>
        <v>String integPhonenumberData</v>
      </c>
      <c r="F26" t="str">
        <f t="shared" si="3"/>
        <v>private  String integPhonenumberData;</v>
      </c>
      <c r="G26" t="s">
        <v>515</v>
      </c>
      <c r="H26" t="str">
        <f t="shared" si="32"/>
        <v>this.integPhonenumberData = integPhonenumberData;</v>
      </c>
      <c r="I26" t="str">
        <f t="shared" si="33"/>
        <v>@Value("${org.muhia.psi.config.africastalking.integ.phonenumber.data}") private  String integPhonenumberData;</v>
      </c>
      <c r="J26" t="str">
        <f t="shared" si="34"/>
        <v>org.muhia.psi.config.africastalking.integ.phonenumber.data=phoneNumber</v>
      </c>
      <c r="K26" s="18" t="s">
        <v>564</v>
      </c>
    </row>
    <row r="27" spans="1:11" x14ac:dyDescent="0.3">
      <c r="A27" t="s">
        <v>565</v>
      </c>
      <c r="B27" t="str">
        <f t="shared" ref="B27:D27" si="36">IFERROR(MID(A27,1,SEARCH(".",A27,1)-1)&amp;UPPER(MID(A27,SEARCH(".",A27,1)+1,1))&amp;MID(A27,SEARCH(".",A27,1)+2,LEN(A27)-SEARCH(".",A27,1)+1),A27)</f>
        <v>integKeyword.keyword</v>
      </c>
      <c r="C27" t="str">
        <f t="shared" si="36"/>
        <v>integKeywordKeyword</v>
      </c>
      <c r="D27" t="str">
        <f t="shared" si="36"/>
        <v>integKeywordKeyword</v>
      </c>
      <c r="E27" t="str">
        <f t="shared" si="2"/>
        <v>String integKeywordKeyword</v>
      </c>
      <c r="F27" t="str">
        <f t="shared" si="3"/>
        <v>private  String integKeywordKeyword;</v>
      </c>
      <c r="G27" t="s">
        <v>515</v>
      </c>
      <c r="H27" t="str">
        <f t="shared" si="32"/>
        <v>this.integKeywordKeyword = integKeywordKeyword;</v>
      </c>
      <c r="I27" t="str">
        <f t="shared" si="33"/>
        <v>@Value("${org.muhia.psi.config.africastalking.integ.keyword.keyword}") private  String integKeywordKeyword;</v>
      </c>
      <c r="J27" t="str">
        <f t="shared" si="34"/>
        <v>org.muhia.psi.config.africastalking.integ.keyword.keyword=keyword</v>
      </c>
      <c r="K27" s="18" t="s">
        <v>567</v>
      </c>
    </row>
    <row r="28" spans="1:11" x14ac:dyDescent="0.3">
      <c r="A28" t="s">
        <v>566</v>
      </c>
      <c r="B28" t="str">
        <f t="shared" ref="B28:D28" si="37">IFERROR(MID(A28,1,SEARCH(".",A28,1)-1)&amp;UPPER(MID(A28,SEARCH(".",A28,1)+1,1))&amp;MID(A28,SEARCH(".",A28,1)+2,LEN(A28)-SEARCH(".",A28,1)+1),A28)</f>
        <v>integKeyword.data</v>
      </c>
      <c r="C28" t="str">
        <f t="shared" si="37"/>
        <v>integKeywordData</v>
      </c>
      <c r="D28" t="str">
        <f t="shared" si="37"/>
        <v>integKeywordData</v>
      </c>
      <c r="E28" t="str">
        <f t="shared" si="2"/>
        <v>String integKeywordData</v>
      </c>
      <c r="F28" t="str">
        <f t="shared" si="3"/>
        <v>private  String integKeywordData;</v>
      </c>
      <c r="G28" t="s">
        <v>515</v>
      </c>
      <c r="H28" t="str">
        <f t="shared" si="32"/>
        <v>this.integKeywordData = integKeywordData;</v>
      </c>
      <c r="I28" t="str">
        <f t="shared" si="33"/>
        <v>@Value("${org.muhia.psi.config.africastalking.integ.keyword.data}") private  String integKeywordData;</v>
      </c>
      <c r="J28" t="str">
        <f t="shared" si="34"/>
        <v>org.muhia.psi.config.africastalking.integ.keyword.data=keyword</v>
      </c>
      <c r="K28" s="18" t="s">
        <v>567</v>
      </c>
    </row>
    <row r="29" spans="1:11" x14ac:dyDescent="0.3">
      <c r="A29" t="s">
        <v>568</v>
      </c>
      <c r="B29" t="str">
        <f t="shared" ref="B29:D29" si="38">IFERROR(MID(A29,1,SEARCH(".",A29,1)-1)&amp;UPPER(MID(A29,SEARCH(".",A29,1)+1,1))&amp;MID(A29,SEARCH(".",A29,1)+2,LEN(A29)-SEARCH(".",A29,1)+1),A29)</f>
        <v>integShortcode.keyword</v>
      </c>
      <c r="C29" t="str">
        <f t="shared" si="38"/>
        <v>integShortcodeKeyword</v>
      </c>
      <c r="D29" t="str">
        <f t="shared" si="38"/>
        <v>integShortcodeKeyword</v>
      </c>
      <c r="E29" t="str">
        <f t="shared" si="2"/>
        <v>String integShortcodeKeyword</v>
      </c>
      <c r="F29" t="str">
        <f t="shared" si="3"/>
        <v>private  String integShortcodeKeyword;</v>
      </c>
      <c r="G29" t="s">
        <v>515</v>
      </c>
      <c r="H29" t="str">
        <f t="shared" si="7"/>
        <v>this.integShortcodeKeyword = integShortcodeKeyword;</v>
      </c>
      <c r="I29" t="str">
        <f t="shared" si="8"/>
        <v>@Value("${org.muhia.psi.config.africastalking.integ.shortcode.keyword}") private  String integShortcodeKeyword;</v>
      </c>
      <c r="J29" t="str">
        <f t="shared" si="9"/>
        <v>org.muhia.psi.config.africastalking.integ.shortcode.keyword=shortCode</v>
      </c>
      <c r="K29" s="18" t="s">
        <v>570</v>
      </c>
    </row>
    <row r="30" spans="1:11" x14ac:dyDescent="0.3">
      <c r="A30" t="s">
        <v>569</v>
      </c>
      <c r="B30" t="str">
        <f t="shared" ref="B30:D30" si="39">IFERROR(MID(A30,1,SEARCH(".",A30,1)-1)&amp;UPPER(MID(A30,SEARCH(".",A30,1)+1,1))&amp;MID(A30,SEARCH(".",A30,1)+2,LEN(A30)-SEARCH(".",A30,1)+1),A30)</f>
        <v>integShortcode.data</v>
      </c>
      <c r="C30" t="str">
        <f t="shared" si="39"/>
        <v>integShortcodeData</v>
      </c>
      <c r="D30" t="str">
        <f t="shared" si="39"/>
        <v>integShortcodeData</v>
      </c>
      <c r="E30" t="str">
        <f t="shared" si="2"/>
        <v>String integShortcodeData</v>
      </c>
      <c r="F30" t="str">
        <f t="shared" si="3"/>
        <v>private  String integShortcodeData;</v>
      </c>
      <c r="G30" t="s">
        <v>515</v>
      </c>
      <c r="H30" t="str">
        <f t="shared" si="7"/>
        <v>this.integShortcodeData = integShortcodeData;</v>
      </c>
      <c r="I30" t="str">
        <f t="shared" si="8"/>
        <v>@Value("${org.muhia.psi.config.africastalking.integ.shortcode.data}") private  String integShortcodeData;</v>
      </c>
      <c r="J30" t="str">
        <f t="shared" si="9"/>
        <v>org.muhia.psi.config.africastalking.integ.shortcode.data=shortCode</v>
      </c>
      <c r="K30" s="18" t="s">
        <v>570</v>
      </c>
    </row>
    <row r="31" spans="1:11" x14ac:dyDescent="0.3">
      <c r="A31" t="s">
        <v>572</v>
      </c>
      <c r="B31" t="str">
        <f t="shared" ref="B31:D31" si="40">IFERROR(MID(A31,1,SEARCH(".",A31,1)-1)&amp;UPPER(MID(A31,SEARCH(".",A31,1)+1,1))&amp;MID(A31,SEARCH(".",A31,1)+2,LEN(A31)-SEARCH(".",A31,1)+1),A31)</f>
        <v>integTo.keyword</v>
      </c>
      <c r="C31" t="str">
        <f t="shared" si="40"/>
        <v>integToKeyword</v>
      </c>
      <c r="D31" t="str">
        <f t="shared" si="40"/>
        <v>integToKeyword</v>
      </c>
      <c r="E31" t="str">
        <f t="shared" si="2"/>
        <v>String integToKeyword</v>
      </c>
      <c r="F31" t="str">
        <f t="shared" si="3"/>
        <v>private  String integToKeyword;</v>
      </c>
      <c r="G31" t="s">
        <v>515</v>
      </c>
      <c r="H31" t="str">
        <f t="shared" ref="H31:H35" si="41">"this."&amp;D31&amp;" = "&amp;D31&amp;";"</f>
        <v>this.integToKeyword = integToKeyword;</v>
      </c>
      <c r="I31" t="str">
        <f t="shared" ref="I31:I35" si="42">"@Value(""${"&amp;G31&amp;"."&amp;LOWER(A31)&amp;"}"") "&amp;F31</f>
        <v>@Value("${org.muhia.psi.config.africastalking.integ.to.keyword}") private  String integToKeyword;</v>
      </c>
      <c r="J31" t="str">
        <f t="shared" ref="J31:J35" si="43">G31&amp;"."&amp;LOWER(A31)&amp;"="&amp;K31</f>
        <v>org.muhia.psi.config.africastalking.integ.to.keyword=to</v>
      </c>
      <c r="K31" s="18" t="s">
        <v>579</v>
      </c>
    </row>
    <row r="32" spans="1:11" x14ac:dyDescent="0.3">
      <c r="A32" t="s">
        <v>573</v>
      </c>
      <c r="B32" t="str">
        <f t="shared" ref="B32:D32" si="44">IFERROR(MID(A32,1,SEARCH(".",A32,1)-1)&amp;UPPER(MID(A32,SEARCH(".",A32,1)+1,1))&amp;MID(A32,SEARCH(".",A32,1)+2,LEN(A32)-SEARCH(".",A32,1)+1),A32)</f>
        <v>integTo.data</v>
      </c>
      <c r="C32" t="str">
        <f t="shared" si="44"/>
        <v>integToData</v>
      </c>
      <c r="D32" t="str">
        <f t="shared" si="44"/>
        <v>integToData</v>
      </c>
      <c r="E32" t="str">
        <f t="shared" si="2"/>
        <v>String integToData</v>
      </c>
      <c r="F32" t="str">
        <f t="shared" si="3"/>
        <v>private  String integToData;</v>
      </c>
      <c r="G32" t="s">
        <v>515</v>
      </c>
      <c r="H32" t="str">
        <f t="shared" si="41"/>
        <v>this.integToData = integToData;</v>
      </c>
      <c r="I32" t="str">
        <f t="shared" si="42"/>
        <v>@Value("${org.muhia.psi.config.africastalking.integ.to.data}") private  String integToData;</v>
      </c>
      <c r="J32" t="str">
        <f t="shared" si="43"/>
        <v>org.muhia.psi.config.africastalking.integ.to.data=to</v>
      </c>
      <c r="K32" s="18" t="s">
        <v>579</v>
      </c>
    </row>
    <row r="33" spans="1:11" x14ac:dyDescent="0.3">
      <c r="A33" t="s">
        <v>598</v>
      </c>
      <c r="B33" t="str">
        <f t="shared" ref="B33:D34" si="45">IFERROR(MID(A33,1,SEARCH(".",A33,1)-1)&amp;UPPER(MID(A33,SEARCH(".",A33,1)+1,1))&amp;MID(A33,SEARCH(".",A33,1)+2,LEN(A33)-SEARCH(".",A33,1)+1),A33)</f>
        <v>integSms.message.keyword</v>
      </c>
      <c r="C33" t="str">
        <f t="shared" si="45"/>
        <v>integSmsMessage.keyword</v>
      </c>
      <c r="D33" t="str">
        <f t="shared" si="45"/>
        <v>integSmsMessageKeyword</v>
      </c>
      <c r="E33" t="str">
        <f t="shared" si="2"/>
        <v>String integSmsMessageKeyword</v>
      </c>
      <c r="F33" t="str">
        <f t="shared" si="3"/>
        <v>private  String integSmsMessageKeyword;</v>
      </c>
      <c r="G33" t="s">
        <v>515</v>
      </c>
      <c r="H33" t="str">
        <f t="shared" ref="H33" si="46">"this."&amp;D33&amp;" = "&amp;D33&amp;";"</f>
        <v>this.integSmsMessageKeyword = integSmsMessageKeyword;</v>
      </c>
      <c r="I33" t="str">
        <f t="shared" ref="I33" si="47">"@Value(""${"&amp;G33&amp;"."&amp;LOWER(A33)&amp;"}"") "&amp;F33</f>
        <v>@Value("${org.muhia.psi.config.africastalking.integ.sms.message.keyword}") private  String integSmsMessageKeyword;</v>
      </c>
      <c r="J33" t="str">
        <f t="shared" ref="J33" si="48">G33&amp;"."&amp;LOWER(A33)&amp;"="&amp;K33</f>
        <v>org.muhia.psi.config.africastalking.integ.sms.message.keyword=message</v>
      </c>
      <c r="K33" s="18" t="s">
        <v>177</v>
      </c>
    </row>
    <row r="34" spans="1:11" x14ac:dyDescent="0.3">
      <c r="A34" t="s">
        <v>574</v>
      </c>
      <c r="B34" t="str">
        <f t="shared" si="45"/>
        <v>integFrom.keyword</v>
      </c>
      <c r="C34" t="str">
        <f t="shared" si="45"/>
        <v>integFromKeyword</v>
      </c>
      <c r="D34" t="str">
        <f t="shared" si="45"/>
        <v>integFromKeyword</v>
      </c>
      <c r="E34" t="str">
        <f t="shared" si="2"/>
        <v>String integFromKeyword</v>
      </c>
      <c r="F34" t="str">
        <f t="shared" si="3"/>
        <v>private  String integFromKeyword;</v>
      </c>
      <c r="G34" t="s">
        <v>515</v>
      </c>
      <c r="H34" t="str">
        <f t="shared" si="41"/>
        <v>this.integFromKeyword = integFromKeyword;</v>
      </c>
      <c r="I34" t="str">
        <f t="shared" si="42"/>
        <v>@Value("${org.muhia.psi.config.africastalking.integ.from.keyword}") private  String integFromKeyword;</v>
      </c>
      <c r="J34" t="str">
        <f t="shared" si="43"/>
        <v>org.muhia.psi.config.africastalking.integ.from.keyword=from</v>
      </c>
      <c r="K34" s="18" t="s">
        <v>580</v>
      </c>
    </row>
    <row r="35" spans="1:11" x14ac:dyDescent="0.3">
      <c r="A35" t="s">
        <v>575</v>
      </c>
      <c r="B35" t="str">
        <f t="shared" ref="B35:D35" si="49">IFERROR(MID(A35,1,SEARCH(".",A35,1)-1)&amp;UPPER(MID(A35,SEARCH(".",A35,1)+1,1))&amp;MID(A35,SEARCH(".",A35,1)+2,LEN(A35)-SEARCH(".",A35,1)+1),A35)</f>
        <v>integFrom.data</v>
      </c>
      <c r="C35" t="str">
        <f t="shared" si="49"/>
        <v>integFromData</v>
      </c>
      <c r="D35" t="str">
        <f t="shared" si="49"/>
        <v>integFromData</v>
      </c>
      <c r="E35" t="str">
        <f t="shared" si="2"/>
        <v>String integFromData</v>
      </c>
      <c r="F35" t="str">
        <f t="shared" si="3"/>
        <v>private  String integFromData;</v>
      </c>
      <c r="G35" t="s">
        <v>515</v>
      </c>
      <c r="H35" t="str">
        <f t="shared" si="41"/>
        <v>this.integFromData = integFromData;</v>
      </c>
      <c r="I35" t="str">
        <f t="shared" si="42"/>
        <v>@Value("${org.muhia.psi.config.africastalking.integ.from.data}") private  String integFromData;</v>
      </c>
      <c r="J35" t="str">
        <f t="shared" si="43"/>
        <v>org.muhia.psi.config.africastalking.integ.from.data=from</v>
      </c>
      <c r="K35" s="18" t="s">
        <v>580</v>
      </c>
    </row>
    <row r="36" spans="1:11" x14ac:dyDescent="0.3">
      <c r="A36" t="s">
        <v>576</v>
      </c>
      <c r="B36" t="str">
        <f t="shared" ref="B36:D36" si="50">IFERROR(MID(A36,1,SEARCH(".",A36,1)-1)&amp;UPPER(MID(A36,SEARCH(".",A36,1)+1,1))&amp;MID(A36,SEARCH(".",A36,1)+2,LEN(A36)-SEARCH(".",A36,1)+1),A36)</f>
        <v>integPhone.numbers.keyword</v>
      </c>
      <c r="C36" t="str">
        <f t="shared" si="50"/>
        <v>integPhoneNumbers.keyword</v>
      </c>
      <c r="D36" t="str">
        <f t="shared" si="50"/>
        <v>integPhoneNumbersKeyword</v>
      </c>
      <c r="E36" t="str">
        <f t="shared" si="2"/>
        <v>String integPhoneNumbersKeyword</v>
      </c>
      <c r="F36" t="str">
        <f t="shared" si="3"/>
        <v>private  String integPhoneNumbersKeyword;</v>
      </c>
      <c r="G36" t="s">
        <v>515</v>
      </c>
      <c r="H36" t="str">
        <f t="shared" ref="H36:H37" si="51">"this."&amp;D36&amp;" = "&amp;D36&amp;";"</f>
        <v>this.integPhoneNumbersKeyword = integPhoneNumbersKeyword;</v>
      </c>
      <c r="I36" t="str">
        <f t="shared" ref="I36:I37" si="52">"@Value(""${"&amp;G36&amp;"."&amp;LOWER(A36)&amp;"}"") "&amp;F36</f>
        <v>@Value("${org.muhia.psi.config.africastalking.integ.phone.numbers.keyword}") private  String integPhoneNumbersKeyword;</v>
      </c>
      <c r="J36" t="str">
        <f t="shared" ref="J36:J37" si="53">G36&amp;"."&amp;LOWER(A36)&amp;"="&amp;K36</f>
        <v>org.muhia.psi.config.africastalking.integ.phone.numbers.keyword=phoneNumbers</v>
      </c>
      <c r="K36" s="18" t="s">
        <v>578</v>
      </c>
    </row>
    <row r="37" spans="1:11" x14ac:dyDescent="0.3">
      <c r="A37" t="s">
        <v>577</v>
      </c>
      <c r="B37" t="str">
        <f t="shared" ref="B37:D37" si="54">IFERROR(MID(A37,1,SEARCH(".",A37,1)-1)&amp;UPPER(MID(A37,SEARCH(".",A37,1)+1,1))&amp;MID(A37,SEARCH(".",A37,1)+2,LEN(A37)-SEARCH(".",A37,1)+1),A37)</f>
        <v>integPhone.numbers.data</v>
      </c>
      <c r="C37" t="str">
        <f t="shared" si="54"/>
        <v>integPhoneNumbers.data</v>
      </c>
      <c r="D37" t="str">
        <f t="shared" si="54"/>
        <v>integPhoneNumbersData</v>
      </c>
      <c r="E37" t="str">
        <f t="shared" si="2"/>
        <v>String integPhoneNumbersData</v>
      </c>
      <c r="F37" t="str">
        <f t="shared" si="3"/>
        <v>private  String integPhoneNumbersData;</v>
      </c>
      <c r="G37" t="s">
        <v>515</v>
      </c>
      <c r="H37" t="str">
        <f t="shared" si="51"/>
        <v>this.integPhoneNumbersData = integPhoneNumbersData;</v>
      </c>
      <c r="I37" t="str">
        <f t="shared" si="52"/>
        <v>@Value("${org.muhia.psi.config.africastalking.integ.phone.numbers.data}") private  String integPhoneNumbersData;</v>
      </c>
      <c r="J37" t="str">
        <f t="shared" si="53"/>
        <v>org.muhia.psi.config.africastalking.integ.phone.numbers.data=phoneNumbers</v>
      </c>
      <c r="K37" s="18" t="s">
        <v>578</v>
      </c>
    </row>
    <row r="38" spans="1:11" x14ac:dyDescent="0.3">
      <c r="A38" t="s">
        <v>538</v>
      </c>
      <c r="B38" t="str">
        <f t="shared" ref="B38:D38" si="55">IFERROR(MID(A38,1,SEARCH(".",A38,1)-1)&amp;UPPER(MID(A38,SEARCH(".",A38,1)+1,1))&amp;MID(A38,SEARCH(".",A38,1)+2,LEN(A38)-SEARCH(".",A38,1)+1),A38)</f>
        <v>integCurrency.code.keyword</v>
      </c>
      <c r="C38" t="str">
        <f t="shared" si="55"/>
        <v>integCurrencyCode.keyword</v>
      </c>
      <c r="D38" t="str">
        <f t="shared" si="55"/>
        <v>integCurrencyCodeKeyword</v>
      </c>
      <c r="E38" t="str">
        <f t="shared" si="2"/>
        <v>String integCurrencyCodeKeyword</v>
      </c>
      <c r="F38" t="str">
        <f t="shared" si="3"/>
        <v>private  String integCurrencyCodeKeyword;</v>
      </c>
      <c r="G38" t="s">
        <v>515</v>
      </c>
      <c r="H38" t="str">
        <f t="shared" si="7"/>
        <v>this.integCurrencyCodeKeyword = integCurrencyCodeKeyword;</v>
      </c>
      <c r="I38" t="str">
        <f t="shared" si="8"/>
        <v>@Value("${org.muhia.psi.config.africastalking.integ.currency.code.keyword}") private  String integCurrencyCodeKeyword;</v>
      </c>
      <c r="J38" t="str">
        <f t="shared" si="9"/>
        <v>org.muhia.psi.config.africastalking.integ.currency.code.keyword=currencyCode</v>
      </c>
      <c r="K38" s="18" t="s">
        <v>581</v>
      </c>
    </row>
    <row r="39" spans="1:11" x14ac:dyDescent="0.3">
      <c r="A39" t="s">
        <v>539</v>
      </c>
      <c r="B39" t="str">
        <f t="shared" ref="B39:D39" si="56">IFERROR(MID(A39,1,SEARCH(".",A39,1)-1)&amp;UPPER(MID(A39,SEARCH(".",A39,1)+1,1))&amp;MID(A39,SEARCH(".",A39,1)+2,LEN(A39)-SEARCH(".",A39,1)+1),A39)</f>
        <v>integCurrency.code.data</v>
      </c>
      <c r="C39" t="str">
        <f t="shared" si="56"/>
        <v>integCurrencyCode.data</v>
      </c>
      <c r="D39" t="str">
        <f t="shared" si="56"/>
        <v>integCurrencyCodeData</v>
      </c>
      <c r="E39" t="str">
        <f t="shared" si="2"/>
        <v>String integCurrencyCodeData</v>
      </c>
      <c r="F39" t="str">
        <f t="shared" si="3"/>
        <v>private  String integCurrencyCodeData;</v>
      </c>
      <c r="G39" t="s">
        <v>515</v>
      </c>
      <c r="H39" t="str">
        <f t="shared" si="7"/>
        <v>this.integCurrencyCodeData = integCurrencyCodeData;</v>
      </c>
      <c r="I39" t="str">
        <f t="shared" si="8"/>
        <v>@Value("${org.muhia.psi.config.africastalking.integ.currency.code.data}") private  String integCurrencyCodeData;</v>
      </c>
      <c r="J39" t="str">
        <f t="shared" si="9"/>
        <v>org.muhia.psi.config.africastalking.integ.currency.code.data=currencyCode</v>
      </c>
      <c r="K39" s="18" t="s">
        <v>581</v>
      </c>
    </row>
    <row r="40" spans="1:11" x14ac:dyDescent="0.3">
      <c r="A40" t="s">
        <v>534</v>
      </c>
      <c r="B40" t="str">
        <f t="shared" ref="B40:D40" si="57">IFERROR(MID(A40,1,SEARCH(".",A40,1)-1)&amp;UPPER(MID(A40,SEARCH(".",A40,1)+1,1))&amp;MID(A40,SEARCH(".",A40,1)+2,LEN(A40)-SEARCH(".",A40,1)+1),A40)</f>
        <v>integAmount.keyword</v>
      </c>
      <c r="C40" t="str">
        <f t="shared" si="57"/>
        <v>integAmountKeyword</v>
      </c>
      <c r="D40" t="str">
        <f t="shared" si="57"/>
        <v>integAmountKeyword</v>
      </c>
      <c r="E40" t="str">
        <f t="shared" si="2"/>
        <v>String integAmountKeyword</v>
      </c>
      <c r="F40" t="str">
        <f t="shared" si="3"/>
        <v>private  String integAmountKeyword;</v>
      </c>
      <c r="G40" t="s">
        <v>515</v>
      </c>
      <c r="H40" t="str">
        <f t="shared" si="7"/>
        <v>this.integAmountKeyword = integAmountKeyword;</v>
      </c>
      <c r="I40" t="str">
        <f t="shared" si="8"/>
        <v>@Value("${org.muhia.psi.config.africastalking.integ.amount.keyword}") private  String integAmountKeyword;</v>
      </c>
      <c r="J40" t="str">
        <f t="shared" si="9"/>
        <v>org.muhia.psi.config.africastalking.integ.amount.keyword=amount</v>
      </c>
      <c r="K40" s="18" t="s">
        <v>582</v>
      </c>
    </row>
    <row r="41" spans="1:11" x14ac:dyDescent="0.3">
      <c r="A41" t="s">
        <v>535</v>
      </c>
      <c r="B41" t="str">
        <f t="shared" ref="B41:D41" si="58">IFERROR(MID(A41,1,SEARCH(".",A41,1)-1)&amp;UPPER(MID(A41,SEARCH(".",A41,1)+1,1))&amp;MID(A41,SEARCH(".",A41,1)+2,LEN(A41)-SEARCH(".",A41,1)+1),A41)</f>
        <v>integAmount.data</v>
      </c>
      <c r="C41" t="str">
        <f t="shared" si="58"/>
        <v>integAmountData</v>
      </c>
      <c r="D41" t="str">
        <f t="shared" si="58"/>
        <v>integAmountData</v>
      </c>
      <c r="E41" t="str">
        <f t="shared" si="2"/>
        <v>String integAmountData</v>
      </c>
      <c r="F41" t="str">
        <f t="shared" si="3"/>
        <v>private  String integAmountData;</v>
      </c>
      <c r="G41" t="s">
        <v>515</v>
      </c>
      <c r="H41" t="str">
        <f t="shared" si="7"/>
        <v>this.integAmountData = integAmountData;</v>
      </c>
      <c r="I41" t="str">
        <f t="shared" si="8"/>
        <v>@Value("${org.muhia.psi.config.africastalking.integ.amount.data}") private  String integAmountData;</v>
      </c>
      <c r="J41" t="str">
        <f t="shared" si="9"/>
        <v>org.muhia.psi.config.africastalking.integ.amount.data=amount</v>
      </c>
      <c r="K41" s="18" t="s">
        <v>582</v>
      </c>
    </row>
    <row r="42" spans="1:11" x14ac:dyDescent="0.3">
      <c r="A42" t="s">
        <v>536</v>
      </c>
      <c r="B42" t="str">
        <f t="shared" ref="B42:D42" si="59">IFERROR(MID(A42,1,SEARCH(".",A42,1)-1)&amp;UPPER(MID(A42,SEARCH(".",A42,1)+1,1))&amp;MID(A42,SEARCH(".",A42,1)+2,LEN(A42)-SEARCH(".",A42,1)+1),A42)</f>
        <v>integMetadata.keyword</v>
      </c>
      <c r="C42" t="str">
        <f t="shared" si="59"/>
        <v>integMetadataKeyword</v>
      </c>
      <c r="D42" t="str">
        <f t="shared" si="59"/>
        <v>integMetadataKeyword</v>
      </c>
      <c r="E42" t="str">
        <f t="shared" si="2"/>
        <v>String integMetadataKeyword</v>
      </c>
      <c r="F42" t="str">
        <f t="shared" si="3"/>
        <v>private  String integMetadataKeyword;</v>
      </c>
      <c r="G42" t="s">
        <v>515</v>
      </c>
      <c r="H42" t="str">
        <f t="shared" si="7"/>
        <v>this.integMetadataKeyword = integMetadataKeyword;</v>
      </c>
      <c r="I42" t="str">
        <f t="shared" si="8"/>
        <v>@Value("${org.muhia.psi.config.africastalking.integ.metadata.keyword}") private  String integMetadataKeyword;</v>
      </c>
      <c r="J42" t="str">
        <f t="shared" si="9"/>
        <v>org.muhia.psi.config.africastalking.integ.metadata.keyword=metadata</v>
      </c>
      <c r="K42" s="18" t="s">
        <v>583</v>
      </c>
    </row>
    <row r="43" spans="1:11" x14ac:dyDescent="0.3">
      <c r="A43" t="s">
        <v>537</v>
      </c>
      <c r="B43" t="str">
        <f t="shared" ref="B43:D43" si="60">IFERROR(MID(A43,1,SEARCH(".",A43,1)-1)&amp;UPPER(MID(A43,SEARCH(".",A43,1)+1,1))&amp;MID(A43,SEARCH(".",A43,1)+2,LEN(A43)-SEARCH(".",A43,1)+1),A43)</f>
        <v>integMetadata.data</v>
      </c>
      <c r="C43" t="str">
        <f t="shared" si="60"/>
        <v>integMetadataData</v>
      </c>
      <c r="D43" t="str">
        <f t="shared" si="60"/>
        <v>integMetadataData</v>
      </c>
      <c r="E43" t="str">
        <f t="shared" si="2"/>
        <v>String integMetadataData</v>
      </c>
      <c r="F43" t="str">
        <f t="shared" si="3"/>
        <v>private  String integMetadataData;</v>
      </c>
      <c r="G43" t="s">
        <v>515</v>
      </c>
      <c r="H43" t="str">
        <f t="shared" si="7"/>
        <v>this.integMetadataData = integMetadataData;</v>
      </c>
      <c r="I43" t="str">
        <f t="shared" si="8"/>
        <v>@Value("${org.muhia.psi.config.africastalking.integ.metadata.data}") private  String integMetadataData;</v>
      </c>
      <c r="J43" t="str">
        <f t="shared" si="9"/>
        <v>org.muhia.psi.config.africastalking.integ.metadata.data=metadata</v>
      </c>
      <c r="K43" s="18" t="s">
        <v>583</v>
      </c>
    </row>
    <row r="44" spans="1:11" x14ac:dyDescent="0.3">
      <c r="A44" t="s">
        <v>542</v>
      </c>
      <c r="B44" t="str">
        <f t="shared" ref="B44:D44" si="61">IFERROR(MID(A44,1,SEARCH(".",A44,1)-1)&amp;UPPER(MID(A44,SEARCH(".",A44,1)+1,1))&amp;MID(A44,SEARCH(".",A44,1)+2,LEN(A44)-SEARCH(".",A44,1)+1),A44)</f>
        <v>urlHeader.accept.keyword</v>
      </c>
      <c r="C44" t="str">
        <f t="shared" si="61"/>
        <v>urlHeaderAccept.keyword</v>
      </c>
      <c r="D44" t="str">
        <f t="shared" si="61"/>
        <v>urlHeaderAcceptKeyword</v>
      </c>
      <c r="E44" t="str">
        <f t="shared" si="2"/>
        <v>String urlHeaderAcceptKeyword</v>
      </c>
      <c r="F44" t="str">
        <f t="shared" si="3"/>
        <v>private  String urlHeaderAcceptKeyword;</v>
      </c>
      <c r="G44" t="s">
        <v>515</v>
      </c>
      <c r="H44" t="str">
        <f t="shared" si="7"/>
        <v>this.urlHeaderAcceptKeyword = urlHeaderAcceptKeyword;</v>
      </c>
      <c r="I44" t="str">
        <f t="shared" si="8"/>
        <v>@Value("${org.muhia.psi.config.africastalking.url.header.accept.keyword}") private  String urlHeaderAcceptKeyword;</v>
      </c>
      <c r="J44" t="str">
        <f t="shared" si="9"/>
        <v>org.muhia.psi.config.africastalking.url.header.accept.keyword=Accept</v>
      </c>
      <c r="K44" s="18" t="s">
        <v>584</v>
      </c>
    </row>
    <row r="45" spans="1:11" x14ac:dyDescent="0.3">
      <c r="A45" t="s">
        <v>543</v>
      </c>
      <c r="B45" t="str">
        <f t="shared" ref="B45:D45" si="62">IFERROR(MID(A45,1,SEARCH(".",A45,1)-1)&amp;UPPER(MID(A45,SEARCH(".",A45,1)+1,1))&amp;MID(A45,SEARCH(".",A45,1)+2,LEN(A45)-SEARCH(".",A45,1)+1),A45)</f>
        <v>urlHeader.accept.data</v>
      </c>
      <c r="C45" t="str">
        <f t="shared" si="62"/>
        <v>urlHeaderAccept.data</v>
      </c>
      <c r="D45" t="str">
        <f t="shared" si="62"/>
        <v>urlHeaderAcceptData</v>
      </c>
      <c r="E45" t="str">
        <f t="shared" si="2"/>
        <v>String urlHeaderAcceptData</v>
      </c>
      <c r="F45" t="str">
        <f t="shared" si="3"/>
        <v>private  String urlHeaderAcceptData;</v>
      </c>
      <c r="G45" t="s">
        <v>515</v>
      </c>
      <c r="H45" t="str">
        <f t="shared" si="7"/>
        <v>this.urlHeaderAcceptData = urlHeaderAcceptData;</v>
      </c>
      <c r="I45" t="str">
        <f t="shared" si="8"/>
        <v>@Value("${org.muhia.psi.config.africastalking.url.header.accept.data}") private  String urlHeaderAcceptData;</v>
      </c>
      <c r="J45" t="str">
        <f t="shared" si="9"/>
        <v>org.muhia.psi.config.africastalking.url.header.accept.data=application/json</v>
      </c>
      <c r="K45" s="18" t="s">
        <v>585</v>
      </c>
    </row>
    <row r="46" spans="1:11" x14ac:dyDescent="0.3">
      <c r="A46" t="s">
        <v>544</v>
      </c>
      <c r="B46" t="str">
        <f t="shared" ref="B46:D46" si="63">IFERROR(MID(A46,1,SEARCH(".",A46,1)-1)&amp;UPPER(MID(A46,SEARCH(".",A46,1)+1,1))&amp;MID(A46,SEARCH(".",A46,1)+2,LEN(A46)-SEARCH(".",A46,1)+1),A46)</f>
        <v>urlHeader.api.keyword</v>
      </c>
      <c r="C46" t="str">
        <f t="shared" si="63"/>
        <v>urlHeaderApi.keyword</v>
      </c>
      <c r="D46" t="str">
        <f t="shared" si="63"/>
        <v>urlHeaderApiKeyword</v>
      </c>
      <c r="E46" t="str">
        <f t="shared" si="2"/>
        <v>String urlHeaderApiKeyword</v>
      </c>
      <c r="F46" t="str">
        <f t="shared" si="3"/>
        <v>private  String urlHeaderApiKeyword;</v>
      </c>
      <c r="G46" t="s">
        <v>515</v>
      </c>
      <c r="H46" t="str">
        <f t="shared" si="7"/>
        <v>this.urlHeaderApiKeyword = urlHeaderApiKeyword;</v>
      </c>
      <c r="I46" t="str">
        <f t="shared" si="8"/>
        <v>@Value("${org.muhia.psi.config.africastalking.url.header.api.keyword}") private  String urlHeaderApiKeyword;</v>
      </c>
      <c r="J46" t="str">
        <f t="shared" si="9"/>
        <v>org.muhia.psi.config.africastalking.url.header.api.keyword=apikey</v>
      </c>
      <c r="K46" s="18" t="s">
        <v>586</v>
      </c>
    </row>
    <row r="47" spans="1:11" x14ac:dyDescent="0.3">
      <c r="A47" t="s">
        <v>545</v>
      </c>
      <c r="B47" t="str">
        <f t="shared" ref="B47:D47" si="64">IFERROR(MID(A47,1,SEARCH(".",A47,1)-1)&amp;UPPER(MID(A47,SEARCH(".",A47,1)+1,1))&amp;MID(A47,SEARCH(".",A47,1)+2,LEN(A47)-SEARCH(".",A47,1)+1),A47)</f>
        <v>urlHeader.api.data</v>
      </c>
      <c r="C47" t="str">
        <f t="shared" si="64"/>
        <v>urlHeaderApi.data</v>
      </c>
      <c r="D47" t="str">
        <f t="shared" si="64"/>
        <v>urlHeaderApiData</v>
      </c>
      <c r="E47" t="str">
        <f t="shared" si="2"/>
        <v>String urlHeaderApiData</v>
      </c>
      <c r="F47" t="str">
        <f t="shared" si="3"/>
        <v>private  String urlHeaderApiData;</v>
      </c>
      <c r="G47" t="s">
        <v>515</v>
      </c>
      <c r="H47" t="str">
        <f t="shared" si="7"/>
        <v>this.urlHeaderApiData = urlHeaderApiData;</v>
      </c>
      <c r="I47" t="str">
        <f t="shared" si="8"/>
        <v>@Value("${org.muhia.psi.config.africastalking.url.header.api.data}") private  String urlHeaderApiData;</v>
      </c>
      <c r="J47" t="str">
        <f t="shared" si="9"/>
        <v>org.muhia.psi.config.africastalking.url.header.api.data=7faf56e5c29e9df5cf4edaffc404a7bbe07bd62e32048079e556a304278ae554</v>
      </c>
      <c r="K47" s="17" t="s">
        <v>549</v>
      </c>
    </row>
    <row r="48" spans="1:11" x14ac:dyDescent="0.3">
      <c r="A48" t="s">
        <v>588</v>
      </c>
      <c r="B48" t="str">
        <f t="shared" ref="B48:D48" si="65">IFERROR(MID(A48,1,SEARCH(".",A48,1)-1)&amp;UPPER(MID(A48,SEARCH(".",A48,1)+1,1))&amp;MID(A48,SEARCH(".",A48,1)+2,LEN(A48)-SEARCH(".",A48,1)+1),A48)</f>
        <v>smsMessage.data.keyword</v>
      </c>
      <c r="C48" t="str">
        <f t="shared" si="65"/>
        <v>smsMessageData.keyword</v>
      </c>
      <c r="D48" t="str">
        <f t="shared" si="65"/>
        <v>smsMessageDataKeyword</v>
      </c>
      <c r="E48" t="str">
        <f t="shared" si="2"/>
        <v>String smsMessageDataKeyword</v>
      </c>
      <c r="F48" t="str">
        <f t="shared" si="3"/>
        <v>private  String smsMessageDataKeyword;</v>
      </c>
      <c r="G48" t="s">
        <v>515</v>
      </c>
      <c r="H48" t="str">
        <f t="shared" ref="H48:H49" si="66">"this."&amp;D48&amp;" = "&amp;D48&amp;";"</f>
        <v>this.smsMessageDataKeyword = smsMessageDataKeyword;</v>
      </c>
      <c r="I48" t="str">
        <f t="shared" ref="I48:I49" si="67">"@Value(""${"&amp;G48&amp;"."&amp;LOWER(A48)&amp;"}"") "&amp;F48</f>
        <v>@Value("${org.muhia.psi.config.africastalking.sms.message.data.keyword}") private  String smsMessageDataKeyword;</v>
      </c>
      <c r="J48" t="str">
        <f t="shared" ref="J48:J49" si="68">G48&amp;"."&amp;LOWER(A48)&amp;"="&amp;K48</f>
        <v>org.muhia.psi.config.africastalking.sms.message.data.keyword=SMSMessageData</v>
      </c>
      <c r="K48" s="15" t="s">
        <v>587</v>
      </c>
    </row>
    <row r="49" spans="1:11" x14ac:dyDescent="0.3">
      <c r="A49" t="s">
        <v>592</v>
      </c>
      <c r="B49" t="str">
        <f t="shared" ref="B49:D50" si="69">IFERROR(MID(A49,1,SEARCH(".",A49,1)-1)&amp;UPPER(MID(A49,SEARCH(".",A49,1)+1,1))&amp;MID(A49,SEARCH(".",A49,1)+2,LEN(A49)-SEARCH(".",A49,1)+1),A49)</f>
        <v>integResponse.recipients.keyword</v>
      </c>
      <c r="C49" t="str">
        <f t="shared" si="69"/>
        <v>integResponseRecipients.keyword</v>
      </c>
      <c r="D49" t="str">
        <f t="shared" si="69"/>
        <v>integResponseRecipientsKeyword</v>
      </c>
      <c r="E49" t="str">
        <f t="shared" si="2"/>
        <v>String integResponseRecipientsKeyword</v>
      </c>
      <c r="F49" t="str">
        <f t="shared" si="3"/>
        <v>private  String integResponseRecipientsKeyword;</v>
      </c>
      <c r="G49" t="s">
        <v>515</v>
      </c>
      <c r="H49" t="str">
        <f t="shared" si="66"/>
        <v>this.integResponseRecipientsKeyword = integResponseRecipientsKeyword;</v>
      </c>
      <c r="I49" t="str">
        <f t="shared" si="67"/>
        <v>@Value("${org.muhia.psi.config.africastalking.integ.response.recipients.keyword}") private  String integResponseRecipientsKeyword;</v>
      </c>
      <c r="J49" t="str">
        <f t="shared" si="68"/>
        <v>org.muhia.psi.config.africastalking.integ.response.recipients.keyword=Recipients</v>
      </c>
      <c r="K49" s="15" t="s">
        <v>589</v>
      </c>
    </row>
    <row r="50" spans="1:11" x14ac:dyDescent="0.3">
      <c r="A50" t="s">
        <v>591</v>
      </c>
      <c r="B50" t="str">
        <f t="shared" si="69"/>
        <v>integResponse.message.keyword</v>
      </c>
      <c r="C50" t="str">
        <f t="shared" si="69"/>
        <v>integResponseMessage.keyword</v>
      </c>
      <c r="D50" t="str">
        <f t="shared" si="69"/>
        <v>integResponseMessageKeyword</v>
      </c>
      <c r="E50" t="str">
        <f t="shared" si="2"/>
        <v>String integResponseMessageKeyword</v>
      </c>
      <c r="F50" t="str">
        <f t="shared" si="3"/>
        <v>private  String integResponseMessageKeyword;</v>
      </c>
      <c r="G50" t="s">
        <v>515</v>
      </c>
      <c r="H50" t="str">
        <f t="shared" ref="H50" si="70">"this."&amp;D50&amp;" = "&amp;D50&amp;";"</f>
        <v>this.integResponseMessageKeyword = integResponseMessageKeyword;</v>
      </c>
      <c r="I50" t="str">
        <f t="shared" ref="I50" si="71">"@Value(""${"&amp;G50&amp;"."&amp;LOWER(A50)&amp;"}"") "&amp;F50</f>
        <v>@Value("${org.muhia.psi.config.africastalking.integ.response.message.keyword}") private  String integResponseMessageKeyword;</v>
      </c>
      <c r="J50" t="str">
        <f t="shared" ref="J50" si="72">G50&amp;"."&amp;LOWER(A50)&amp;"="&amp;K50</f>
        <v>org.muhia.psi.config.africastalking.integ.response.message.keyword=Message</v>
      </c>
      <c r="K50" s="18" t="s">
        <v>590</v>
      </c>
    </row>
    <row r="51" spans="1:11" x14ac:dyDescent="0.3">
      <c r="A51" t="s">
        <v>599</v>
      </c>
      <c r="B51" t="str">
        <f t="shared" ref="B51:D51" si="73">IFERROR(MID(A51,1,SEARCH(".",A51,1)-1)&amp;UPPER(MID(A51,SEARCH(".",A51,1)+1,1))&amp;MID(A51,SEARCH(".",A51,1)+2,LEN(A51)-SEARCH(".",A51,1)+1),A51)</f>
        <v>integHttp.method.post</v>
      </c>
      <c r="C51" t="str">
        <f t="shared" si="73"/>
        <v>integHttpMethod.post</v>
      </c>
      <c r="D51" t="str">
        <f t="shared" si="73"/>
        <v>integHttpMethodPost</v>
      </c>
      <c r="E51" t="str">
        <f t="shared" si="2"/>
        <v>String integHttpMethodPost</v>
      </c>
      <c r="F51" t="str">
        <f t="shared" si="3"/>
        <v>private  String integHttpMethodPost;</v>
      </c>
      <c r="G51" t="s">
        <v>515</v>
      </c>
      <c r="H51" t="str">
        <f t="shared" ref="H51:H52" si="74">"this."&amp;D51&amp;" = "&amp;D51&amp;";"</f>
        <v>this.integHttpMethodPost = integHttpMethodPost;</v>
      </c>
      <c r="I51" t="str">
        <f t="shared" ref="I51:I52" si="75">"@Value(""${"&amp;G51&amp;"."&amp;LOWER(A51)&amp;"}"") "&amp;F51</f>
        <v>@Value("${org.muhia.psi.config.africastalking.integ.http.method.post}") private  String integHttpMethodPost;</v>
      </c>
      <c r="J51" t="str">
        <f t="shared" ref="J51:J52" si="76">G51&amp;"."&amp;LOWER(A51)&amp;"="&amp;K51</f>
        <v>org.muhia.psi.config.africastalking.integ.http.method.post=POST</v>
      </c>
      <c r="K51" s="18" t="s">
        <v>601</v>
      </c>
    </row>
    <row r="52" spans="1:11" x14ac:dyDescent="0.3">
      <c r="A52" t="s">
        <v>600</v>
      </c>
      <c r="B52" t="str">
        <f t="shared" ref="B52:D52" si="77">IFERROR(MID(A52,1,SEARCH(".",A52,1)-1)&amp;UPPER(MID(A52,SEARCH(".",A52,1)+1,1))&amp;MID(A52,SEARCH(".",A52,1)+2,LEN(A52)-SEARCH(".",A52,1)+1),A52)</f>
        <v>integHttp.method.get</v>
      </c>
      <c r="C52" t="str">
        <f t="shared" si="77"/>
        <v>integHttpMethod.get</v>
      </c>
      <c r="D52" t="str">
        <f t="shared" si="77"/>
        <v>integHttpMethodGet</v>
      </c>
      <c r="E52" t="str">
        <f t="shared" si="2"/>
        <v>String integHttpMethodGet</v>
      </c>
      <c r="F52" t="str">
        <f t="shared" si="3"/>
        <v>private  String integHttpMethodGet;</v>
      </c>
      <c r="G52" t="s">
        <v>515</v>
      </c>
      <c r="H52" t="str">
        <f t="shared" si="74"/>
        <v>this.integHttpMethodGet = integHttpMethodGet;</v>
      </c>
      <c r="I52" t="str">
        <f t="shared" si="75"/>
        <v>@Value("${org.muhia.psi.config.africastalking.integ.http.method.get}") private  String integHttpMethodGet;</v>
      </c>
      <c r="J52" t="str">
        <f t="shared" si="76"/>
        <v>org.muhia.psi.config.africastalking.integ.http.method.get=GET</v>
      </c>
      <c r="K52" s="18" t="s">
        <v>602</v>
      </c>
    </row>
    <row r="53" spans="1:11" x14ac:dyDescent="0.3">
      <c r="A53" t="s">
        <v>603</v>
      </c>
      <c r="B53" t="str">
        <f t="shared" ref="B53" si="78">IFERROR(MID(A53,1,SEARCH(".",A53,1)-1)&amp;UPPER(MID(A53,SEARCH(".",A53,1)+1,1))&amp;MID(A53,SEARCH(".",A53,1)+2,LEN(A53)-SEARCH(".",A53,1)+1),A53)</f>
        <v>integUrl.encode.encoding</v>
      </c>
      <c r="C53" t="str">
        <f t="shared" ref="C53" si="79">IFERROR(MID(B53,1,SEARCH(".",B53,1)-1)&amp;UPPER(MID(B53,SEARCH(".",B53,1)+1,1))&amp;MID(B53,SEARCH(".",B53,1)+2,LEN(B53)-SEARCH(".",B53,1)+1),B53)</f>
        <v>integUrlEncode.encoding</v>
      </c>
      <c r="D53" t="str">
        <f t="shared" ref="D53" si="80">IFERROR(MID(C53,1,SEARCH(".",C53,1)-1)&amp;UPPER(MID(C53,SEARCH(".",C53,1)+1,1))&amp;MID(C53,SEARCH(".",C53,1)+2,LEN(C53)-SEARCH(".",C53,1)+1),C53)</f>
        <v>integUrlEncodeEncoding</v>
      </c>
      <c r="E53" t="str">
        <f t="shared" ref="E53" si="81">"String "&amp;D53</f>
        <v>String integUrlEncodeEncoding</v>
      </c>
      <c r="F53" t="str">
        <f t="shared" ref="F53" si="82">"private  "&amp;E53&amp;";"</f>
        <v>private  String integUrlEncodeEncoding;</v>
      </c>
      <c r="G53" t="s">
        <v>515</v>
      </c>
      <c r="H53" t="str">
        <f t="shared" ref="H53" si="83">"this."&amp;D53&amp;" = "&amp;D53&amp;";"</f>
        <v>this.integUrlEncodeEncoding = integUrlEncodeEncoding;</v>
      </c>
      <c r="I53" t="str">
        <f t="shared" ref="I53" si="84">"@Value(""${"&amp;G53&amp;"."&amp;LOWER(A53)&amp;"}"") "&amp;F53</f>
        <v>@Value("${org.muhia.psi.config.africastalking.integ.url.encode.encoding}") private  String integUrlEncodeEncoding;</v>
      </c>
      <c r="J53" t="str">
        <f t="shared" ref="J53" si="85">G53&amp;"."&amp;LOWER(A53)&amp;"="&amp;K53</f>
        <v>org.muhia.psi.config.africastalking.integ.url.encode.encoding=UTF-8</v>
      </c>
      <c r="K53" s="18" t="s">
        <v>400</v>
      </c>
    </row>
    <row r="54" spans="1:11" x14ac:dyDescent="0.3">
      <c r="A54" t="s">
        <v>604</v>
      </c>
      <c r="B54" t="str">
        <f t="shared" ref="B54" si="86">IFERROR(MID(A54,1,SEARCH(".",A54,1)-1)&amp;UPPER(MID(A54,SEARCH(".",A54,1)+1,1))&amp;MID(A54,SEARCH(".",A54,1)+2,LEN(A54)-SEARCH(".",A54,1)+1),A54)</f>
        <v>smsSend.success.keyword</v>
      </c>
      <c r="C54" t="str">
        <f t="shared" ref="C54" si="87">IFERROR(MID(B54,1,SEARCH(".",B54,1)-1)&amp;UPPER(MID(B54,SEARCH(".",B54,1)+1,1))&amp;MID(B54,SEARCH(".",B54,1)+2,LEN(B54)-SEARCH(".",B54,1)+1),B54)</f>
        <v>smsSendSuccess.keyword</v>
      </c>
      <c r="D54" t="str">
        <f t="shared" ref="D54" si="88">IFERROR(MID(C54,1,SEARCH(".",C54,1)-1)&amp;UPPER(MID(C54,SEARCH(".",C54,1)+1,1))&amp;MID(C54,SEARCH(".",C54,1)+2,LEN(C54)-SEARCH(".",C54,1)+1),C54)</f>
        <v>smsSendSuccessKeyword</v>
      </c>
      <c r="E54" t="str">
        <f t="shared" ref="E54" si="89">"String "&amp;D54</f>
        <v>String smsSendSuccessKeyword</v>
      </c>
      <c r="F54" t="str">
        <f t="shared" ref="F54" si="90">"private  "&amp;E54&amp;";"</f>
        <v>private  String smsSendSuccessKeyword;</v>
      </c>
      <c r="G54" t="s">
        <v>515</v>
      </c>
      <c r="H54" t="str">
        <f t="shared" ref="H54" si="91">"this."&amp;D54&amp;" = "&amp;D54&amp;";"</f>
        <v>this.smsSendSuccessKeyword = smsSendSuccessKeyword;</v>
      </c>
      <c r="I54" t="str">
        <f t="shared" ref="I54" si="92">"@Value(""${"&amp;G54&amp;"."&amp;LOWER(A54)&amp;"}"") "&amp;F54</f>
        <v>@Value("${org.muhia.psi.config.africastalking.sms.send.success.keyword}") private  String smsSendSuccessKeyword;</v>
      </c>
      <c r="J54" t="str">
        <f t="shared" ref="J54" si="93">G54&amp;"."&amp;LOWER(A54)&amp;"="&amp;K54</f>
        <v>org.muhia.psi.config.africastalking.sms.send.success.keyword=Success</v>
      </c>
      <c r="K54" s="18" t="s">
        <v>605</v>
      </c>
    </row>
    <row r="55" spans="1:11" x14ac:dyDescent="0.3">
      <c r="A55" t="s">
        <v>607</v>
      </c>
      <c r="B55" t="str">
        <f t="shared" ref="B55:B61" si="94">IFERROR(MID(A55,1,SEARCH(".",A55,1)-1)&amp;UPPER(MID(A55,SEARCH(".",A55,1)+1,1))&amp;MID(A55,SEARCH(".",A55,1)+2,LEN(A55)-SEARCH(".",A55,1)+1),A55)</f>
        <v>endpointDirectdebit.production.url</v>
      </c>
      <c r="C55" t="str">
        <f t="shared" ref="C55:C61" si="95">IFERROR(MID(B55,1,SEARCH(".",B55,1)-1)&amp;UPPER(MID(B55,SEARCH(".",B55,1)+1,1))&amp;MID(B55,SEARCH(".",B55,1)+2,LEN(B55)-SEARCH(".",B55,1)+1),B55)</f>
        <v>endpointDirectdebitProduction.url</v>
      </c>
      <c r="D55" t="str">
        <f t="shared" ref="D55:D61" si="96">IFERROR(MID(C55,1,SEARCH(".",C55,1)-1)&amp;UPPER(MID(C55,SEARCH(".",C55,1)+1,1))&amp;MID(C55,SEARCH(".",C55,1)+2,LEN(C55)-SEARCH(".",C55,1)+1),C55)</f>
        <v>endpointDirectdebitProductionUrl</v>
      </c>
      <c r="E55" t="str">
        <f t="shared" ref="E55:E61" si="97">"String "&amp;D55</f>
        <v>String endpointDirectdebitProductionUrl</v>
      </c>
      <c r="F55" t="str">
        <f t="shared" ref="F55:F61" si="98">"private  "&amp;E55&amp;";"</f>
        <v>private  String endpointDirectdebitProductionUrl;</v>
      </c>
      <c r="G55" t="s">
        <v>606</v>
      </c>
      <c r="H55" t="str">
        <f t="shared" ref="H55:H61" si="99">"this."&amp;D55&amp;" = "&amp;D55&amp;";"</f>
        <v>this.endpointDirectdebitProductionUrl = endpointDirectdebitProductionUrl;</v>
      </c>
      <c r="I55" t="str">
        <f t="shared" ref="I55:I61" si="100">"@Value(""${"&amp;G55&amp;"."&amp;LOWER(A55)&amp;"}"") "&amp;F55</f>
        <v>@Value("${org.muhia.app.psi.integ.ke.airtelmoney.endpoint.directdebit.production.url}") private  String endpointDirectdebitProductionUrl;</v>
      </c>
      <c r="J55" t="str">
        <f t="shared" ref="J55:J61" si="101">G55&amp;"."&amp;LOWER(A55)&amp;"="&amp;K55</f>
        <v>org.muhia.app.psi.integ.ke.airtelmoney.endpoint.directdebit.production.url=https://172.23.100.201:8445/MerchantPaymentService.asmx?WSDL</v>
      </c>
      <c r="K55" s="19" t="s">
        <v>621</v>
      </c>
    </row>
    <row r="56" spans="1:11" x14ac:dyDescent="0.3">
      <c r="A56" t="s">
        <v>608</v>
      </c>
      <c r="B56" t="str">
        <f t="shared" si="94"/>
        <v>endpointDirectdebit.test.url</v>
      </c>
      <c r="C56" t="str">
        <f t="shared" si="95"/>
        <v>endpointDirectdebitTest.url</v>
      </c>
      <c r="D56" t="str">
        <f t="shared" si="96"/>
        <v>endpointDirectdebitTestUrl</v>
      </c>
      <c r="E56" t="str">
        <f t="shared" si="97"/>
        <v>String endpointDirectdebitTestUrl</v>
      </c>
      <c r="F56" t="str">
        <f t="shared" si="98"/>
        <v>private  String endpointDirectdebitTestUrl;</v>
      </c>
      <c r="G56" t="s">
        <v>606</v>
      </c>
      <c r="H56" t="str">
        <f t="shared" si="99"/>
        <v>this.endpointDirectdebitTestUrl = endpointDirectdebitTestUrl;</v>
      </c>
      <c r="I56" t="str">
        <f t="shared" si="100"/>
        <v>@Value("${org.muhia.app.psi.integ.ke.airtelmoney.endpoint.directdebit.test.url}") private  String endpointDirectdebitTestUrl;</v>
      </c>
      <c r="J56" t="str">
        <f t="shared" si="101"/>
        <v>org.muhia.app.psi.integ.ke.airtelmoney.endpoint.directdebit.test.url=https://172.23.100.201:8445/MerchantPaymentService.asmx?WSDL</v>
      </c>
      <c r="K56" s="21" t="s">
        <v>621</v>
      </c>
    </row>
    <row r="57" spans="1:11" x14ac:dyDescent="0.3">
      <c r="A57" t="s">
        <v>609</v>
      </c>
      <c r="B57" t="str">
        <f t="shared" si="94"/>
        <v>endpointDirectdebit.production.username</v>
      </c>
      <c r="C57" t="str">
        <f t="shared" si="95"/>
        <v>endpointDirectdebitProduction.username</v>
      </c>
      <c r="D57" t="str">
        <f t="shared" si="96"/>
        <v>endpointDirectdebitProductionUsername</v>
      </c>
      <c r="E57" t="str">
        <f t="shared" si="97"/>
        <v>String endpointDirectdebitProductionUsername</v>
      </c>
      <c r="F57" t="str">
        <f t="shared" si="98"/>
        <v>private  String endpointDirectdebitProductionUsername;</v>
      </c>
      <c r="G57" t="s">
        <v>606</v>
      </c>
      <c r="H57" t="str">
        <f t="shared" si="99"/>
        <v>this.endpointDirectdebitProductionUsername = endpointDirectdebitProductionUsername;</v>
      </c>
      <c r="I57" t="str">
        <f t="shared" si="100"/>
        <v>@Value("${org.muhia.app.psi.integ.ke.airtelmoney.endpoint.directdebit.production.username}") private  String endpointDirectdebitProductionUsername;</v>
      </c>
      <c r="J57" t="str">
        <f t="shared" si="101"/>
        <v>org.muhia.app.psi.integ.ke.airtelmoney.endpoint.directdebit.production.username=Blusky</v>
      </c>
      <c r="K57" s="20" t="s">
        <v>622</v>
      </c>
    </row>
    <row r="58" spans="1:11" x14ac:dyDescent="0.3">
      <c r="A58" t="s">
        <v>610</v>
      </c>
      <c r="B58" t="str">
        <f t="shared" si="94"/>
        <v>endpointDirectdebit.test.username</v>
      </c>
      <c r="C58" t="str">
        <f t="shared" si="95"/>
        <v>endpointDirectdebitTest.username</v>
      </c>
      <c r="D58" t="str">
        <f t="shared" si="96"/>
        <v>endpointDirectdebitTestUsername</v>
      </c>
      <c r="E58" t="str">
        <f t="shared" si="97"/>
        <v>String endpointDirectdebitTestUsername</v>
      </c>
      <c r="F58" t="str">
        <f t="shared" si="98"/>
        <v>private  String endpointDirectdebitTestUsername;</v>
      </c>
      <c r="G58" t="s">
        <v>606</v>
      </c>
      <c r="H58" t="str">
        <f t="shared" si="99"/>
        <v>this.endpointDirectdebitTestUsername = endpointDirectdebitTestUsername;</v>
      </c>
      <c r="I58" t="str">
        <f t="shared" si="100"/>
        <v>@Value("${org.muhia.app.psi.integ.ke.airtelmoney.endpoint.directdebit.test.username}") private  String endpointDirectdebitTestUsername;</v>
      </c>
      <c r="J58" t="str">
        <f t="shared" si="101"/>
        <v>org.muhia.app.psi.integ.ke.airtelmoney.endpoint.directdebit.test.username=Blusky</v>
      </c>
      <c r="K58" s="20" t="s">
        <v>622</v>
      </c>
    </row>
    <row r="59" spans="1:11" x14ac:dyDescent="0.3">
      <c r="A59" t="s">
        <v>611</v>
      </c>
      <c r="B59" t="str">
        <f t="shared" si="94"/>
        <v>endpointDirectdebit.production.password</v>
      </c>
      <c r="C59" t="str">
        <f t="shared" si="95"/>
        <v>endpointDirectdebitProduction.password</v>
      </c>
      <c r="D59" t="str">
        <f t="shared" si="96"/>
        <v>endpointDirectdebitProductionPassword</v>
      </c>
      <c r="E59" t="str">
        <f t="shared" si="97"/>
        <v>String endpointDirectdebitProductionPassword</v>
      </c>
      <c r="F59" t="str">
        <f t="shared" si="98"/>
        <v>private  String endpointDirectdebitProductionPassword;</v>
      </c>
      <c r="G59" t="s">
        <v>606</v>
      </c>
      <c r="H59" t="str">
        <f t="shared" si="99"/>
        <v>this.endpointDirectdebitProductionPassword = endpointDirectdebitProductionPassword;</v>
      </c>
      <c r="I59" t="str">
        <f t="shared" si="100"/>
        <v>@Value("${org.muhia.app.psi.integ.ke.airtelmoney.endpoint.directdebit.production.password}") private  String endpointDirectdebitProductionPassword;</v>
      </c>
      <c r="J59" t="str">
        <f t="shared" si="101"/>
        <v>org.muhia.app.psi.integ.ke.airtelmoney.endpoint.directdebit.production.password=password</v>
      </c>
      <c r="K59" s="20" t="s">
        <v>195</v>
      </c>
    </row>
    <row r="60" spans="1:11" x14ac:dyDescent="0.3">
      <c r="A60" t="s">
        <v>612</v>
      </c>
      <c r="B60" t="str">
        <f t="shared" si="94"/>
        <v>endpointDirectdebit.test.password</v>
      </c>
      <c r="C60" t="str">
        <f t="shared" si="95"/>
        <v>endpointDirectdebitTest.password</v>
      </c>
      <c r="D60" t="str">
        <f t="shared" si="96"/>
        <v>endpointDirectdebitTestPassword</v>
      </c>
      <c r="E60" t="str">
        <f t="shared" si="97"/>
        <v>String endpointDirectdebitTestPassword</v>
      </c>
      <c r="F60" t="str">
        <f t="shared" si="98"/>
        <v>private  String endpointDirectdebitTestPassword;</v>
      </c>
      <c r="G60" t="s">
        <v>606</v>
      </c>
      <c r="H60" t="str">
        <f t="shared" si="99"/>
        <v>this.endpointDirectdebitTestPassword = endpointDirectdebitTestPassword;</v>
      </c>
      <c r="I60" t="str">
        <f t="shared" si="100"/>
        <v>@Value("${org.muhia.app.psi.integ.ke.airtelmoney.endpoint.directdebit.test.password}") private  String endpointDirectdebitTestPassword;</v>
      </c>
      <c r="J60" t="str">
        <f t="shared" si="101"/>
        <v>org.muhia.app.psi.integ.ke.airtelmoney.endpoint.directdebit.test.password=password</v>
      </c>
      <c r="K60" s="20" t="s">
        <v>195</v>
      </c>
    </row>
    <row r="61" spans="1:11" x14ac:dyDescent="0.3">
      <c r="A61" t="s">
        <v>613</v>
      </c>
      <c r="B61" t="str">
        <f t="shared" si="94"/>
        <v>endpointDirectdebit.merchant.msisdn</v>
      </c>
      <c r="C61" t="str">
        <f t="shared" si="95"/>
        <v>endpointDirectdebitMerchant.msisdn</v>
      </c>
      <c r="D61" t="str">
        <f t="shared" si="96"/>
        <v>endpointDirectdebitMerchantMsisdn</v>
      </c>
      <c r="E61" t="str">
        <f t="shared" si="97"/>
        <v>String endpointDirectdebitMerchantMsisdn</v>
      </c>
      <c r="F61" t="str">
        <f t="shared" si="98"/>
        <v>private  String endpointDirectdebitMerchantMsisdn;</v>
      </c>
      <c r="G61" t="s">
        <v>606</v>
      </c>
      <c r="H61" t="str">
        <f t="shared" si="99"/>
        <v>this.endpointDirectdebitMerchantMsisdn = endpointDirectdebitMerchantMsisdn;</v>
      </c>
      <c r="I61" t="str">
        <f t="shared" si="100"/>
        <v>@Value("${org.muhia.app.psi.integ.ke.airtelmoney.endpoint.directdebit.merchant.msisdn}") private  String endpointDirectdebitMerchantMsisdn;</v>
      </c>
      <c r="J61" t="str">
        <f t="shared" si="101"/>
        <v>org.muhia.app.psi.integ.ke.airtelmoney.endpoint.directdebit.merchant.msisdn=737777779</v>
      </c>
      <c r="K61" s="18">
        <v>737777779</v>
      </c>
    </row>
    <row r="62" spans="1:11" x14ac:dyDescent="0.3">
      <c r="A62" t="s">
        <v>614</v>
      </c>
      <c r="B62" t="str">
        <f t="shared" ref="B62:B69" si="102">IFERROR(MID(A62,1,SEARCH(".",A62,1)-1)&amp;UPPER(MID(A62,SEARCH(".",A62,1)+1,1))&amp;MID(A62,SEARCH(".",A62,1)+2,LEN(A62)-SEARCH(".",A62,1)+1),A62)</f>
        <v>endpointBulkpayment.production.url</v>
      </c>
      <c r="C62" t="str">
        <f t="shared" ref="C62:C69" si="103">IFERROR(MID(B62,1,SEARCH(".",B62,1)-1)&amp;UPPER(MID(B62,SEARCH(".",B62,1)+1,1))&amp;MID(B62,SEARCH(".",B62,1)+2,LEN(B62)-SEARCH(".",B62,1)+1),B62)</f>
        <v>endpointBulkpaymentProduction.url</v>
      </c>
      <c r="D62" t="str">
        <f t="shared" ref="D62:D69" si="104">IFERROR(MID(C62,1,SEARCH(".",C62,1)-1)&amp;UPPER(MID(C62,SEARCH(".",C62,1)+1,1))&amp;MID(C62,SEARCH(".",C62,1)+2,LEN(C62)-SEARCH(".",C62,1)+1),C62)</f>
        <v>endpointBulkpaymentProductionUrl</v>
      </c>
      <c r="E62" t="str">
        <f t="shared" ref="E62:E69" si="105">"String "&amp;D62</f>
        <v>String endpointBulkpaymentProductionUrl</v>
      </c>
      <c r="F62" t="str">
        <f t="shared" ref="F62:F69" si="106">"private  "&amp;E62&amp;";"</f>
        <v>private  String endpointBulkpaymentProductionUrl;</v>
      </c>
      <c r="G62" t="s">
        <v>606</v>
      </c>
      <c r="H62" t="str">
        <f t="shared" ref="H62:H69" si="107">"this."&amp;D62&amp;" = "&amp;D62&amp;";"</f>
        <v>this.endpointBulkpaymentProductionUrl = endpointBulkpaymentProductionUrl;</v>
      </c>
      <c r="I62" t="str">
        <f t="shared" ref="I62:I69" si="108">"@Value(""${"&amp;G62&amp;"."&amp;LOWER(A62)&amp;"}"") "&amp;F62</f>
        <v>@Value("${org.muhia.app.psi.integ.ke.airtelmoney.endpoint.bulkpayment.production.url}") private  String endpointBulkpaymentProductionUrl;</v>
      </c>
      <c r="J62" t="str">
        <f t="shared" ref="J62:J69" si="109">G62&amp;"."&amp;LOWER(A62)&amp;"="&amp;K62</f>
        <v>org.muhia.app.psi.integ.ke.airtelmoney.endpoint.bulkpayment.production.url=https://172.23.100.201:8444/Service1.asmx?WSDL</v>
      </c>
      <c r="K62" s="19" t="s">
        <v>623</v>
      </c>
    </row>
    <row r="63" spans="1:11" x14ac:dyDescent="0.3">
      <c r="A63" t="s">
        <v>615</v>
      </c>
      <c r="B63" t="str">
        <f t="shared" si="102"/>
        <v>endpointBulkpayment.test.url</v>
      </c>
      <c r="C63" t="str">
        <f t="shared" si="103"/>
        <v>endpointBulkpaymentTest.url</v>
      </c>
      <c r="D63" t="str">
        <f t="shared" si="104"/>
        <v>endpointBulkpaymentTestUrl</v>
      </c>
      <c r="E63" t="str">
        <f t="shared" si="105"/>
        <v>String endpointBulkpaymentTestUrl</v>
      </c>
      <c r="F63" t="str">
        <f t="shared" si="106"/>
        <v>private  String endpointBulkpaymentTestUrl;</v>
      </c>
      <c r="G63" t="s">
        <v>606</v>
      </c>
      <c r="H63" t="str">
        <f t="shared" si="107"/>
        <v>this.endpointBulkpaymentTestUrl = endpointBulkpaymentTestUrl;</v>
      </c>
      <c r="I63" t="str">
        <f t="shared" si="108"/>
        <v>@Value("${org.muhia.app.psi.integ.ke.airtelmoney.endpoint.bulkpayment.test.url}") private  String endpointBulkpaymentTestUrl;</v>
      </c>
      <c r="J63" t="str">
        <f t="shared" si="109"/>
        <v>org.muhia.app.psi.integ.ke.airtelmoney.endpoint.bulkpayment.test.url=https://172.23.100.201:8444/Service1.asmx?WSDL</v>
      </c>
      <c r="K63" s="21" t="s">
        <v>623</v>
      </c>
    </row>
    <row r="64" spans="1:11" x14ac:dyDescent="0.3">
      <c r="A64" t="s">
        <v>616</v>
      </c>
      <c r="B64" t="str">
        <f t="shared" ref="B64" si="110">IFERROR(MID(A64,1,SEARCH(".",A64,1)-1)&amp;UPPER(MID(A64,SEARCH(".",A64,1)+1,1))&amp;MID(A64,SEARCH(".",A64,1)+2,LEN(A64)-SEARCH(".",A64,1)+1),A64)</f>
        <v>endpointBulkpayment.production.username</v>
      </c>
      <c r="C64" t="str">
        <f t="shared" ref="C64" si="111">IFERROR(MID(B64,1,SEARCH(".",B64,1)-1)&amp;UPPER(MID(B64,SEARCH(".",B64,1)+1,1))&amp;MID(B64,SEARCH(".",B64,1)+2,LEN(B64)-SEARCH(".",B64,1)+1),B64)</f>
        <v>endpointBulkpaymentProduction.username</v>
      </c>
      <c r="D64" t="str">
        <f t="shared" ref="D64" si="112">IFERROR(MID(C64,1,SEARCH(".",C64,1)-1)&amp;UPPER(MID(C64,SEARCH(".",C64,1)+1,1))&amp;MID(C64,SEARCH(".",C64,1)+2,LEN(C64)-SEARCH(".",C64,1)+1),C64)</f>
        <v>endpointBulkpaymentProductionUsername</v>
      </c>
      <c r="E64" t="str">
        <f t="shared" ref="E64" si="113">"String "&amp;D64</f>
        <v>String endpointBulkpaymentProductionUsername</v>
      </c>
      <c r="F64" t="str">
        <f t="shared" ref="F64" si="114">"private  "&amp;E64&amp;";"</f>
        <v>private  String endpointBulkpaymentProductionUsername;</v>
      </c>
      <c r="G64" t="s">
        <v>606</v>
      </c>
      <c r="H64" t="str">
        <f t="shared" ref="H64" si="115">"this."&amp;D64&amp;" = "&amp;D64&amp;";"</f>
        <v>this.endpointBulkpaymentProductionUsername = endpointBulkpaymentProductionUsername;</v>
      </c>
      <c r="I64" t="str">
        <f t="shared" ref="I64" si="116">"@Value(""${"&amp;G64&amp;"."&amp;LOWER(A64)&amp;"}"") "&amp;F64</f>
        <v>@Value("${org.muhia.app.psi.integ.ke.airtelmoney.endpoint.bulkpayment.production.username}") private  String endpointBulkpaymentProductionUsername;</v>
      </c>
      <c r="J64" t="str">
        <f t="shared" ref="J64" si="117">G64&amp;"."&amp;LOWER(A64)&amp;"="&amp;K64</f>
        <v>org.muhia.app.psi.integ.ke.airtelmoney.endpoint.bulkpayment.production.username=Blusky</v>
      </c>
      <c r="K64" s="20" t="s">
        <v>622</v>
      </c>
    </row>
    <row r="65" spans="1:11" x14ac:dyDescent="0.3">
      <c r="A65" t="s">
        <v>641</v>
      </c>
      <c r="B65" t="str">
        <f t="shared" si="102"/>
        <v>endpointBulkpayment.production.nickname</v>
      </c>
      <c r="C65" t="str">
        <f t="shared" si="103"/>
        <v>endpointBulkpaymentProduction.nickname</v>
      </c>
      <c r="D65" t="str">
        <f t="shared" si="104"/>
        <v>endpointBulkpaymentProductionNickname</v>
      </c>
      <c r="E65" t="str">
        <f t="shared" si="105"/>
        <v>String endpointBulkpaymentProductionNickname</v>
      </c>
      <c r="F65" t="str">
        <f t="shared" si="106"/>
        <v>private  String endpointBulkpaymentProductionNickname;</v>
      </c>
      <c r="G65" t="s">
        <v>606</v>
      </c>
      <c r="H65" t="str">
        <f t="shared" si="107"/>
        <v>this.endpointBulkpaymentProductionNickname = endpointBulkpaymentProductionNickname;</v>
      </c>
      <c r="I65" t="str">
        <f t="shared" si="108"/>
        <v>@Value("${org.muhia.app.psi.integ.ke.airtelmoney.endpoint.bulkpayment.production.nickname}") private  String endpointBulkpaymentProductionNickname;</v>
      </c>
      <c r="J65" t="str">
        <f t="shared" si="109"/>
        <v>org.muhia.app.psi.integ.ke.airtelmoney.endpoint.bulkpayment.production.nickname=Blusky</v>
      </c>
      <c r="K65" s="20" t="s">
        <v>622</v>
      </c>
    </row>
    <row r="66" spans="1:11" x14ac:dyDescent="0.3">
      <c r="A66" t="s">
        <v>617</v>
      </c>
      <c r="B66" t="str">
        <f t="shared" si="102"/>
        <v>endpointBulkpayment.test.username</v>
      </c>
      <c r="C66" t="str">
        <f t="shared" si="103"/>
        <v>endpointBulkpaymentTest.username</v>
      </c>
      <c r="D66" t="str">
        <f t="shared" si="104"/>
        <v>endpointBulkpaymentTestUsername</v>
      </c>
      <c r="E66" t="str">
        <f t="shared" si="105"/>
        <v>String endpointBulkpaymentTestUsername</v>
      </c>
      <c r="F66" t="str">
        <f t="shared" si="106"/>
        <v>private  String endpointBulkpaymentTestUsername;</v>
      </c>
      <c r="G66" t="s">
        <v>606</v>
      </c>
      <c r="H66" t="str">
        <f t="shared" si="107"/>
        <v>this.endpointBulkpaymentTestUsername = endpointBulkpaymentTestUsername;</v>
      </c>
      <c r="I66" t="str">
        <f t="shared" si="108"/>
        <v>@Value("${org.muhia.app.psi.integ.ke.airtelmoney.endpoint.bulkpayment.test.username}") private  String endpointBulkpaymentTestUsername;</v>
      </c>
      <c r="J66" t="str">
        <f t="shared" si="109"/>
        <v>org.muhia.app.psi.integ.ke.airtelmoney.endpoint.bulkpayment.test.username=Blusky</v>
      </c>
      <c r="K66" s="20" t="s">
        <v>622</v>
      </c>
    </row>
    <row r="67" spans="1:11" x14ac:dyDescent="0.3">
      <c r="A67" t="s">
        <v>618</v>
      </c>
      <c r="B67" t="str">
        <f t="shared" si="102"/>
        <v>endpointBulkpayment.production.password</v>
      </c>
      <c r="C67" t="str">
        <f t="shared" si="103"/>
        <v>endpointBulkpaymentProduction.password</v>
      </c>
      <c r="D67" t="str">
        <f t="shared" si="104"/>
        <v>endpointBulkpaymentProductionPassword</v>
      </c>
      <c r="E67" t="str">
        <f t="shared" si="105"/>
        <v>String endpointBulkpaymentProductionPassword</v>
      </c>
      <c r="F67" t="str">
        <f t="shared" si="106"/>
        <v>private  String endpointBulkpaymentProductionPassword;</v>
      </c>
      <c r="G67" t="s">
        <v>606</v>
      </c>
      <c r="H67" t="str">
        <f t="shared" si="107"/>
        <v>this.endpointBulkpaymentProductionPassword = endpointBulkpaymentProductionPassword;</v>
      </c>
      <c r="I67" t="str">
        <f t="shared" si="108"/>
        <v>@Value("${org.muhia.app.psi.integ.ke.airtelmoney.endpoint.bulkpayment.production.password}") private  String endpointBulkpaymentProductionPassword;</v>
      </c>
      <c r="J67" t="str">
        <f t="shared" si="109"/>
        <v>org.muhia.app.psi.integ.ke.airtelmoney.endpoint.bulkpayment.production.password=password</v>
      </c>
      <c r="K67" s="20" t="s">
        <v>195</v>
      </c>
    </row>
    <row r="68" spans="1:11" x14ac:dyDescent="0.3">
      <c r="A68" t="s">
        <v>619</v>
      </c>
      <c r="B68" t="str">
        <f t="shared" si="102"/>
        <v>endpointBulkpayment.test.password</v>
      </c>
      <c r="C68" t="str">
        <f t="shared" si="103"/>
        <v>endpointBulkpaymentTest.password</v>
      </c>
      <c r="D68" t="str">
        <f t="shared" si="104"/>
        <v>endpointBulkpaymentTestPassword</v>
      </c>
      <c r="E68" t="str">
        <f t="shared" si="105"/>
        <v>String endpointBulkpaymentTestPassword</v>
      </c>
      <c r="F68" t="str">
        <f t="shared" si="106"/>
        <v>private  String endpointBulkpaymentTestPassword;</v>
      </c>
      <c r="G68" t="s">
        <v>606</v>
      </c>
      <c r="H68" t="str">
        <f t="shared" si="107"/>
        <v>this.endpointBulkpaymentTestPassword = endpointBulkpaymentTestPassword;</v>
      </c>
      <c r="I68" t="str">
        <f t="shared" si="108"/>
        <v>@Value("${org.muhia.app.psi.integ.ke.airtelmoney.endpoint.bulkpayment.test.password}") private  String endpointBulkpaymentTestPassword;</v>
      </c>
      <c r="J68" t="str">
        <f t="shared" si="109"/>
        <v>org.muhia.app.psi.integ.ke.airtelmoney.endpoint.bulkpayment.test.password=password</v>
      </c>
      <c r="K68" s="20" t="s">
        <v>195</v>
      </c>
    </row>
    <row r="69" spans="1:11" x14ac:dyDescent="0.3">
      <c r="A69" t="s">
        <v>620</v>
      </c>
      <c r="B69" t="str">
        <f t="shared" si="102"/>
        <v>endpointBulkpayment.merchant.msisdn</v>
      </c>
      <c r="C69" t="str">
        <f t="shared" si="103"/>
        <v>endpointBulkpaymentMerchant.msisdn</v>
      </c>
      <c r="D69" t="str">
        <f t="shared" si="104"/>
        <v>endpointBulkpaymentMerchantMsisdn</v>
      </c>
      <c r="E69" t="str">
        <f t="shared" si="105"/>
        <v>String endpointBulkpaymentMerchantMsisdn</v>
      </c>
      <c r="F69" t="str">
        <f t="shared" si="106"/>
        <v>private  String endpointBulkpaymentMerchantMsisdn;</v>
      </c>
      <c r="G69" t="s">
        <v>606</v>
      </c>
      <c r="H69" t="str">
        <f t="shared" si="107"/>
        <v>this.endpointBulkpaymentMerchantMsisdn = endpointBulkpaymentMerchantMsisdn;</v>
      </c>
      <c r="I69" t="str">
        <f t="shared" si="108"/>
        <v>@Value("${org.muhia.app.psi.integ.ke.airtelmoney.endpoint.bulkpayment.merchant.msisdn}") private  String endpointBulkpaymentMerchantMsisdn;</v>
      </c>
      <c r="J69" t="str">
        <f t="shared" si="109"/>
        <v>org.muhia.app.psi.integ.ke.airtelmoney.endpoint.bulkpayment.merchant.msisdn=737777779</v>
      </c>
      <c r="K69" s="18">
        <v>737777779</v>
      </c>
    </row>
    <row r="70" spans="1:11" x14ac:dyDescent="0.3">
      <c r="A70" t="s">
        <v>626</v>
      </c>
      <c r="B70" t="str">
        <f t="shared" ref="B70:B73" si="118">IFERROR(MID(A70,1,SEARCH(".",A70,1)-1)&amp;UPPER(MID(A70,SEARCH(".",A70,1)+1,1))&amp;MID(A70,SEARCH(".",A70,1)+2,LEN(A70)-SEARCH(".",A70,1)+1),A70)</f>
        <v>directdebitMarshaller.packages.toscan</v>
      </c>
      <c r="C70" t="str">
        <f t="shared" ref="C70:C73" si="119">IFERROR(MID(B70,1,SEARCH(".",B70,1)-1)&amp;UPPER(MID(B70,SEARCH(".",B70,1)+1,1))&amp;MID(B70,SEARCH(".",B70,1)+2,LEN(B70)-SEARCH(".",B70,1)+1),B70)</f>
        <v>directdebitMarshallerPackages.toscan</v>
      </c>
      <c r="D70" t="str">
        <f t="shared" ref="D70:D73" si="120">IFERROR(MID(C70,1,SEARCH(".",C70,1)-1)&amp;UPPER(MID(C70,SEARCH(".",C70,1)+1,1))&amp;MID(C70,SEARCH(".",C70,1)+2,LEN(C70)-SEARCH(".",C70,1)+1),C70)</f>
        <v>directdebitMarshallerPackagesToscan</v>
      </c>
      <c r="E70" t="str">
        <f t="shared" ref="E70:E73" si="121">"String "&amp;D70</f>
        <v>String directdebitMarshallerPackagesToscan</v>
      </c>
      <c r="F70" t="str">
        <f t="shared" ref="F70:F73" si="122">"private  "&amp;E70&amp;";"</f>
        <v>private  String directdebitMarshallerPackagesToscan;</v>
      </c>
      <c r="G70" t="s">
        <v>606</v>
      </c>
      <c r="H70" t="str">
        <f t="shared" ref="H70:H73" si="123">"this."&amp;D70&amp;" = "&amp;D70&amp;";"</f>
        <v>this.directdebitMarshallerPackagesToscan = directdebitMarshallerPackagesToscan;</v>
      </c>
      <c r="I70" t="str">
        <f t="shared" ref="I70:I73" si="124">"@Value(""${"&amp;G70&amp;"."&amp;LOWER(A70)&amp;"}"") "&amp;F70</f>
        <v>@Value("${org.muhia.app.psi.integ.ke.airtelmoney.directdebit.marshaller.packages.toscan}") private  String directdebitMarshallerPackagesToscan;</v>
      </c>
      <c r="J70" t="str">
        <f t="shared" ref="J70:J73" si="125">G70&amp;"."&amp;LOWER(A70)&amp;"="&amp;K70</f>
        <v>org.muhia.app.psi.integ.ke.airtelmoney.directdebit.marshaller.packages.toscan=org.muhia.app.psi.integ.wsdl.am.directdebit</v>
      </c>
      <c r="K70" s="22" t="s">
        <v>624</v>
      </c>
    </row>
    <row r="71" spans="1:11" x14ac:dyDescent="0.3">
      <c r="A71" t="s">
        <v>627</v>
      </c>
      <c r="B71" t="str">
        <f t="shared" si="118"/>
        <v>directdebitUnmarshaller.packages.toscan</v>
      </c>
      <c r="C71" t="str">
        <f t="shared" si="119"/>
        <v>directdebitUnmarshallerPackages.toscan</v>
      </c>
      <c r="D71" t="str">
        <f t="shared" si="120"/>
        <v>directdebitUnmarshallerPackagesToscan</v>
      </c>
      <c r="E71" t="str">
        <f t="shared" si="121"/>
        <v>String directdebitUnmarshallerPackagesToscan</v>
      </c>
      <c r="F71" t="str">
        <f t="shared" si="122"/>
        <v>private  String directdebitUnmarshallerPackagesToscan;</v>
      </c>
      <c r="G71" t="s">
        <v>606</v>
      </c>
      <c r="H71" t="str">
        <f t="shared" si="123"/>
        <v>this.directdebitUnmarshallerPackagesToscan = directdebitUnmarshallerPackagesToscan;</v>
      </c>
      <c r="I71" t="str">
        <f t="shared" si="124"/>
        <v>@Value("${org.muhia.app.psi.integ.ke.airtelmoney.directdebit.unmarshaller.packages.toscan}") private  String directdebitUnmarshallerPackagesToscan;</v>
      </c>
      <c r="J71" t="str">
        <f t="shared" si="125"/>
        <v>org.muhia.app.psi.integ.ke.airtelmoney.directdebit.unmarshaller.packages.toscan=org.muhia.app.psi.integ.wsdl.am.directdebit</v>
      </c>
      <c r="K71" s="22" t="s">
        <v>624</v>
      </c>
    </row>
    <row r="72" spans="1:11" x14ac:dyDescent="0.3">
      <c r="A72" t="s">
        <v>628</v>
      </c>
      <c r="B72" t="str">
        <f t="shared" si="118"/>
        <v>bulkpaymentMarshaller.packages.toscan</v>
      </c>
      <c r="C72" t="str">
        <f t="shared" si="119"/>
        <v>bulkpaymentMarshallerPackages.toscan</v>
      </c>
      <c r="D72" t="str">
        <f t="shared" si="120"/>
        <v>bulkpaymentMarshallerPackagesToscan</v>
      </c>
      <c r="E72" t="str">
        <f t="shared" si="121"/>
        <v>String bulkpaymentMarshallerPackagesToscan</v>
      </c>
      <c r="F72" t="str">
        <f t="shared" si="122"/>
        <v>private  String bulkpaymentMarshallerPackagesToscan;</v>
      </c>
      <c r="G72" t="s">
        <v>606</v>
      </c>
      <c r="H72" t="str">
        <f t="shared" si="123"/>
        <v>this.bulkpaymentMarshallerPackagesToscan = bulkpaymentMarshallerPackagesToscan;</v>
      </c>
      <c r="I72" t="str">
        <f t="shared" si="124"/>
        <v>@Value("${org.muhia.app.psi.integ.ke.airtelmoney.bulkpayment.marshaller.packages.toscan}") private  String bulkpaymentMarshallerPackagesToscan;</v>
      </c>
      <c r="J72" t="str">
        <f t="shared" si="125"/>
        <v>org.muhia.app.psi.integ.ke.airtelmoney.bulkpayment.marshaller.packages.toscan=org.muhia.app.psi.integ.wsdl.am.bulkpayment</v>
      </c>
      <c r="K72" s="22" t="s">
        <v>625</v>
      </c>
    </row>
    <row r="73" spans="1:11" x14ac:dyDescent="0.3">
      <c r="A73" t="s">
        <v>629</v>
      </c>
      <c r="B73" t="str">
        <f t="shared" si="118"/>
        <v>bulkpaymentUnmarshaller.packages.toscan</v>
      </c>
      <c r="C73" t="str">
        <f t="shared" si="119"/>
        <v>bulkpaymentUnmarshallerPackages.toscan</v>
      </c>
      <c r="D73" t="str">
        <f t="shared" si="120"/>
        <v>bulkpaymentUnmarshallerPackagesToscan</v>
      </c>
      <c r="E73" t="str">
        <f t="shared" si="121"/>
        <v>String bulkpaymentUnmarshallerPackagesToscan</v>
      </c>
      <c r="F73" t="str">
        <f t="shared" si="122"/>
        <v>private  String bulkpaymentUnmarshallerPackagesToscan;</v>
      </c>
      <c r="G73" t="s">
        <v>606</v>
      </c>
      <c r="H73" t="str">
        <f t="shared" si="123"/>
        <v>this.bulkpaymentUnmarshallerPackagesToscan = bulkpaymentUnmarshallerPackagesToscan;</v>
      </c>
      <c r="I73" t="str">
        <f t="shared" si="124"/>
        <v>@Value("${org.muhia.app.psi.integ.ke.airtelmoney.bulkpayment.unmarshaller.packages.toscan}") private  String bulkpaymentUnmarshallerPackagesToscan;</v>
      </c>
      <c r="J73" t="str">
        <f t="shared" si="125"/>
        <v>org.muhia.app.psi.integ.ke.airtelmoney.bulkpayment.unmarshaller.packages.toscan=org.muhia.app.psi.integ.wsdl.am.bulkpayment</v>
      </c>
      <c r="K73" s="22" t="s">
        <v>625</v>
      </c>
    </row>
    <row r="74" spans="1:11" x14ac:dyDescent="0.3">
      <c r="A74" t="s">
        <v>630</v>
      </c>
      <c r="B74" t="str">
        <f t="shared" ref="B74:B76" si="126">IFERROR(MID(A74,1,SEARCH(".",A74,1)-1)&amp;UPPER(MID(A74,SEARCH(".",A74,1)+1,1))&amp;MID(A74,SEARCH(".",A74,1)+2,LEN(A74)-SEARCH(".",A74,1)+1),A74)</f>
        <v>securementActions</v>
      </c>
      <c r="C74" t="str">
        <f t="shared" ref="C74:C76" si="127">IFERROR(MID(B74,1,SEARCH(".",B74,1)-1)&amp;UPPER(MID(B74,SEARCH(".",B74,1)+1,1))&amp;MID(B74,SEARCH(".",B74,1)+2,LEN(B74)-SEARCH(".",B74,1)+1),B74)</f>
        <v>securementActions</v>
      </c>
      <c r="D74" t="str">
        <f t="shared" ref="D74:D76" si="128">IFERROR(MID(C74,1,SEARCH(".",C74,1)-1)&amp;UPPER(MID(C74,SEARCH(".",C74,1)+1,1))&amp;MID(C74,SEARCH(".",C74,1)+2,LEN(C74)-SEARCH(".",C74,1)+1),C74)</f>
        <v>securementActions</v>
      </c>
      <c r="E74" t="str">
        <f t="shared" ref="E74:E76" si="129">"String "&amp;D74</f>
        <v>String securementActions</v>
      </c>
      <c r="F74" t="str">
        <f t="shared" ref="F74:F76" si="130">"private  "&amp;E74&amp;";"</f>
        <v>private  String securementActions;</v>
      </c>
      <c r="G74" t="s">
        <v>606</v>
      </c>
      <c r="H74" t="str">
        <f t="shared" ref="H74:H76" si="131">"this."&amp;D74&amp;" = "&amp;D74&amp;";"</f>
        <v>this.securementActions = securementActions;</v>
      </c>
      <c r="I74" t="str">
        <f t="shared" ref="I74:I76" si="132">"@Value(""${"&amp;G74&amp;"."&amp;LOWER(A74)&amp;"}"") "&amp;F74</f>
        <v>@Value("${org.muhia.app.psi.integ.ke.airtelmoney.securement.actions}") private  String securementActions;</v>
      </c>
      <c r="J74" t="str">
        <f t="shared" ref="J74:J76" si="133">G74&amp;"."&amp;LOWER(A74)&amp;"="&amp;K74</f>
        <v>org.muhia.app.psi.integ.ke.airtelmoney.securement.actions=action</v>
      </c>
      <c r="K74" s="22" t="s">
        <v>633</v>
      </c>
    </row>
    <row r="75" spans="1:11" x14ac:dyDescent="0.3">
      <c r="A75" t="s">
        <v>631</v>
      </c>
      <c r="B75" t="str">
        <f t="shared" si="126"/>
        <v>securementTransport.username</v>
      </c>
      <c r="C75" t="str">
        <f t="shared" si="127"/>
        <v>securementTransportUsername</v>
      </c>
      <c r="D75" t="str">
        <f t="shared" si="128"/>
        <v>securementTransportUsername</v>
      </c>
      <c r="E75" t="str">
        <f t="shared" si="129"/>
        <v>String securementTransportUsername</v>
      </c>
      <c r="F75" t="str">
        <f t="shared" si="130"/>
        <v>private  String securementTransportUsername;</v>
      </c>
      <c r="G75" t="s">
        <v>606</v>
      </c>
      <c r="H75" t="str">
        <f t="shared" si="131"/>
        <v>this.securementTransportUsername = securementTransportUsername;</v>
      </c>
      <c r="I75" t="str">
        <f t="shared" si="132"/>
        <v>@Value("${org.muhia.app.psi.integ.ke.airtelmoney.securement.transport.username}") private  String securementTransportUsername;</v>
      </c>
      <c r="J75" t="str">
        <f t="shared" si="133"/>
        <v>org.muhia.app.psi.integ.ke.airtelmoney.securement.transport.username=username</v>
      </c>
      <c r="K75" s="22" t="s">
        <v>595</v>
      </c>
    </row>
    <row r="76" spans="1:11" x14ac:dyDescent="0.3">
      <c r="A76" t="s">
        <v>632</v>
      </c>
      <c r="B76" t="str">
        <f t="shared" si="126"/>
        <v>securementTransport.password</v>
      </c>
      <c r="C76" t="str">
        <f t="shared" si="127"/>
        <v>securementTransportPassword</v>
      </c>
      <c r="D76" t="str">
        <f t="shared" si="128"/>
        <v>securementTransportPassword</v>
      </c>
      <c r="E76" t="str">
        <f t="shared" si="129"/>
        <v>String securementTransportPassword</v>
      </c>
      <c r="F76" t="str">
        <f t="shared" si="130"/>
        <v>private  String securementTransportPassword;</v>
      </c>
      <c r="G76" t="s">
        <v>606</v>
      </c>
      <c r="H76" t="str">
        <f t="shared" si="131"/>
        <v>this.securementTransportPassword = securementTransportPassword;</v>
      </c>
      <c r="I76" t="str">
        <f t="shared" si="132"/>
        <v>@Value("${org.muhia.app.psi.integ.ke.airtelmoney.securement.transport.password}") private  String securementTransportPassword;</v>
      </c>
      <c r="J76" t="str">
        <f t="shared" si="133"/>
        <v>org.muhia.app.psi.integ.ke.airtelmoney.securement.transport.password=password</v>
      </c>
      <c r="K76" s="22" t="s">
        <v>195</v>
      </c>
    </row>
    <row r="77" spans="1:11" x14ac:dyDescent="0.3">
      <c r="A77" t="s">
        <v>634</v>
      </c>
      <c r="B77" t="str">
        <f t="shared" ref="B77:B84" si="134">IFERROR(MID(A77,1,SEARCH(".",A77,1)-1)&amp;UPPER(MID(A77,SEARCH(".",A77,1)+1,1))&amp;MID(A77,SEARCH(".",A77,1)+2,LEN(A77)-SEARCH(".",A77,1)+1),A77)</f>
        <v>transportConnection.timeout</v>
      </c>
      <c r="C77" t="str">
        <f t="shared" ref="C77:C84" si="135">IFERROR(MID(B77,1,SEARCH(".",B77,1)-1)&amp;UPPER(MID(B77,SEARCH(".",B77,1)+1,1))&amp;MID(B77,SEARCH(".",B77,1)+2,LEN(B77)-SEARCH(".",B77,1)+1),B77)</f>
        <v>transportConnectionTimeout</v>
      </c>
      <c r="D77" t="str">
        <f t="shared" ref="D77:D84" si="136">IFERROR(MID(C77,1,SEARCH(".",C77,1)-1)&amp;UPPER(MID(C77,SEARCH(".",C77,1)+1,1))&amp;MID(C77,SEARCH(".",C77,1)+2,LEN(C77)-SEARCH(".",C77,1)+1),C77)</f>
        <v>transportConnectionTimeout</v>
      </c>
      <c r="E77" t="str">
        <f t="shared" ref="E77:E79" si="137">"int "&amp;D77</f>
        <v>int transportConnectionTimeout</v>
      </c>
      <c r="F77" t="str">
        <f t="shared" ref="F77:F84" si="138">"private  "&amp;E77&amp;";"</f>
        <v>private  int transportConnectionTimeout;</v>
      </c>
      <c r="G77" t="s">
        <v>606</v>
      </c>
      <c r="H77" t="str">
        <f t="shared" ref="H77:H84" si="139">"this."&amp;D77&amp;" = "&amp;D77&amp;";"</f>
        <v>this.transportConnectionTimeout = transportConnectionTimeout;</v>
      </c>
      <c r="I77" t="str">
        <f t="shared" ref="I77:I83" si="140">"@Value(""${"&amp;G77&amp;"."&amp;LOWER(A77)&amp;"}"") "&amp;F77</f>
        <v>@Value("${org.muhia.app.psi.integ.ke.airtelmoney.transport.connection.timeout}") private  int transportConnectionTimeout;</v>
      </c>
      <c r="J77" t="str">
        <f t="shared" ref="J77:J83" si="141">G77&amp;"."&amp;LOWER(A77)&amp;"="&amp;K77</f>
        <v>org.muhia.app.psi.integ.ke.airtelmoney.transport.connection.timeout=10000</v>
      </c>
      <c r="K77" s="22">
        <v>10000</v>
      </c>
    </row>
    <row r="78" spans="1:11" x14ac:dyDescent="0.3">
      <c r="A78" t="s">
        <v>635</v>
      </c>
      <c r="B78" t="str">
        <f t="shared" si="134"/>
        <v>transportConnection.request.timeout</v>
      </c>
      <c r="C78" t="str">
        <f t="shared" si="135"/>
        <v>transportConnectionRequest.timeout</v>
      </c>
      <c r="D78" t="str">
        <f t="shared" si="136"/>
        <v>transportConnectionRequestTimeout</v>
      </c>
      <c r="E78" t="str">
        <f t="shared" si="137"/>
        <v>int transportConnectionRequestTimeout</v>
      </c>
      <c r="F78" t="str">
        <f t="shared" si="138"/>
        <v>private  int transportConnectionRequestTimeout;</v>
      </c>
      <c r="G78" t="s">
        <v>606</v>
      </c>
      <c r="H78" t="str">
        <f t="shared" si="139"/>
        <v>this.transportConnectionRequestTimeout = transportConnectionRequestTimeout;</v>
      </c>
      <c r="I78" t="str">
        <f t="shared" si="140"/>
        <v>@Value("${org.muhia.app.psi.integ.ke.airtelmoney.transport.connection.request.timeout}") private  int transportConnectionRequestTimeout;</v>
      </c>
      <c r="J78" t="str">
        <f t="shared" si="141"/>
        <v>org.muhia.app.psi.integ.ke.airtelmoney.transport.connection.request.timeout=10000</v>
      </c>
      <c r="K78" s="22">
        <v>10000</v>
      </c>
    </row>
    <row r="79" spans="1:11" x14ac:dyDescent="0.3">
      <c r="A79" t="s">
        <v>636</v>
      </c>
      <c r="B79" t="str">
        <f t="shared" ref="B79" si="142">IFERROR(MID(A79,1,SEARCH(".",A79,1)-1)&amp;UPPER(MID(A79,SEARCH(".",A79,1)+1,1))&amp;MID(A79,SEARCH(".",A79,1)+2,LEN(A79)-SEARCH(".",A79,1)+1),A79)</f>
        <v>transportRead.timeout</v>
      </c>
      <c r="C79" t="str">
        <f t="shared" ref="C79" si="143">IFERROR(MID(B79,1,SEARCH(".",B79,1)-1)&amp;UPPER(MID(B79,SEARCH(".",B79,1)+1,1))&amp;MID(B79,SEARCH(".",B79,1)+2,LEN(B79)-SEARCH(".",B79,1)+1),B79)</f>
        <v>transportReadTimeout</v>
      </c>
      <c r="D79" t="str">
        <f t="shared" ref="D79" si="144">IFERROR(MID(C79,1,SEARCH(".",C79,1)-1)&amp;UPPER(MID(C79,SEARCH(".",C79,1)+1,1))&amp;MID(C79,SEARCH(".",C79,1)+2,LEN(C79)-SEARCH(".",C79,1)+1),C79)</f>
        <v>transportReadTimeout</v>
      </c>
      <c r="E79" t="str">
        <f t="shared" si="137"/>
        <v>int transportReadTimeout</v>
      </c>
      <c r="F79" t="str">
        <f t="shared" ref="F79" si="145">"private  "&amp;E79&amp;";"</f>
        <v>private  int transportReadTimeout;</v>
      </c>
      <c r="G79" t="s">
        <v>606</v>
      </c>
      <c r="H79" t="str">
        <f t="shared" ref="H79" si="146">"this."&amp;D79&amp;" = "&amp;D79&amp;";"</f>
        <v>this.transportReadTimeout = transportReadTimeout;</v>
      </c>
      <c r="I79" t="str">
        <f t="shared" ref="I79" si="147">"@Value(""${"&amp;G79&amp;"."&amp;LOWER(A79)&amp;"}"") "&amp;F79</f>
        <v>@Value("${org.muhia.app.psi.integ.ke.airtelmoney.transport.read.timeout}") private  int transportReadTimeout;</v>
      </c>
      <c r="J79" t="str">
        <f t="shared" ref="J79" si="148">G79&amp;"."&amp;LOWER(A79)&amp;"="&amp;K79</f>
        <v>org.muhia.app.psi.integ.ke.airtelmoney.transport.read.timeout=10000</v>
      </c>
      <c r="K79" s="22">
        <v>10000</v>
      </c>
    </row>
    <row r="80" spans="1:11" x14ac:dyDescent="0.3">
      <c r="A80" t="s">
        <v>640</v>
      </c>
      <c r="B80" t="str">
        <f t="shared" si="134"/>
        <v>transportSocket.timeout</v>
      </c>
      <c r="C80" t="str">
        <f t="shared" si="135"/>
        <v>transportSocketTimeout</v>
      </c>
      <c r="D80" t="str">
        <f t="shared" si="136"/>
        <v>transportSocketTimeout</v>
      </c>
      <c r="E80" t="str">
        <f>"int "&amp;D80</f>
        <v>int transportSocketTimeout</v>
      </c>
      <c r="F80" t="str">
        <f t="shared" si="138"/>
        <v>private  int transportSocketTimeout;</v>
      </c>
      <c r="G80" t="s">
        <v>606</v>
      </c>
      <c r="H80" t="str">
        <f t="shared" si="139"/>
        <v>this.transportSocketTimeout = transportSocketTimeout;</v>
      </c>
      <c r="I80" t="str">
        <f t="shared" si="140"/>
        <v>@Value("${org.muhia.app.psi.integ.ke.airtelmoney.transport.socket.timeout}") private  int transportSocketTimeout;</v>
      </c>
      <c r="J80" t="str">
        <f t="shared" si="141"/>
        <v>org.muhia.app.psi.integ.ke.airtelmoney.transport.socket.timeout=10000</v>
      </c>
      <c r="K80" s="22">
        <v>10000</v>
      </c>
    </row>
    <row r="81" spans="1:12" x14ac:dyDescent="0.3">
      <c r="A81" t="s">
        <v>637</v>
      </c>
      <c r="B81" t="str">
        <f t="shared" si="134"/>
        <v>poolHost.max</v>
      </c>
      <c r="C81" t="str">
        <f t="shared" si="135"/>
        <v>poolHostMax</v>
      </c>
      <c r="D81" t="str">
        <f t="shared" si="136"/>
        <v>poolHostMax</v>
      </c>
      <c r="E81" t="str">
        <f t="shared" ref="E81:F96" si="149">"int "&amp;D81</f>
        <v>int poolHostMax</v>
      </c>
      <c r="F81" t="str">
        <f t="shared" si="138"/>
        <v>private  int poolHostMax;</v>
      </c>
      <c r="G81" t="s">
        <v>606</v>
      </c>
      <c r="H81" t="str">
        <f t="shared" si="139"/>
        <v>this.poolHostMax = poolHostMax;</v>
      </c>
      <c r="I81" t="str">
        <f t="shared" si="140"/>
        <v>@Value("${org.muhia.app.psi.integ.ke.airtelmoney.pool.host.max}") private  int poolHostMax;</v>
      </c>
      <c r="J81" t="str">
        <f t="shared" si="141"/>
        <v>org.muhia.app.psi.integ.ke.airtelmoney.pool.host.max=5</v>
      </c>
      <c r="K81" s="22">
        <v>5</v>
      </c>
    </row>
    <row r="82" spans="1:12" x14ac:dyDescent="0.3">
      <c r="A82" t="s">
        <v>638</v>
      </c>
      <c r="B82" t="str">
        <f t="shared" si="134"/>
        <v>poolDefault.max.perhost</v>
      </c>
      <c r="C82" t="str">
        <f t="shared" si="135"/>
        <v>poolDefaultMax.perhost</v>
      </c>
      <c r="D82" t="str">
        <f t="shared" si="136"/>
        <v>poolDefaultMaxPerhost</v>
      </c>
      <c r="E82" t="str">
        <f t="shared" si="149"/>
        <v>int poolDefaultMaxPerhost</v>
      </c>
      <c r="F82" t="str">
        <f t="shared" si="138"/>
        <v>private  int poolDefaultMaxPerhost;</v>
      </c>
      <c r="G82" t="s">
        <v>606</v>
      </c>
      <c r="H82" t="str">
        <f t="shared" si="139"/>
        <v>this.poolDefaultMaxPerhost = poolDefaultMaxPerhost;</v>
      </c>
      <c r="I82" t="str">
        <f t="shared" si="140"/>
        <v>@Value("${org.muhia.app.psi.integ.ke.airtelmoney.pool.default.max.perhost}") private  int poolDefaultMaxPerhost;</v>
      </c>
      <c r="J82" t="str">
        <f t="shared" si="141"/>
        <v>org.muhia.app.psi.integ.ke.airtelmoney.pool.default.max.perhost=4</v>
      </c>
      <c r="K82" s="22">
        <v>4</v>
      </c>
    </row>
    <row r="83" spans="1:12" x14ac:dyDescent="0.3">
      <c r="A83" t="s">
        <v>639</v>
      </c>
      <c r="B83" t="str">
        <f t="shared" si="134"/>
        <v>poolValidate.after.activity</v>
      </c>
      <c r="C83" t="str">
        <f t="shared" si="135"/>
        <v>poolValidateAfter.activity</v>
      </c>
      <c r="D83" t="str">
        <f t="shared" si="136"/>
        <v>poolValidateAfterActivity</v>
      </c>
      <c r="E83" t="str">
        <f t="shared" si="149"/>
        <v>int poolValidateAfterActivity</v>
      </c>
      <c r="F83" t="str">
        <f t="shared" si="138"/>
        <v>private  int poolValidateAfterActivity;</v>
      </c>
      <c r="G83" t="s">
        <v>606</v>
      </c>
      <c r="H83" t="str">
        <f t="shared" si="139"/>
        <v>this.poolValidateAfterActivity = poolValidateAfterActivity;</v>
      </c>
      <c r="I83" t="str">
        <f t="shared" si="140"/>
        <v>@Value("${org.muhia.app.psi.integ.ke.airtelmoney.pool.validate.after.activity}") private  int poolValidateAfterActivity;</v>
      </c>
      <c r="J83" t="str">
        <f t="shared" si="141"/>
        <v>org.muhia.app.psi.integ.ke.airtelmoney.pool.validate.after.activity=500</v>
      </c>
      <c r="K83" s="22">
        <v>500</v>
      </c>
    </row>
    <row r="84" spans="1:12" x14ac:dyDescent="0.3">
      <c r="A84" t="s">
        <v>642</v>
      </c>
      <c r="B84" t="str">
        <f t="shared" ref="B84:B85" si="150">IFERROR(MID(A84,1,SEARCH(".",A84,1)-1)&amp;UPPER(MID(A84,SEARCH(".",A84,1)+1,1))&amp;MID(A84,SEARCH(".",A84,1)+2,LEN(A84)-SEARCH(".",A84,1)+1),A84)</f>
        <v>sdfUnique.timestamp</v>
      </c>
      <c r="C84" t="str">
        <f t="shared" ref="C84:C85" si="151">IFERROR(MID(B84,1,SEARCH(".",B84,1)-1)&amp;UPPER(MID(B84,SEARCH(".",B84,1)+1,1))&amp;MID(B84,SEARCH(".",B84,1)+2,LEN(B84)-SEARCH(".",B84,1)+1),B84)</f>
        <v>sdfUniqueTimestamp</v>
      </c>
      <c r="D84" t="str">
        <f t="shared" ref="D84:D85" si="152">IFERROR(MID(C84,1,SEARCH(".",C84,1)-1)&amp;UPPER(MID(C84,SEARCH(".",C84,1)+1,1))&amp;MID(C84,SEARCH(".",C84,1)+2,LEN(C84)-SEARCH(".",C84,1)+1),C84)</f>
        <v>sdfUniqueTimestamp</v>
      </c>
      <c r="E84" t="str">
        <f t="shared" si="149"/>
        <v>int sdfUniqueTimestamp</v>
      </c>
      <c r="F84" t="str">
        <f t="shared" ref="F84:F85" si="153">"private  "&amp;E84&amp;";"</f>
        <v>private  int sdfUniqueTimestamp;</v>
      </c>
      <c r="G84" t="s">
        <v>606</v>
      </c>
      <c r="H84" t="str">
        <f t="shared" ref="H84:H85" si="154">"this."&amp;D84&amp;" = "&amp;D84&amp;";"</f>
        <v>this.sdfUniqueTimestamp = sdfUniqueTimestamp;</v>
      </c>
      <c r="I84" t="str">
        <f t="shared" ref="I84" si="155">"@Value(""${"&amp;G84&amp;"."&amp;LOWER(A84)&amp;"}"") "&amp;F84</f>
        <v>@Value("${org.muhia.app.psi.integ.ke.airtelmoney.sdf.unique.timestamp}") private  int sdfUniqueTimestamp;</v>
      </c>
      <c r="J84" t="str">
        <f t="shared" ref="J84" si="156">G84&amp;"."&amp;LOWER(A84)&amp;"="&amp;K84</f>
        <v>org.muhia.app.psi.integ.ke.airtelmoney.sdf.unique.timestamp=yyyyMMddHHmmssSSS</v>
      </c>
      <c r="K84" s="22" t="s">
        <v>234</v>
      </c>
    </row>
    <row r="85" spans="1:12" x14ac:dyDescent="0.3">
      <c r="A85" t="s">
        <v>643</v>
      </c>
      <c r="B85" t="str">
        <f t="shared" ref="B85:B98" si="157">IFERROR(MID(A85,1,SEARCH(".",A85,1)-1)&amp;UPPER(MID(A85,SEARCH(".",A85,1)+1,1))&amp;MID(A85,SEARCH(".",A85,1)+2,LEN(A85)-SEARCH(".",A85,1)+1),A85)</f>
        <v>scheduleLocker.pool.size</v>
      </c>
      <c r="C85" t="str">
        <f t="shared" ref="C85:C98" si="158">IFERROR(MID(B85,1,SEARCH(".",B85,1)-1)&amp;UPPER(MID(B85,SEARCH(".",B85,1)+1,1))&amp;MID(B85,SEARCH(".",B85,1)+2,LEN(B85)-SEARCH(".",B85,1)+1),B85)</f>
        <v>scheduleLockerPool.size</v>
      </c>
      <c r="D85" t="str">
        <f t="shared" ref="D85:D98" si="159">IFERROR(MID(C85,1,SEARCH(".",C85,1)-1)&amp;UPPER(MID(C85,SEARCH(".",C85,1)+1,1))&amp;MID(C85,SEARCH(".",C85,1)+2,LEN(C85)-SEARCH(".",C85,1)+1),C85)</f>
        <v>scheduleLockerPoolSize</v>
      </c>
      <c r="E85" t="str">
        <f t="shared" ref="E85:F85" si="160">"int "&amp;D85</f>
        <v>int scheduleLockerPoolSize</v>
      </c>
      <c r="F85" t="str">
        <f t="shared" ref="F85:F98" si="161">"private  "&amp;E85&amp;";"</f>
        <v>private  int scheduleLockerPoolSize;</v>
      </c>
      <c r="G85" t="s">
        <v>606</v>
      </c>
      <c r="H85" t="str">
        <f t="shared" ref="H85:H98" si="162">"this."&amp;D85&amp;" = "&amp;D85&amp;";"</f>
        <v>this.scheduleLockerPoolSize = scheduleLockerPoolSize;</v>
      </c>
      <c r="I85" t="str">
        <f t="shared" ref="I85:I97" si="163">"@Value(""${"&amp;G85&amp;"."&amp;LOWER(A85)&amp;"}"") "&amp;F85</f>
        <v>@Value("${org.muhia.app.psi.integ.ke.airtelmoney.schedule.locker.pool.size}") private  int scheduleLockerPoolSize;</v>
      </c>
      <c r="J85" t="str">
        <f t="shared" ref="J85:J97" si="164">G85&amp;"."&amp;LOWER(A85)&amp;"="&amp;K85</f>
        <v>org.muhia.app.psi.integ.ke.airtelmoney.schedule.locker.pool.size=10</v>
      </c>
      <c r="K85" s="22">
        <v>10</v>
      </c>
    </row>
    <row r="86" spans="1:12" x14ac:dyDescent="0.3">
      <c r="A86" t="s">
        <v>644</v>
      </c>
      <c r="B86" t="str">
        <f t="shared" si="157"/>
        <v>sendSms.name</v>
      </c>
      <c r="C86" t="str">
        <f t="shared" si="158"/>
        <v>sendSmsName</v>
      </c>
      <c r="D86" t="str">
        <f t="shared" si="159"/>
        <v>sendSmsName</v>
      </c>
      <c r="E86" t="str">
        <f>"String "&amp;D86</f>
        <v>String sendSmsName</v>
      </c>
      <c r="F86" t="str">
        <f t="shared" si="161"/>
        <v>private  String sendSmsName;</v>
      </c>
      <c r="G86" t="s">
        <v>472</v>
      </c>
      <c r="H86" t="str">
        <f t="shared" si="162"/>
        <v>this.sendSmsName = sendSmsName;</v>
      </c>
      <c r="I86" t="str">
        <f t="shared" si="163"/>
        <v>@Value("${org.muhia.psi.scheduler.send.sms.name}") private  String sendSmsName;</v>
      </c>
      <c r="J86" t="str">
        <f t="shared" si="164"/>
        <v>org.muhia.psi.scheduler.send.sms.name=sendPendingSms</v>
      </c>
      <c r="K86" t="s">
        <v>656</v>
      </c>
      <c r="L86" t="str">
        <f>"""${"&amp;G86&amp;"."&amp;LOWER(A86)&amp;"}"""</f>
        <v>"${org.muhia.psi.scheduler.send.sms.name}"</v>
      </c>
    </row>
    <row r="87" spans="1:12" x14ac:dyDescent="0.3">
      <c r="A87" t="s">
        <v>645</v>
      </c>
      <c r="B87" t="str">
        <f t="shared" si="157"/>
        <v>sendSms.lockAtLeastFor</v>
      </c>
      <c r="C87" t="str">
        <f t="shared" si="158"/>
        <v>sendSmsLockAtLeastFor</v>
      </c>
      <c r="D87" t="str">
        <f t="shared" si="159"/>
        <v>sendSmsLockAtLeastFor</v>
      </c>
      <c r="E87" t="str">
        <f>"long "&amp;D87</f>
        <v>long sendSmsLockAtLeastFor</v>
      </c>
      <c r="F87" t="str">
        <f t="shared" si="161"/>
        <v>private  long sendSmsLockAtLeastFor;</v>
      </c>
      <c r="G87" t="s">
        <v>472</v>
      </c>
      <c r="H87" t="str">
        <f t="shared" si="162"/>
        <v>this.sendSmsLockAtLeastFor = sendSmsLockAtLeastFor;</v>
      </c>
      <c r="I87" t="str">
        <f t="shared" si="163"/>
        <v>@Value("${org.muhia.psi.scheduler.send.sms.lockatleastfor}") private  long sendSmsLockAtLeastFor;</v>
      </c>
      <c r="J87" t="str">
        <f t="shared" si="164"/>
        <v>org.muhia.psi.scheduler.send.sms.lockatleastfor=15000</v>
      </c>
      <c r="K87" s="18">
        <v>15000</v>
      </c>
      <c r="L87" t="str">
        <f t="shared" ref="L87:L98" si="165">"""${"&amp;G87&amp;"."&amp;LOWER(A87)&amp;"}"""</f>
        <v>"${org.muhia.psi.scheduler.send.sms.lockatleastfor}"</v>
      </c>
    </row>
    <row r="88" spans="1:12" x14ac:dyDescent="0.3">
      <c r="A88" t="s">
        <v>646</v>
      </c>
      <c r="B88" t="str">
        <f t="shared" si="157"/>
        <v>sendSms.lockAtMostFor</v>
      </c>
      <c r="C88" t="str">
        <f t="shared" si="158"/>
        <v>sendSmsLockAtMostFor</v>
      </c>
      <c r="D88" t="str">
        <f t="shared" si="159"/>
        <v>sendSmsLockAtMostFor</v>
      </c>
      <c r="E88" t="str">
        <f t="shared" ref="E88" si="166">"long "&amp;D88</f>
        <v>long sendSmsLockAtMostFor</v>
      </c>
      <c r="F88" t="str">
        <f t="shared" si="161"/>
        <v>private  long sendSmsLockAtMostFor;</v>
      </c>
      <c r="G88" t="s">
        <v>472</v>
      </c>
      <c r="H88" t="str">
        <f t="shared" si="162"/>
        <v>this.sendSmsLockAtMostFor = sendSmsLockAtMostFor;</v>
      </c>
      <c r="I88" t="str">
        <f t="shared" si="163"/>
        <v>@Value("${org.muhia.psi.scheduler.send.sms.lockatmostfor}") private  long sendSmsLockAtMostFor;</v>
      </c>
      <c r="J88" t="str">
        <f t="shared" si="164"/>
        <v>org.muhia.psi.scheduler.send.sms.lockatmostfor=15000</v>
      </c>
      <c r="K88" s="18">
        <v>15000</v>
      </c>
      <c r="L88" t="str">
        <f t="shared" si="165"/>
        <v>"${org.muhia.psi.scheduler.send.sms.lockatmostfor}"</v>
      </c>
    </row>
    <row r="89" spans="1:12" x14ac:dyDescent="0.3">
      <c r="A89" t="s">
        <v>647</v>
      </c>
      <c r="B89" t="str">
        <f t="shared" si="157"/>
        <v>pendingOrders.name</v>
      </c>
      <c r="C89" t="str">
        <f t="shared" si="158"/>
        <v>pendingOrdersName</v>
      </c>
      <c r="D89" t="str">
        <f t="shared" si="159"/>
        <v>pendingOrdersName</v>
      </c>
      <c r="E89" t="str">
        <f>"String "&amp;D89</f>
        <v>String pendingOrdersName</v>
      </c>
      <c r="F89" t="str">
        <f t="shared" si="161"/>
        <v>private  String pendingOrdersName;</v>
      </c>
      <c r="G89" t="s">
        <v>472</v>
      </c>
      <c r="H89" t="str">
        <f t="shared" si="162"/>
        <v>this.pendingOrdersName = pendingOrdersName;</v>
      </c>
      <c r="I89" t="str">
        <f t="shared" si="163"/>
        <v>@Value("${org.muhia.psi.scheduler.pending.orders.name}") private  String pendingOrdersName;</v>
      </c>
      <c r="J89" t="str">
        <f t="shared" si="164"/>
        <v>org.muhia.psi.scheduler.pending.orders.name=processPendingWorkOrders</v>
      </c>
      <c r="K89" t="s">
        <v>657</v>
      </c>
      <c r="L89" t="str">
        <f t="shared" si="165"/>
        <v>"${org.muhia.psi.scheduler.pending.orders.name}"</v>
      </c>
    </row>
    <row r="90" spans="1:12" x14ac:dyDescent="0.3">
      <c r="A90" t="s">
        <v>648</v>
      </c>
      <c r="B90" t="str">
        <f t="shared" si="157"/>
        <v>pendingOrders.lockAtLeastFor</v>
      </c>
      <c r="C90" t="str">
        <f t="shared" si="158"/>
        <v>pendingOrdersLockAtLeastFor</v>
      </c>
      <c r="D90" t="str">
        <f t="shared" si="159"/>
        <v>pendingOrdersLockAtLeastFor</v>
      </c>
      <c r="E90" t="str">
        <f>"long "&amp;D90</f>
        <v>long pendingOrdersLockAtLeastFor</v>
      </c>
      <c r="F90" t="str">
        <f t="shared" si="161"/>
        <v>private  long pendingOrdersLockAtLeastFor;</v>
      </c>
      <c r="G90" t="s">
        <v>472</v>
      </c>
      <c r="H90" t="str">
        <f t="shared" si="162"/>
        <v>this.pendingOrdersLockAtLeastFor = pendingOrdersLockAtLeastFor;</v>
      </c>
      <c r="I90" t="str">
        <f t="shared" si="163"/>
        <v>@Value("${org.muhia.psi.scheduler.pending.orders.lockatleastfor}") private  long pendingOrdersLockAtLeastFor;</v>
      </c>
      <c r="J90" t="str">
        <f t="shared" si="164"/>
        <v>org.muhia.psi.scheduler.pending.orders.lockatleastfor=15000</v>
      </c>
      <c r="K90" s="18">
        <v>15000</v>
      </c>
      <c r="L90" t="str">
        <f t="shared" si="165"/>
        <v>"${org.muhia.psi.scheduler.pending.orders.lockatleastfor}"</v>
      </c>
    </row>
    <row r="91" spans="1:12" x14ac:dyDescent="0.3">
      <c r="A91" t="s">
        <v>649</v>
      </c>
      <c r="B91" t="str">
        <f t="shared" si="157"/>
        <v>pendingOrders.lockAtMostFor</v>
      </c>
      <c r="C91" t="str">
        <f t="shared" si="158"/>
        <v>pendingOrdersLockAtMostFor</v>
      </c>
      <c r="D91" t="str">
        <f t="shared" si="159"/>
        <v>pendingOrdersLockAtMostFor</v>
      </c>
      <c r="E91" t="str">
        <f t="shared" ref="E91" si="167">"long "&amp;D91</f>
        <v>long pendingOrdersLockAtMostFor</v>
      </c>
      <c r="F91" t="str">
        <f t="shared" si="161"/>
        <v>private  long pendingOrdersLockAtMostFor;</v>
      </c>
      <c r="G91" t="s">
        <v>472</v>
      </c>
      <c r="H91" t="str">
        <f t="shared" si="162"/>
        <v>this.pendingOrdersLockAtMostFor = pendingOrdersLockAtMostFor;</v>
      </c>
      <c r="I91" t="str">
        <f t="shared" si="163"/>
        <v>@Value("${org.muhia.psi.scheduler.pending.orders.lockatmostfor}") private  long pendingOrdersLockAtMostFor;</v>
      </c>
      <c r="J91" t="str">
        <f t="shared" si="164"/>
        <v>org.muhia.psi.scheduler.pending.orders.lockatmostfor=15000</v>
      </c>
      <c r="K91" s="18">
        <v>15000</v>
      </c>
      <c r="L91" t="str">
        <f t="shared" si="165"/>
        <v>"${org.muhia.psi.scheduler.pending.orders.lockatmostfor}"</v>
      </c>
    </row>
    <row r="92" spans="1:12" x14ac:dyDescent="0.3">
      <c r="A92" t="s">
        <v>650</v>
      </c>
      <c r="B92" t="str">
        <f t="shared" si="157"/>
        <v>pendingSr.name</v>
      </c>
      <c r="C92" t="str">
        <f t="shared" si="158"/>
        <v>pendingSrName</v>
      </c>
      <c r="D92" t="str">
        <f t="shared" si="159"/>
        <v>pendingSrName</v>
      </c>
      <c r="E92" t="str">
        <f>"String "&amp;D92</f>
        <v>String pendingSrName</v>
      </c>
      <c r="F92" t="str">
        <f t="shared" si="161"/>
        <v>private  String pendingSrName;</v>
      </c>
      <c r="G92" t="s">
        <v>472</v>
      </c>
      <c r="H92" t="str">
        <f t="shared" si="162"/>
        <v>this.pendingSrName = pendingSrName;</v>
      </c>
      <c r="I92" t="str">
        <f t="shared" si="163"/>
        <v>@Value("${org.muhia.psi.scheduler.pending.sr.name}") private  String pendingSrName;</v>
      </c>
      <c r="J92" t="str">
        <f t="shared" si="164"/>
        <v>org.muhia.psi.scheduler.pending.sr.name=processPendingServiceRequests</v>
      </c>
      <c r="K92" s="18" t="s">
        <v>658</v>
      </c>
      <c r="L92" t="str">
        <f t="shared" si="165"/>
        <v>"${org.muhia.psi.scheduler.pending.sr.name}"</v>
      </c>
    </row>
    <row r="93" spans="1:12" x14ac:dyDescent="0.3">
      <c r="A93" t="s">
        <v>651</v>
      </c>
      <c r="B93" t="str">
        <f t="shared" si="157"/>
        <v>pendingSr.lockAtLeastFor</v>
      </c>
      <c r="C93" t="str">
        <f t="shared" si="158"/>
        <v>pendingSrLockAtLeastFor</v>
      </c>
      <c r="D93" t="str">
        <f t="shared" si="159"/>
        <v>pendingSrLockAtLeastFor</v>
      </c>
      <c r="E93" t="str">
        <f>"long "&amp;D93</f>
        <v>long pendingSrLockAtLeastFor</v>
      </c>
      <c r="F93" t="str">
        <f t="shared" si="161"/>
        <v>private  long pendingSrLockAtLeastFor;</v>
      </c>
      <c r="G93" t="s">
        <v>472</v>
      </c>
      <c r="H93" t="str">
        <f t="shared" si="162"/>
        <v>this.pendingSrLockAtLeastFor = pendingSrLockAtLeastFor;</v>
      </c>
      <c r="I93" t="str">
        <f t="shared" si="163"/>
        <v>@Value("${org.muhia.psi.scheduler.pending.sr.lockatleastfor}") private  long pendingSrLockAtLeastFor;</v>
      </c>
      <c r="J93" t="str">
        <f t="shared" si="164"/>
        <v>org.muhia.psi.scheduler.pending.sr.lockatleastfor=15000</v>
      </c>
      <c r="K93">
        <v>15000</v>
      </c>
      <c r="L93" t="str">
        <f t="shared" si="165"/>
        <v>"${org.muhia.psi.scheduler.pending.sr.lockatleastfor}"</v>
      </c>
    </row>
    <row r="94" spans="1:12" x14ac:dyDescent="0.3">
      <c r="A94" t="s">
        <v>652</v>
      </c>
      <c r="B94" t="str">
        <f t="shared" si="157"/>
        <v>pendingSr.lockAtMostFor</v>
      </c>
      <c r="C94" t="str">
        <f t="shared" si="158"/>
        <v>pendingSrLockAtMostFor</v>
      </c>
      <c r="D94" t="str">
        <f t="shared" si="159"/>
        <v>pendingSrLockAtMostFor</v>
      </c>
      <c r="E94" t="str">
        <f t="shared" ref="E94" si="168">"long "&amp;D94</f>
        <v>long pendingSrLockAtMostFor</v>
      </c>
      <c r="F94" t="str">
        <f t="shared" si="161"/>
        <v>private  long pendingSrLockAtMostFor;</v>
      </c>
      <c r="G94" t="s">
        <v>472</v>
      </c>
      <c r="H94" t="str">
        <f t="shared" si="162"/>
        <v>this.pendingSrLockAtMostFor = pendingSrLockAtMostFor;</v>
      </c>
      <c r="I94" t="str">
        <f t="shared" si="163"/>
        <v>@Value("${org.muhia.psi.scheduler.pending.sr.lockatmostfor}") private  long pendingSrLockAtMostFor;</v>
      </c>
      <c r="J94" t="str">
        <f t="shared" si="164"/>
        <v>org.muhia.psi.scheduler.pending.sr.lockatmostfor=15000</v>
      </c>
      <c r="K94">
        <v>15000</v>
      </c>
      <c r="L94" t="str">
        <f t="shared" si="165"/>
        <v>"${org.muhia.psi.scheduler.pending.sr.lockatmostfor}"</v>
      </c>
    </row>
    <row r="95" spans="1:12" x14ac:dyDescent="0.3">
      <c r="A95" t="s">
        <v>653</v>
      </c>
      <c r="B95" t="str">
        <f t="shared" si="157"/>
        <v>momaData.name</v>
      </c>
      <c r="C95" t="str">
        <f t="shared" si="158"/>
        <v>momaDataName</v>
      </c>
      <c r="D95" t="str">
        <f t="shared" si="159"/>
        <v>momaDataName</v>
      </c>
      <c r="E95" t="str">
        <f>"String "&amp;D95</f>
        <v>String momaDataName</v>
      </c>
      <c r="F95" t="str">
        <f t="shared" si="161"/>
        <v>private  String momaDataName;</v>
      </c>
      <c r="G95" t="s">
        <v>472</v>
      </c>
      <c r="H95" t="str">
        <f t="shared" si="162"/>
        <v>this.momaDataName = momaDataName;</v>
      </c>
      <c r="I95" t="str">
        <f t="shared" si="163"/>
        <v>@Value("${org.muhia.psi.scheduler.moma.data.name}") private  String momaDataName;</v>
      </c>
      <c r="J95" t="str">
        <f t="shared" si="164"/>
        <v>org.muhia.psi.scheduler.moma.data.name=fetchMomaData</v>
      </c>
      <c r="K95" t="s">
        <v>660</v>
      </c>
      <c r="L95" t="str">
        <f t="shared" si="165"/>
        <v>"${org.muhia.psi.scheduler.moma.data.name}"</v>
      </c>
    </row>
    <row r="96" spans="1:12" x14ac:dyDescent="0.3">
      <c r="A96" t="s">
        <v>654</v>
      </c>
      <c r="B96" t="str">
        <f t="shared" si="157"/>
        <v>momaData.lockAtLeastFor</v>
      </c>
      <c r="C96" t="str">
        <f t="shared" si="158"/>
        <v>momaDataLockAtLeastFor</v>
      </c>
      <c r="D96" t="str">
        <f t="shared" si="159"/>
        <v>momaDataLockAtLeastFor</v>
      </c>
      <c r="E96" t="str">
        <f>"long "&amp;D96</f>
        <v>long momaDataLockAtLeastFor</v>
      </c>
      <c r="F96" t="str">
        <f t="shared" si="161"/>
        <v>private  long momaDataLockAtLeastFor;</v>
      </c>
      <c r="G96" t="s">
        <v>472</v>
      </c>
      <c r="H96" t="str">
        <f t="shared" si="162"/>
        <v>this.momaDataLockAtLeastFor = momaDataLockAtLeastFor;</v>
      </c>
      <c r="I96" t="str">
        <f t="shared" si="163"/>
        <v>@Value("${org.muhia.psi.scheduler.moma.data.lockatleastfor}") private  long momaDataLockAtLeastFor;</v>
      </c>
      <c r="J96" t="str">
        <f t="shared" si="164"/>
        <v>org.muhia.psi.scheduler.moma.data.lockatleastfor=15000</v>
      </c>
      <c r="K96">
        <v>15000</v>
      </c>
      <c r="L96" t="str">
        <f t="shared" si="165"/>
        <v>"${org.muhia.psi.scheduler.moma.data.lockatleastfor}"</v>
      </c>
    </row>
    <row r="97" spans="1:12" x14ac:dyDescent="0.3">
      <c r="A97" t="s">
        <v>655</v>
      </c>
      <c r="B97" t="str">
        <f t="shared" si="157"/>
        <v>momaData.lockAtMostFor</v>
      </c>
      <c r="C97" t="str">
        <f t="shared" si="158"/>
        <v>momaDataLockAtMostFor</v>
      </c>
      <c r="D97" t="str">
        <f t="shared" si="159"/>
        <v>momaDataLockAtMostFor</v>
      </c>
      <c r="E97" t="str">
        <f t="shared" ref="E97:E98" si="169">"long "&amp;D97</f>
        <v>long momaDataLockAtMostFor</v>
      </c>
      <c r="F97" t="str">
        <f t="shared" si="161"/>
        <v>private  long momaDataLockAtMostFor;</v>
      </c>
      <c r="G97" t="s">
        <v>472</v>
      </c>
      <c r="H97" t="str">
        <f t="shared" si="162"/>
        <v>this.momaDataLockAtMostFor = momaDataLockAtMostFor;</v>
      </c>
      <c r="I97" t="str">
        <f t="shared" si="163"/>
        <v>@Value("${org.muhia.psi.scheduler.moma.data.lockatmostfor}") private  long momaDataLockAtMostFor;</v>
      </c>
      <c r="J97" t="str">
        <f t="shared" si="164"/>
        <v>org.muhia.psi.scheduler.moma.data.lockatmostfor=15000</v>
      </c>
      <c r="K97">
        <v>15000</v>
      </c>
      <c r="L97" t="str">
        <f t="shared" si="165"/>
        <v>"${org.muhia.psi.scheduler.moma.data.lockatmostfor}"</v>
      </c>
    </row>
    <row r="98" spans="1:12" x14ac:dyDescent="0.3">
      <c r="A98" t="s">
        <v>661</v>
      </c>
      <c r="B98" t="str">
        <f t="shared" ref="B98" si="170">IFERROR(MID(A98,1,SEARCH(".",A98,1)-1)&amp;UPPER(MID(A98,SEARCH(".",A98,1)+1,1))&amp;MID(A98,SEARCH(".",A98,1)+2,LEN(A98)-SEARCH(".",A98,1)+1),A98)</f>
        <v>recurringPayments.name</v>
      </c>
      <c r="C98" t="str">
        <f t="shared" ref="C98" si="171">IFERROR(MID(B98,1,SEARCH(".",B98,1)-1)&amp;UPPER(MID(B98,SEARCH(".",B98,1)+1,1))&amp;MID(B98,SEARCH(".",B98,1)+2,LEN(B98)-SEARCH(".",B98,1)+1),B98)</f>
        <v>recurringPaymentsName</v>
      </c>
      <c r="D98" t="str">
        <f t="shared" ref="D98" si="172">IFERROR(MID(C98,1,SEARCH(".",C98,1)-1)&amp;UPPER(MID(C98,SEARCH(".",C98,1)+1,1))&amp;MID(C98,SEARCH(".",C98,1)+2,LEN(C98)-SEARCH(".",C98,1)+1),C98)</f>
        <v>recurringPaymentsName</v>
      </c>
      <c r="E98" t="str">
        <f t="shared" si="169"/>
        <v>long recurringPaymentsName</v>
      </c>
      <c r="F98" t="str">
        <f t="shared" ref="F98" si="173">"private  "&amp;E98&amp;";"</f>
        <v>private  long recurringPaymentsName;</v>
      </c>
      <c r="G98" t="s">
        <v>472</v>
      </c>
      <c r="H98" t="str">
        <f t="shared" ref="H98" si="174">"this."&amp;D98&amp;" = "&amp;D98&amp;";"</f>
        <v>this.recurringPaymentsName = recurringPaymentsName;</v>
      </c>
      <c r="I98" t="str">
        <f t="shared" ref="I98" si="175">"@Value(""${"&amp;G98&amp;"."&amp;LOWER(A98)&amp;"}"") "&amp;F98</f>
        <v>@Value("${org.muhia.psi.scheduler.recurring.payments.name}") private  long recurringPaymentsName;</v>
      </c>
      <c r="J98" t="str">
        <f t="shared" ref="J98" si="176">G98&amp;"."&amp;LOWER(A98)&amp;"="&amp;K98</f>
        <v>org.muhia.psi.scheduler.recurring.payments.name=recurringPayments</v>
      </c>
      <c r="K98" s="22" t="s">
        <v>659</v>
      </c>
      <c r="L98" t="str">
        <f t="shared" si="165"/>
        <v>"${org.muhia.psi.scheduler.recurring.payments.name}"</v>
      </c>
    </row>
  </sheetData>
  <hyperlinks>
    <hyperlink ref="K11" r:id="rId1" xr:uid="{946E7CA2-1DA5-4309-97BE-C1852EEA62FD}"/>
    <hyperlink ref="K12" r:id="rId2" xr:uid="{07BAF2C4-05C1-4342-8C78-DD1D3016D243}"/>
    <hyperlink ref="K13" r:id="rId3" xr:uid="{84E4D3F6-D508-4121-9FB5-B3BDC724F860}"/>
    <hyperlink ref="K14" r:id="rId4" xr:uid="{A6594A0B-DD69-4AC4-8A9C-22A857CCE3A9}"/>
    <hyperlink ref="K15" r:id="rId5" xr:uid="{3ABA0D4E-BF7F-4AC2-9E9B-107A41776D7C}"/>
    <hyperlink ref="K16" r:id="rId6" xr:uid="{4624DF16-C640-49EA-90A8-6A10FADFADB9}"/>
    <hyperlink ref="K55" r:id="rId7" xr:uid="{C5CFFAB8-4BF4-450B-9BA2-66B5BAC30FBC}"/>
    <hyperlink ref="K56" r:id="rId8" xr:uid="{33CF2AFC-55FF-4B6C-B812-4153E48C41A1}"/>
    <hyperlink ref="K62" r:id="rId9" xr:uid="{2A2DEDC5-8FFA-46F4-8D76-A8BF793A9213}"/>
    <hyperlink ref="K63" r:id="rId10" xr:uid="{4BD127E5-C555-484B-A081-897BCF5033A0}"/>
  </hyperlinks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workbookViewId="0"/>
  </sheetViews>
  <sheetFormatPr defaultRowHeight="14.4" x14ac:dyDescent="0.3"/>
  <cols>
    <col min="1" max="1" width="38" bestFit="1" customWidth="1"/>
    <col min="2" max="2" width="37.5546875" bestFit="1" customWidth="1"/>
    <col min="3" max="3" width="37.33203125" bestFit="1" customWidth="1"/>
    <col min="4" max="4" width="36.88671875" bestFit="1" customWidth="1"/>
    <col min="5" max="5" width="42.109375" bestFit="1" customWidth="1"/>
    <col min="6" max="6" width="49.33203125" bestFit="1" customWidth="1"/>
    <col min="7" max="7" width="30.33203125" bestFit="1" customWidth="1"/>
    <col min="8" max="8" width="79.21875" bestFit="1" customWidth="1"/>
    <col min="9" max="9" width="128.88671875" bestFit="1" customWidth="1"/>
    <col min="10" max="10" width="100.109375" bestFit="1" customWidth="1"/>
    <col min="11" max="11" width="47" bestFit="1" customWidth="1"/>
  </cols>
  <sheetData>
    <row r="1" spans="1:11" x14ac:dyDescent="0.3">
      <c r="B1" t="s">
        <v>0</v>
      </c>
      <c r="E1" t="s">
        <v>1</v>
      </c>
      <c r="F1" t="s">
        <v>5</v>
      </c>
      <c r="G1" t="s">
        <v>4</v>
      </c>
      <c r="I1" t="s">
        <v>2</v>
      </c>
      <c r="J1" t="s">
        <v>3</v>
      </c>
    </row>
    <row r="2" spans="1:11" x14ac:dyDescent="0.3">
      <c r="A2" t="s">
        <v>361</v>
      </c>
      <c r="B2" t="str">
        <f>IFERROR(MID(A2,1,SEARCH(".",A2,1)-1)&amp;UPPER(MID(A2,SEARCH(".",A2,1)+1,1))&amp;MID(A2,SEARCH(".",A2,1)+2,LEN(A2)-SEARCH(".",A2,1)+1),A2)</f>
        <v>jdbcDriver.Class.Name</v>
      </c>
      <c r="C2" t="str">
        <f>IFERROR(MID(B2,1,SEARCH(".",B2,1)-1)&amp;UPPER(MID(B2,SEARCH(".",B2,1)+1,1))&amp;MID(B2,SEARCH(".",B2,1)+2,LEN(B2)-SEARCH(".",B2,1)+1),B2)</f>
        <v>jdbcDriverClass.Name</v>
      </c>
      <c r="D2" t="str">
        <f>IFERROR(MID(C2,1,SEARCH(".",C2,1)-1)&amp;UPPER(MID(C2,SEARCH(".",C2,1)+1,1))&amp;MID(C2,SEARCH(".",C2,1)+2,LEN(C2)-SEARCH(".",C2,1)+1),C2)</f>
        <v>jdbcDriverClassName</v>
      </c>
      <c r="E2" t="str">
        <f>"String "&amp;D2</f>
        <v>String jdbcDriverClassName</v>
      </c>
      <c r="F2" t="str">
        <f>"private  "&amp;E2&amp;";"</f>
        <v>private  String jdbcDriverClassName;</v>
      </c>
      <c r="G2" t="s">
        <v>305</v>
      </c>
      <c r="H2" t="str">
        <f>"this."&amp;D2&amp;" = "&amp;D2&amp;";"</f>
        <v>this.jdbcDriverClassName = jdbcDriverClassName;</v>
      </c>
      <c r="I2" t="str">
        <f>"@Value(""${"&amp;G2&amp;"."&amp;LOWER(A2)&amp;"}"") "&amp;F2</f>
        <v>@Value("${org.muhia.psi.config.orm.hibernate.jdbc.driver.class.name}") private  String jdbcDriverClassName;</v>
      </c>
      <c r="J2" t="str">
        <f>G2&amp;"."&amp;LOWER(A2)&amp;"="&amp;K2</f>
        <v>org.muhia.psi.config.orm.hibernate.jdbc.driver.class.name=oracle.jdbc.OracleDriver</v>
      </c>
      <c r="K2" t="s">
        <v>362</v>
      </c>
    </row>
    <row r="3" spans="1:11" x14ac:dyDescent="0.3">
      <c r="A3" t="s">
        <v>306</v>
      </c>
      <c r="B3" t="str">
        <f t="shared" ref="B3:D3" si="0">IFERROR(MID(A3,1,SEARCH(".",A3,1)-1)&amp;UPPER(MID(A3,SEARCH(".",A3,1)+1,1))&amp;MID(A3,SEARCH(".",A3,1)+2,LEN(A3)-SEARCH(".",A3,1)+1),A3)</f>
        <v>jdbcUrl</v>
      </c>
      <c r="C3" t="str">
        <f t="shared" si="0"/>
        <v>jdbcUrl</v>
      </c>
      <c r="D3" t="str">
        <f t="shared" si="0"/>
        <v>jdbcUrl</v>
      </c>
      <c r="E3" t="str">
        <f t="shared" ref="E3" si="1">"String "&amp;D3</f>
        <v>String jdbcUrl</v>
      </c>
      <c r="F3" t="str">
        <f t="shared" ref="F3" si="2">"private  "&amp;E3&amp;";"</f>
        <v>private  String jdbcUrl;</v>
      </c>
      <c r="G3" t="s">
        <v>305</v>
      </c>
      <c r="H3" t="str">
        <f t="shared" ref="H3" si="3">"this."&amp;D3&amp;" = "&amp;D3&amp;";"</f>
        <v>this.jdbcUrl = jdbcUrl;</v>
      </c>
      <c r="I3" t="str">
        <f t="shared" ref="I3:I49" si="4">"@Value(""${"&amp;G3&amp;"."&amp;LOWER(A3)&amp;"}"") "&amp;F3</f>
        <v>@Value("${org.muhia.psi.config.orm.hibernate.jdbc.url}") private  String jdbcUrl;</v>
      </c>
      <c r="J3" t="str">
        <f t="shared" ref="J3:J49" si="5">G3&amp;"."&amp;LOWER(A3)&amp;"="&amp;K3</f>
        <v>org.muhia.psi.config.orm.hibernate.jdbc.url=jdbc:oracle:thin:@//127.0.0.1:1591/dev02db</v>
      </c>
      <c r="K3" t="s">
        <v>309</v>
      </c>
    </row>
    <row r="4" spans="1:11" x14ac:dyDescent="0.3">
      <c r="A4" t="s">
        <v>307</v>
      </c>
      <c r="B4" t="str">
        <f t="shared" ref="B4:B5" si="6">IFERROR(MID(A4,1,SEARCH(".",A4,1)-1)&amp;UPPER(MID(A4,SEARCH(".",A4,1)+1,1))&amp;MID(A4,SEARCH(".",A4,1)+2,LEN(A4)-SEARCH(".",A4,1)+1),A4)</f>
        <v>jdbcUser</v>
      </c>
      <c r="C4" t="str">
        <f t="shared" ref="C4:C5" si="7">IFERROR(MID(B4,1,SEARCH(".",B4,1)-1)&amp;UPPER(MID(B4,SEARCH(".",B4,1)+1,1))&amp;MID(B4,SEARCH(".",B4,1)+2,LEN(B4)-SEARCH(".",B4,1)+1),B4)</f>
        <v>jdbcUser</v>
      </c>
      <c r="D4" t="str">
        <f t="shared" ref="D4:D5" si="8">IFERROR(MID(C4,1,SEARCH(".",C4,1)-1)&amp;UPPER(MID(C4,SEARCH(".",C4,1)+1,1))&amp;MID(C4,SEARCH(".",C4,1)+2,LEN(C4)-SEARCH(".",C4,1)+1),C4)</f>
        <v>jdbcUser</v>
      </c>
      <c r="E4" t="str">
        <f t="shared" ref="E4:E5" si="9">"String "&amp;D4</f>
        <v>String jdbcUser</v>
      </c>
      <c r="F4" t="str">
        <f t="shared" ref="F4:F5" si="10">"private  "&amp;E4&amp;";"</f>
        <v>private  String jdbcUser;</v>
      </c>
      <c r="G4" t="s">
        <v>305</v>
      </c>
      <c r="H4" t="str">
        <f t="shared" ref="H4:H5" si="11">"this."&amp;D4&amp;" = "&amp;D4&amp;";"</f>
        <v>this.jdbcUser = jdbcUser;</v>
      </c>
      <c r="I4" t="str">
        <f t="shared" si="4"/>
        <v>@Value("${org.muhia.psi.config.orm.hibernate.jdbc.user}") private  String jdbcUser;</v>
      </c>
      <c r="J4" t="str">
        <f t="shared" si="5"/>
        <v>org.muhia.psi.config.orm.hibernate.jdbc.user=0p/iiUM0/vKaJtPCII5fCA==</v>
      </c>
      <c r="K4" t="s">
        <v>310</v>
      </c>
    </row>
    <row r="5" spans="1:11" x14ac:dyDescent="0.3">
      <c r="A5" t="s">
        <v>308</v>
      </c>
      <c r="B5" t="str">
        <f t="shared" si="6"/>
        <v>jdbcPass</v>
      </c>
      <c r="C5" t="str">
        <f t="shared" si="7"/>
        <v>jdbcPass</v>
      </c>
      <c r="D5" t="str">
        <f t="shared" si="8"/>
        <v>jdbcPass</v>
      </c>
      <c r="E5" t="str">
        <f t="shared" si="9"/>
        <v>String jdbcPass</v>
      </c>
      <c r="F5" t="str">
        <f t="shared" si="10"/>
        <v>private  String jdbcPass;</v>
      </c>
      <c r="G5" t="s">
        <v>312</v>
      </c>
      <c r="H5" t="str">
        <f t="shared" si="11"/>
        <v>this.jdbcPass = jdbcPass;</v>
      </c>
      <c r="I5" t="str">
        <f t="shared" si="4"/>
        <v>@Value("${org.muhia.psi.config.orm.jdbc.pass}") private  String jdbcPass;</v>
      </c>
      <c r="J5" t="str">
        <f t="shared" si="5"/>
        <v>org.muhia.psi.config.orm.jdbc.pass=MocWtPMpri0MMbY6779BNg==</v>
      </c>
      <c r="K5" t="s">
        <v>311</v>
      </c>
    </row>
    <row r="6" spans="1:11" x14ac:dyDescent="0.3">
      <c r="A6" t="s">
        <v>313</v>
      </c>
      <c r="B6" t="str">
        <f t="shared" ref="B6:B23" si="12">IFERROR(MID(A6,1,SEARCH(".",A6,1)-1)&amp;UPPER(MID(A6,SEARCH(".",A6,1)+1,1))&amp;MID(A6,SEARCH(".",A6,1)+2,LEN(A6)-SEARCH(".",A6,1)+1),A6)</f>
        <v>hibernateDialect</v>
      </c>
      <c r="C6" t="str">
        <f t="shared" ref="C6:C23" si="13">IFERROR(MID(B6,1,SEARCH(".",B6,1)-1)&amp;UPPER(MID(B6,SEARCH(".",B6,1)+1,1))&amp;MID(B6,SEARCH(".",B6,1)+2,LEN(B6)-SEARCH(".",B6,1)+1),B6)</f>
        <v>hibernateDialect</v>
      </c>
      <c r="D6" t="str">
        <f t="shared" ref="D6:D23" si="14">IFERROR(MID(C6,1,SEARCH(".",C6,1)-1)&amp;UPPER(MID(C6,SEARCH(".",C6,1)+1,1))&amp;MID(C6,SEARCH(".",C6,1)+2,LEN(C6)-SEARCH(".",C6,1)+1),C6)</f>
        <v>hibernateDialect</v>
      </c>
      <c r="E6" t="str">
        <f t="shared" ref="E6:E22" si="15">"String "&amp;D6</f>
        <v>String hibernateDialect</v>
      </c>
      <c r="F6" t="str">
        <f t="shared" ref="F6:F23" si="16">"private  "&amp;E6&amp;";"</f>
        <v>private  String hibernateDialect;</v>
      </c>
      <c r="G6" t="s">
        <v>312</v>
      </c>
      <c r="H6" t="str">
        <f t="shared" ref="H6:H23" si="17">"this."&amp;D6&amp;" = "&amp;D6&amp;";"</f>
        <v>this.hibernateDialect = hibernateDialect;</v>
      </c>
      <c r="I6" t="str">
        <f t="shared" si="4"/>
        <v>@Value("${org.muhia.psi.config.orm.hibernate.dialect}") private  String hibernateDialect;</v>
      </c>
      <c r="J6" t="str">
        <f t="shared" si="5"/>
        <v>org.muhia.psi.config.orm.hibernate.dialect=Oracle12cDialect</v>
      </c>
      <c r="K6" t="s">
        <v>316</v>
      </c>
    </row>
    <row r="7" spans="1:11" x14ac:dyDescent="0.3">
      <c r="A7" t="s">
        <v>314</v>
      </c>
      <c r="B7" t="str">
        <f t="shared" si="12"/>
        <v>hibernateShow.sql</v>
      </c>
      <c r="C7" t="str">
        <f t="shared" si="13"/>
        <v>hibernateShowSql</v>
      </c>
      <c r="D7" t="str">
        <f t="shared" si="14"/>
        <v>hibernateShowSql</v>
      </c>
      <c r="E7" t="str">
        <f t="shared" si="15"/>
        <v>String hibernateShowSql</v>
      </c>
      <c r="F7" t="str">
        <f t="shared" si="16"/>
        <v>private  String hibernateShowSql;</v>
      </c>
      <c r="G7" t="s">
        <v>312</v>
      </c>
      <c r="H7" t="str">
        <f t="shared" si="17"/>
        <v>this.hibernateShowSql = hibernateShowSql;</v>
      </c>
      <c r="I7" t="str">
        <f t="shared" si="4"/>
        <v>@Value("${org.muhia.psi.config.orm.hibernate.show.sql}") private  String hibernateShowSql;</v>
      </c>
      <c r="J7" t="str">
        <f t="shared" si="5"/>
        <v>org.muhia.psi.config.orm.hibernate.show.sql=true</v>
      </c>
      <c r="K7" t="str">
        <f>LOWER(TRUE)</f>
        <v>true</v>
      </c>
    </row>
    <row r="8" spans="1:11" x14ac:dyDescent="0.3">
      <c r="A8" t="s">
        <v>315</v>
      </c>
      <c r="B8" t="str">
        <f t="shared" si="12"/>
        <v>hibernateHbm2ddl.auto</v>
      </c>
      <c r="C8" t="str">
        <f t="shared" si="13"/>
        <v>hibernateHbm2ddlAuto</v>
      </c>
      <c r="D8" t="str">
        <f t="shared" si="14"/>
        <v>hibernateHbm2ddlAuto</v>
      </c>
      <c r="E8" t="str">
        <f t="shared" si="15"/>
        <v>String hibernateHbm2ddlAuto</v>
      </c>
      <c r="F8" t="str">
        <f t="shared" si="16"/>
        <v>private  String hibernateHbm2ddlAuto;</v>
      </c>
      <c r="G8" t="s">
        <v>312</v>
      </c>
      <c r="H8" t="str">
        <f t="shared" si="17"/>
        <v>this.hibernateHbm2ddlAuto = hibernateHbm2ddlAuto;</v>
      </c>
      <c r="I8" t="str">
        <f t="shared" si="4"/>
        <v>@Value("${org.muhia.psi.config.orm.hibernate.hbm2ddl.auto}") private  String hibernateHbm2ddlAuto;</v>
      </c>
      <c r="J8" t="str">
        <f t="shared" si="5"/>
        <v>org.muhia.psi.config.orm.hibernate.hbm2ddl.auto=none</v>
      </c>
      <c r="K8" t="s">
        <v>317</v>
      </c>
    </row>
    <row r="9" spans="1:11" x14ac:dyDescent="0.3">
      <c r="A9" t="s">
        <v>318</v>
      </c>
      <c r="B9" t="str">
        <f t="shared" si="12"/>
        <v>poolAcquire.increment</v>
      </c>
      <c r="C9" t="str">
        <f t="shared" si="13"/>
        <v>poolAcquireIncrement</v>
      </c>
      <c r="D9" t="str">
        <f t="shared" si="14"/>
        <v>poolAcquireIncrement</v>
      </c>
      <c r="E9" t="str">
        <f t="shared" si="15"/>
        <v>String poolAcquireIncrement</v>
      </c>
      <c r="F9" t="str">
        <f t="shared" si="16"/>
        <v>private  String poolAcquireIncrement;</v>
      </c>
      <c r="G9" t="s">
        <v>305</v>
      </c>
      <c r="H9" t="str">
        <f t="shared" si="17"/>
        <v>this.poolAcquireIncrement = poolAcquireIncrement;</v>
      </c>
      <c r="I9" t="str">
        <f t="shared" si="4"/>
        <v>@Value("${org.muhia.psi.config.orm.hibernate.pool.acquire.increment}") private  String poolAcquireIncrement;</v>
      </c>
      <c r="J9" t="str">
        <f t="shared" si="5"/>
        <v>org.muhia.psi.config.orm.hibernate.pool.acquire.increment=1</v>
      </c>
      <c r="K9">
        <v>1</v>
      </c>
    </row>
    <row r="10" spans="1:11" x14ac:dyDescent="0.3">
      <c r="A10" t="s">
        <v>319</v>
      </c>
      <c r="B10" t="str">
        <f t="shared" si="12"/>
        <v>poolAuto.commit.onclose</v>
      </c>
      <c r="C10" t="str">
        <f t="shared" si="13"/>
        <v>poolAutoCommit.onclose</v>
      </c>
      <c r="D10" t="str">
        <f t="shared" si="14"/>
        <v>poolAutoCommitOnclose</v>
      </c>
      <c r="E10" t="str">
        <f t="shared" si="15"/>
        <v>String poolAutoCommitOnclose</v>
      </c>
      <c r="F10" t="str">
        <f t="shared" si="16"/>
        <v>private  String poolAutoCommitOnclose;</v>
      </c>
      <c r="G10" t="s">
        <v>305</v>
      </c>
      <c r="H10" t="str">
        <f t="shared" si="17"/>
        <v>this.poolAutoCommitOnclose = poolAutoCommitOnclose;</v>
      </c>
      <c r="I10" t="str">
        <f t="shared" si="4"/>
        <v>@Value("${org.muhia.psi.config.orm.hibernate.pool.auto.commit.onclose}") private  String poolAutoCommitOnclose;</v>
      </c>
      <c r="J10" t="str">
        <f t="shared" si="5"/>
        <v>org.muhia.psi.config.orm.hibernate.pool.auto.commit.onclose=true</v>
      </c>
      <c r="K10" t="str">
        <f>LOWER(TRUE)</f>
        <v>true</v>
      </c>
    </row>
    <row r="11" spans="1:11" x14ac:dyDescent="0.3">
      <c r="A11" t="s">
        <v>320</v>
      </c>
      <c r="B11" t="str">
        <f t="shared" si="12"/>
        <v>poolInitial.size</v>
      </c>
      <c r="C11" t="str">
        <f t="shared" si="13"/>
        <v>poolInitialSize</v>
      </c>
      <c r="D11" t="str">
        <f t="shared" si="14"/>
        <v>poolInitialSize</v>
      </c>
      <c r="E11" t="str">
        <f>"int "&amp;D11</f>
        <v>int poolInitialSize</v>
      </c>
      <c r="F11" t="str">
        <f t="shared" si="16"/>
        <v>private  int poolInitialSize;</v>
      </c>
      <c r="G11" t="s">
        <v>305</v>
      </c>
      <c r="H11" t="str">
        <f t="shared" si="17"/>
        <v>this.poolInitialSize = poolInitialSize;</v>
      </c>
      <c r="I11" t="str">
        <f t="shared" si="4"/>
        <v>@Value("${org.muhia.psi.config.orm.hibernate.pool.initial.size}") private  int poolInitialSize;</v>
      </c>
      <c r="J11" t="str">
        <f t="shared" si="5"/>
        <v>org.muhia.psi.config.orm.hibernate.pool.initial.size=1</v>
      </c>
      <c r="K11">
        <v>1</v>
      </c>
    </row>
    <row r="12" spans="1:11" x14ac:dyDescent="0.3">
      <c r="A12" t="s">
        <v>321</v>
      </c>
      <c r="B12" t="str">
        <f t="shared" si="12"/>
        <v>poolMax.Size</v>
      </c>
      <c r="C12" t="str">
        <f t="shared" si="13"/>
        <v>poolMaxSize</v>
      </c>
      <c r="D12" t="str">
        <f t="shared" si="14"/>
        <v>poolMaxSize</v>
      </c>
      <c r="E12" t="str">
        <f t="shared" ref="E12:E14" si="18">"int "&amp;D12</f>
        <v>int poolMaxSize</v>
      </c>
      <c r="F12" t="str">
        <f t="shared" si="16"/>
        <v>private  int poolMaxSize;</v>
      </c>
      <c r="G12" t="s">
        <v>305</v>
      </c>
      <c r="H12" t="str">
        <f t="shared" si="17"/>
        <v>this.poolMaxSize = poolMaxSize;</v>
      </c>
      <c r="I12" t="str">
        <f t="shared" si="4"/>
        <v>@Value("${org.muhia.psi.config.orm.hibernate.pool.max.size}") private  int poolMaxSize;</v>
      </c>
      <c r="J12" t="str">
        <f t="shared" si="5"/>
        <v>org.muhia.psi.config.orm.hibernate.pool.max.size=3</v>
      </c>
      <c r="K12">
        <v>3</v>
      </c>
    </row>
    <row r="13" spans="1:11" x14ac:dyDescent="0.3">
      <c r="A13" t="s">
        <v>322</v>
      </c>
      <c r="B13" t="str">
        <f t="shared" si="12"/>
        <v>poolMin.Size</v>
      </c>
      <c r="C13" t="str">
        <f t="shared" si="13"/>
        <v>poolMinSize</v>
      </c>
      <c r="D13" t="str">
        <f t="shared" si="14"/>
        <v>poolMinSize</v>
      </c>
      <c r="E13" t="str">
        <f t="shared" si="18"/>
        <v>int poolMinSize</v>
      </c>
      <c r="F13" t="str">
        <f t="shared" si="16"/>
        <v>private  int poolMinSize;</v>
      </c>
      <c r="G13" t="s">
        <v>305</v>
      </c>
      <c r="H13" t="str">
        <f t="shared" si="17"/>
        <v>this.poolMinSize = poolMinSize;</v>
      </c>
      <c r="I13" t="str">
        <f t="shared" si="4"/>
        <v>@Value("${org.muhia.psi.config.orm.hibernate.pool.min.size}") private  int poolMinSize;</v>
      </c>
      <c r="J13" t="str">
        <f t="shared" si="5"/>
        <v>org.muhia.psi.config.orm.hibernate.pool.min.size=1</v>
      </c>
      <c r="K13">
        <v>1</v>
      </c>
    </row>
    <row r="14" spans="1:11" x14ac:dyDescent="0.3">
      <c r="A14" t="s">
        <v>323</v>
      </c>
      <c r="B14" t="str">
        <f t="shared" si="12"/>
        <v>poolMax.Idle.Time</v>
      </c>
      <c r="C14" t="str">
        <f t="shared" si="13"/>
        <v>poolMaxIdle.Time</v>
      </c>
      <c r="D14" t="str">
        <f t="shared" si="14"/>
        <v>poolMaxIdleTime</v>
      </c>
      <c r="E14" t="str">
        <f t="shared" si="18"/>
        <v>int poolMaxIdleTime</v>
      </c>
      <c r="F14" t="str">
        <f t="shared" si="16"/>
        <v>private  int poolMaxIdleTime;</v>
      </c>
      <c r="G14" t="s">
        <v>305</v>
      </c>
      <c r="H14" t="str">
        <f t="shared" si="17"/>
        <v>this.poolMaxIdleTime = poolMaxIdleTime;</v>
      </c>
      <c r="I14" t="str">
        <f t="shared" si="4"/>
        <v>@Value("${org.muhia.psi.config.orm.hibernate.pool.max.idle.time}") private  int poolMaxIdleTime;</v>
      </c>
      <c r="J14" t="str">
        <f t="shared" si="5"/>
        <v>org.muhia.psi.config.orm.hibernate.pool.max.idle.time=10</v>
      </c>
      <c r="K14">
        <v>10</v>
      </c>
    </row>
    <row r="15" spans="1:11" x14ac:dyDescent="0.3">
      <c r="A15" t="s">
        <v>324</v>
      </c>
      <c r="B15" t="str">
        <f t="shared" si="12"/>
        <v>poolAcquire.Retry.Attempts</v>
      </c>
      <c r="C15" t="str">
        <f t="shared" si="13"/>
        <v>poolAcquireRetry.Attempts</v>
      </c>
      <c r="D15" t="str">
        <f t="shared" si="14"/>
        <v>poolAcquireRetryAttempts</v>
      </c>
      <c r="E15" t="str">
        <f>"int "&amp;D15</f>
        <v>int poolAcquireRetryAttempts</v>
      </c>
      <c r="F15" t="str">
        <f t="shared" si="16"/>
        <v>private  int poolAcquireRetryAttempts;</v>
      </c>
      <c r="G15" t="s">
        <v>305</v>
      </c>
      <c r="H15" t="str">
        <f t="shared" si="17"/>
        <v>this.poolAcquireRetryAttempts = poolAcquireRetryAttempts;</v>
      </c>
      <c r="I15" t="str">
        <f t="shared" si="4"/>
        <v>@Value("${org.muhia.psi.config.orm.hibernate.pool.acquire.retry.attempts}") private  int poolAcquireRetryAttempts;</v>
      </c>
      <c r="J15" t="str">
        <f t="shared" si="5"/>
        <v>org.muhia.psi.config.orm.hibernate.pool.acquire.retry.attempts=15</v>
      </c>
      <c r="K15">
        <v>15</v>
      </c>
    </row>
    <row r="16" spans="1:11" x14ac:dyDescent="0.3">
      <c r="A16" t="s">
        <v>325</v>
      </c>
      <c r="B16" t="str">
        <f t="shared" si="12"/>
        <v>poolAcquire.Retry.Delay</v>
      </c>
      <c r="C16" t="str">
        <f t="shared" si="13"/>
        <v>poolAcquireRetry.Delay</v>
      </c>
      <c r="D16" t="str">
        <f t="shared" si="14"/>
        <v>poolAcquireRetryDelay</v>
      </c>
      <c r="E16" t="str">
        <f>"int "&amp;D16</f>
        <v>int poolAcquireRetryDelay</v>
      </c>
      <c r="F16" t="str">
        <f t="shared" si="16"/>
        <v>private  int poolAcquireRetryDelay;</v>
      </c>
      <c r="G16" t="s">
        <v>305</v>
      </c>
      <c r="H16" t="str">
        <f t="shared" si="17"/>
        <v>this.poolAcquireRetryDelay = poolAcquireRetryDelay;</v>
      </c>
      <c r="I16" t="str">
        <f t="shared" si="4"/>
        <v>@Value("${org.muhia.psi.config.orm.hibernate.pool.acquire.retry.delay}") private  int poolAcquireRetryDelay;</v>
      </c>
      <c r="J16" t="str">
        <f t="shared" si="5"/>
        <v>org.muhia.psi.config.orm.hibernate.pool.acquire.retry.delay=45</v>
      </c>
      <c r="K16">
        <v>45</v>
      </c>
    </row>
    <row r="17" spans="1:11" x14ac:dyDescent="0.3">
      <c r="A17" t="s">
        <v>326</v>
      </c>
      <c r="B17" t="str">
        <f t="shared" si="12"/>
        <v>poolMax.Connection.Age</v>
      </c>
      <c r="C17" t="str">
        <f t="shared" si="13"/>
        <v>poolMaxConnection.Age</v>
      </c>
      <c r="D17" t="str">
        <f t="shared" si="14"/>
        <v>poolMaxConnectionAge</v>
      </c>
      <c r="E17" t="str">
        <f t="shared" ref="E17:E20" si="19">"int "&amp;D17</f>
        <v>int poolMaxConnectionAge</v>
      </c>
      <c r="F17" t="str">
        <f t="shared" si="16"/>
        <v>private  int poolMaxConnectionAge;</v>
      </c>
      <c r="G17" t="s">
        <v>305</v>
      </c>
      <c r="H17" t="str">
        <f t="shared" si="17"/>
        <v>this.poolMaxConnectionAge = poolMaxConnectionAge;</v>
      </c>
      <c r="I17" t="str">
        <f t="shared" si="4"/>
        <v>@Value("${org.muhia.psi.config.orm.hibernate.pool.max.connection.age}") private  int poolMaxConnectionAge;</v>
      </c>
      <c r="J17" t="str">
        <f t="shared" si="5"/>
        <v>org.muhia.psi.config.orm.hibernate.pool.max.connection.age=10</v>
      </c>
      <c r="K17">
        <v>10</v>
      </c>
    </row>
    <row r="18" spans="1:11" x14ac:dyDescent="0.3">
      <c r="A18" t="s">
        <v>327</v>
      </c>
      <c r="B18" t="str">
        <f t="shared" si="12"/>
        <v>poolMaxIdle.TimeExcess.Connections</v>
      </c>
      <c r="C18" t="str">
        <f t="shared" si="13"/>
        <v>poolMaxIdleTimeExcess.Connections</v>
      </c>
      <c r="D18" t="str">
        <f t="shared" si="14"/>
        <v>poolMaxIdleTimeExcessConnections</v>
      </c>
      <c r="E18" t="str">
        <f t="shared" si="19"/>
        <v>int poolMaxIdleTimeExcessConnections</v>
      </c>
      <c r="F18" t="str">
        <f t="shared" si="16"/>
        <v>private  int poolMaxIdleTimeExcessConnections;</v>
      </c>
      <c r="G18" t="s">
        <v>305</v>
      </c>
      <c r="H18" t="str">
        <f t="shared" si="17"/>
        <v>this.poolMaxIdleTimeExcessConnections = poolMaxIdleTimeExcessConnections;</v>
      </c>
      <c r="I18" t="str">
        <f t="shared" si="4"/>
        <v>@Value("${org.muhia.psi.config.orm.hibernate.pool.maxidle.timeexcess.connections}") private  int poolMaxIdleTimeExcessConnections;</v>
      </c>
      <c r="J18" t="str">
        <f t="shared" si="5"/>
        <v>org.muhia.psi.config.orm.hibernate.pool.maxidle.timeexcess.connections=20</v>
      </c>
      <c r="K18">
        <v>20</v>
      </c>
    </row>
    <row r="19" spans="1:11" x14ac:dyDescent="0.3">
      <c r="A19" t="s">
        <v>328</v>
      </c>
      <c r="B19" t="str">
        <f t="shared" si="12"/>
        <v>poolMax.Statements</v>
      </c>
      <c r="C19" t="str">
        <f t="shared" si="13"/>
        <v>poolMaxStatements</v>
      </c>
      <c r="D19" t="str">
        <f t="shared" si="14"/>
        <v>poolMaxStatements</v>
      </c>
      <c r="E19" t="str">
        <f t="shared" si="19"/>
        <v>int poolMaxStatements</v>
      </c>
      <c r="F19" t="str">
        <f t="shared" si="16"/>
        <v>private  int poolMaxStatements;</v>
      </c>
      <c r="G19" t="s">
        <v>305</v>
      </c>
      <c r="H19" t="str">
        <f t="shared" si="17"/>
        <v>this.poolMaxStatements = poolMaxStatements;</v>
      </c>
      <c r="I19" t="str">
        <f t="shared" si="4"/>
        <v>@Value("${org.muhia.psi.config.orm.hibernate.pool.max.statements}") private  int poolMaxStatements;</v>
      </c>
      <c r="J19" t="str">
        <f t="shared" si="5"/>
        <v>org.muhia.psi.config.orm.hibernate.pool.max.statements=0</v>
      </c>
      <c r="K19">
        <v>0</v>
      </c>
    </row>
    <row r="20" spans="1:11" x14ac:dyDescent="0.3">
      <c r="A20" t="s">
        <v>329</v>
      </c>
      <c r="B20" t="str">
        <f t="shared" si="12"/>
        <v>poolMax.Statements.PerConnection</v>
      </c>
      <c r="C20" t="str">
        <f t="shared" si="13"/>
        <v>poolMaxStatements.PerConnection</v>
      </c>
      <c r="D20" t="str">
        <f t="shared" si="14"/>
        <v>poolMaxStatementsPerConnection</v>
      </c>
      <c r="E20" t="str">
        <f t="shared" si="19"/>
        <v>int poolMaxStatementsPerConnection</v>
      </c>
      <c r="F20" t="str">
        <f t="shared" si="16"/>
        <v>private  int poolMaxStatementsPerConnection;</v>
      </c>
      <c r="G20" t="s">
        <v>305</v>
      </c>
      <c r="H20" t="str">
        <f t="shared" si="17"/>
        <v>this.poolMaxStatementsPerConnection = poolMaxStatementsPerConnection;</v>
      </c>
      <c r="I20" t="str">
        <f t="shared" si="4"/>
        <v>@Value("${org.muhia.psi.config.orm.hibernate.pool.max.statements.perconnection}") private  int poolMaxStatementsPerConnection;</v>
      </c>
      <c r="J20" t="str">
        <f t="shared" si="5"/>
        <v>org.muhia.psi.config.orm.hibernate.pool.max.statements.perconnection=25</v>
      </c>
      <c r="K20">
        <v>25</v>
      </c>
    </row>
    <row r="21" spans="1:11" x14ac:dyDescent="0.3">
      <c r="A21" t="s">
        <v>330</v>
      </c>
      <c r="B21" t="str">
        <f t="shared" si="12"/>
        <v>poolPreferred.Test.Query</v>
      </c>
      <c r="C21" t="str">
        <f t="shared" si="13"/>
        <v>poolPreferredTest.Query</v>
      </c>
      <c r="D21" t="str">
        <f t="shared" si="14"/>
        <v>poolPreferredTestQuery</v>
      </c>
      <c r="E21" t="str">
        <f t="shared" si="15"/>
        <v>String poolPreferredTestQuery</v>
      </c>
      <c r="F21" t="str">
        <f t="shared" si="16"/>
        <v>private  String poolPreferredTestQuery;</v>
      </c>
      <c r="G21" t="s">
        <v>305</v>
      </c>
      <c r="H21" t="str">
        <f t="shared" si="17"/>
        <v>this.poolPreferredTestQuery = poolPreferredTestQuery;</v>
      </c>
      <c r="I21" t="str">
        <f t="shared" si="4"/>
        <v>@Value("${org.muhia.psi.config.orm.hibernate.pool.preferred.test.query}") private  String poolPreferredTestQuery;</v>
      </c>
      <c r="J21" t="str">
        <f t="shared" si="5"/>
        <v>org.muhia.psi.config.orm.hibernate.pool.preferred.test.query=select 1 from DUAL</v>
      </c>
      <c r="K21" t="s">
        <v>337</v>
      </c>
    </row>
    <row r="22" spans="1:11" x14ac:dyDescent="0.3">
      <c r="A22" t="s">
        <v>331</v>
      </c>
      <c r="B22" t="str">
        <f t="shared" si="12"/>
        <v>poolAutomatic.TestTable</v>
      </c>
      <c r="C22" t="str">
        <f t="shared" si="13"/>
        <v>poolAutomaticTestTable</v>
      </c>
      <c r="D22" t="str">
        <f t="shared" si="14"/>
        <v>poolAutomaticTestTable</v>
      </c>
      <c r="E22" t="str">
        <f t="shared" si="15"/>
        <v>String poolAutomaticTestTable</v>
      </c>
      <c r="F22" t="str">
        <f t="shared" si="16"/>
        <v>private  String poolAutomaticTestTable;</v>
      </c>
      <c r="G22" t="s">
        <v>305</v>
      </c>
      <c r="H22" t="str">
        <f t="shared" si="17"/>
        <v>this.poolAutomaticTestTable = poolAutomaticTestTable;</v>
      </c>
      <c r="I22" t="str">
        <f t="shared" si="4"/>
        <v>@Value("${org.muhia.psi.config.orm.hibernate.pool.automatic.testtable}") private  String poolAutomaticTestTable;</v>
      </c>
      <c r="J22" t="str">
        <f t="shared" si="5"/>
        <v>org.muhia.psi.config.orm.hibernate.pool.automatic.testtable=dual</v>
      </c>
      <c r="K22" t="s">
        <v>338</v>
      </c>
    </row>
    <row r="23" spans="1:11" x14ac:dyDescent="0.3">
      <c r="A23" t="s">
        <v>332</v>
      </c>
      <c r="B23" t="str">
        <f t="shared" si="12"/>
        <v>poolIdle.Connection.TestPeriod</v>
      </c>
      <c r="C23" t="str">
        <f t="shared" si="13"/>
        <v>poolIdleConnection.TestPeriod</v>
      </c>
      <c r="D23" t="str">
        <f t="shared" si="14"/>
        <v>poolIdleConnectionTestPeriod</v>
      </c>
      <c r="E23" t="str">
        <f t="shared" ref="E23" si="20">"int "&amp;D23</f>
        <v>int poolIdleConnectionTestPeriod</v>
      </c>
      <c r="F23" t="str">
        <f t="shared" si="16"/>
        <v>private  int poolIdleConnectionTestPeriod;</v>
      </c>
      <c r="G23" t="s">
        <v>305</v>
      </c>
      <c r="H23" t="str">
        <f t="shared" si="17"/>
        <v>this.poolIdleConnectionTestPeriod = poolIdleConnectionTestPeriod;</v>
      </c>
      <c r="I23" t="str">
        <f t="shared" si="4"/>
        <v>@Value("${org.muhia.psi.config.orm.hibernate.pool.idle.connection.testperiod}") private  int poolIdleConnectionTestPeriod;</v>
      </c>
      <c r="J23" t="str">
        <f t="shared" si="5"/>
        <v>org.muhia.psi.config.orm.hibernate.pool.idle.connection.testperiod=5</v>
      </c>
      <c r="K23">
        <v>5</v>
      </c>
    </row>
    <row r="24" spans="1:11" x14ac:dyDescent="0.3">
      <c r="A24" t="s">
        <v>333</v>
      </c>
      <c r="B24" t="str">
        <f t="shared" ref="B24:B28" si="21">IFERROR(MID(A24,1,SEARCH(".",A24,1)-1)&amp;UPPER(MID(A24,SEARCH(".",A24,1)+1,1))&amp;MID(A24,SEARCH(".",A24,1)+2,LEN(A24)-SEARCH(".",A24,1)+1),A24)</f>
        <v>poolTestConnection.On.Checkin</v>
      </c>
      <c r="C24" t="str">
        <f t="shared" ref="C24:C28" si="22">IFERROR(MID(B24,1,SEARCH(".",B24,1)-1)&amp;UPPER(MID(B24,SEARCH(".",B24,1)+1,1))&amp;MID(B24,SEARCH(".",B24,1)+2,LEN(B24)-SEARCH(".",B24,1)+1),B24)</f>
        <v>poolTestConnectionOn.Checkin</v>
      </c>
      <c r="D24" t="str">
        <f t="shared" ref="D24:D28" si="23">IFERROR(MID(C24,1,SEARCH(".",C24,1)-1)&amp;UPPER(MID(C24,SEARCH(".",C24,1)+1,1))&amp;MID(C24,SEARCH(".",C24,1)+2,LEN(C24)-SEARCH(".",C24,1)+1),C24)</f>
        <v>poolTestConnectionOnCheckin</v>
      </c>
      <c r="E24" t="str">
        <f t="shared" ref="E24:E28" si="24">"String "&amp;D24</f>
        <v>String poolTestConnectionOnCheckin</v>
      </c>
      <c r="F24" t="str">
        <f t="shared" ref="F24:F28" si="25">"private  "&amp;E24&amp;";"</f>
        <v>private  String poolTestConnectionOnCheckin;</v>
      </c>
      <c r="G24" t="s">
        <v>305</v>
      </c>
      <c r="H24" t="str">
        <f t="shared" ref="H24:H28" si="26">"this."&amp;D24&amp;" = "&amp;D24&amp;";"</f>
        <v>this.poolTestConnectionOnCheckin = poolTestConnectionOnCheckin;</v>
      </c>
      <c r="I24" t="str">
        <f t="shared" si="4"/>
        <v>@Value("${org.muhia.psi.config.orm.hibernate.pool.testconnection.on.checkin}") private  String poolTestConnectionOnCheckin;</v>
      </c>
      <c r="J24" t="str">
        <f t="shared" si="5"/>
        <v>org.muhia.psi.config.orm.hibernate.pool.testconnection.on.checkin=true</v>
      </c>
      <c r="K24" t="str">
        <f>LOWER(TRUE)</f>
        <v>true</v>
      </c>
    </row>
    <row r="25" spans="1:11" x14ac:dyDescent="0.3">
      <c r="A25" t="s">
        <v>334</v>
      </c>
      <c r="B25" t="str">
        <f t="shared" si="21"/>
        <v>poolTestConnection.On.Checkout</v>
      </c>
      <c r="C25" t="str">
        <f t="shared" si="22"/>
        <v>poolTestConnectionOn.Checkout</v>
      </c>
      <c r="D25" t="str">
        <f t="shared" si="23"/>
        <v>poolTestConnectionOnCheckout</v>
      </c>
      <c r="E25" t="str">
        <f t="shared" si="24"/>
        <v>String poolTestConnectionOnCheckout</v>
      </c>
      <c r="F25" t="str">
        <f t="shared" si="25"/>
        <v>private  String poolTestConnectionOnCheckout;</v>
      </c>
      <c r="G25" t="s">
        <v>305</v>
      </c>
      <c r="H25" t="str">
        <f t="shared" si="26"/>
        <v>this.poolTestConnectionOnCheckout = poolTestConnectionOnCheckout;</v>
      </c>
      <c r="I25" t="str">
        <f t="shared" si="4"/>
        <v>@Value("${org.muhia.psi.config.orm.hibernate.pool.testconnection.on.checkout}") private  String poolTestConnectionOnCheckout;</v>
      </c>
      <c r="J25" t="str">
        <f t="shared" si="5"/>
        <v>org.muhia.psi.config.orm.hibernate.pool.testconnection.on.checkout=false</v>
      </c>
      <c r="K25" t="str">
        <f>LOWER(FALSE)</f>
        <v>false</v>
      </c>
    </row>
    <row r="26" spans="1:11" x14ac:dyDescent="0.3">
      <c r="A26" t="s">
        <v>335</v>
      </c>
      <c r="B26" t="str">
        <f t="shared" si="21"/>
        <v>poolLogin.Timeout</v>
      </c>
      <c r="C26" t="str">
        <f t="shared" si="22"/>
        <v>poolLoginTimeout</v>
      </c>
      <c r="D26" t="str">
        <f t="shared" si="23"/>
        <v>poolLoginTimeout</v>
      </c>
      <c r="E26" t="str">
        <f t="shared" ref="E26" si="27">"int "&amp;D26</f>
        <v>int poolLoginTimeout</v>
      </c>
      <c r="F26" t="str">
        <f t="shared" si="25"/>
        <v>private  int poolLoginTimeout;</v>
      </c>
      <c r="G26" t="s">
        <v>305</v>
      </c>
      <c r="H26" t="str">
        <f t="shared" si="26"/>
        <v>this.poolLoginTimeout = poolLoginTimeout;</v>
      </c>
      <c r="I26" t="str">
        <f t="shared" si="4"/>
        <v>@Value("${org.muhia.psi.config.orm.hibernate.pool.login.timeout}") private  int poolLoginTimeout;</v>
      </c>
      <c r="J26" t="str">
        <f t="shared" si="5"/>
        <v>org.muhia.psi.config.orm.hibernate.pool.login.timeout=1</v>
      </c>
      <c r="K26">
        <v>1</v>
      </c>
    </row>
    <row r="27" spans="1:11" x14ac:dyDescent="0.3">
      <c r="A27" t="s">
        <v>336</v>
      </c>
      <c r="B27" t="str">
        <f t="shared" si="21"/>
        <v>poolConnection.Customizer.ClassName</v>
      </c>
      <c r="C27" t="str">
        <f t="shared" si="22"/>
        <v>poolConnectionCustomizer.ClassName</v>
      </c>
      <c r="D27" t="str">
        <f t="shared" si="23"/>
        <v>poolConnectionCustomizerClassName</v>
      </c>
      <c r="E27" t="str">
        <f t="shared" si="24"/>
        <v>String poolConnectionCustomizerClassName</v>
      </c>
      <c r="F27" t="str">
        <f t="shared" si="25"/>
        <v>private  String poolConnectionCustomizerClassName;</v>
      </c>
      <c r="G27" t="s">
        <v>305</v>
      </c>
      <c r="H27" t="str">
        <f t="shared" si="26"/>
        <v>this.poolConnectionCustomizerClassName = poolConnectionCustomizerClassName;</v>
      </c>
      <c r="I27" t="str">
        <f t="shared" si="4"/>
        <v>@Value("${org.muhia.psi.config.orm.hibernate.pool.connection.customizer.classname}") private  String poolConnectionCustomizerClassName;</v>
      </c>
      <c r="J27" t="str">
        <f t="shared" si="5"/>
        <v>org.muhia.psi.config.orm.hibernate.pool.connection.customizer.classname=test</v>
      </c>
      <c r="K27" t="s">
        <v>339</v>
      </c>
    </row>
    <row r="28" spans="1:11" x14ac:dyDescent="0.3">
      <c r="A28" t="s">
        <v>196</v>
      </c>
      <c r="B28" t="str">
        <f t="shared" si="21"/>
        <v>generateStatistics</v>
      </c>
      <c r="C28" t="str">
        <f t="shared" si="22"/>
        <v>generateStatistics</v>
      </c>
      <c r="D28" t="str">
        <f t="shared" si="23"/>
        <v>generateStatistics</v>
      </c>
      <c r="E28" t="str">
        <f t="shared" si="24"/>
        <v>String generateStatistics</v>
      </c>
      <c r="F28" t="str">
        <f t="shared" si="25"/>
        <v>private  String generateStatistics;</v>
      </c>
      <c r="G28" t="s">
        <v>305</v>
      </c>
      <c r="H28" t="str">
        <f t="shared" si="26"/>
        <v>this.generateStatistics = generateStatistics;</v>
      </c>
      <c r="I28" t="str">
        <f t="shared" si="4"/>
        <v>@Value("${org.muhia.psi.config.orm.hibernate.generate.statistics}") private  String generateStatistics;</v>
      </c>
      <c r="J28" t="str">
        <f t="shared" si="5"/>
        <v>org.muhia.psi.config.orm.hibernate.generate.statistics=true</v>
      </c>
      <c r="K28" t="str">
        <f>LOWER(TRUE)</f>
        <v>true</v>
      </c>
    </row>
    <row r="29" spans="1:11" x14ac:dyDescent="0.3">
      <c r="A29" t="s">
        <v>340</v>
      </c>
      <c r="B29" t="str">
        <f t="shared" ref="B29:B48" si="28">IFERROR(MID(A29,1,SEARCH(".",A29,1)-1)&amp;UPPER(MID(A29,SEARCH(".",A29,1)+1,1))&amp;MID(A29,SEARCH(".",A29,1)+2,LEN(A29)-SEARCH(".",A29,1)+1),A29)</f>
        <v>springComponent.Scan</v>
      </c>
      <c r="C29" t="str">
        <f t="shared" ref="C29:C48" si="29">IFERROR(MID(B29,1,SEARCH(".",B29,1)-1)&amp;UPPER(MID(B29,SEARCH(".",B29,1)+1,1))&amp;MID(B29,SEARCH(".",B29,1)+2,LEN(B29)-SEARCH(".",B29,1)+1),B29)</f>
        <v>springComponentScan</v>
      </c>
      <c r="D29" t="str">
        <f t="shared" ref="D29:D48" si="30">IFERROR(MID(C29,1,SEARCH(".",C29,1)-1)&amp;UPPER(MID(C29,SEARCH(".",C29,1)+1,1))&amp;MID(C29,SEARCH(".",C29,1)+2,LEN(C29)-SEARCH(".",C29,1)+1),C29)</f>
        <v>springComponentScan</v>
      </c>
      <c r="E29" t="str">
        <f t="shared" ref="E29:E47" si="31">"String "&amp;D29</f>
        <v>String springComponentScan</v>
      </c>
      <c r="F29" t="str">
        <f t="shared" ref="F29:F48" si="32">"private  "&amp;E29&amp;";"</f>
        <v>private  String springComponentScan;</v>
      </c>
      <c r="G29" t="s">
        <v>305</v>
      </c>
      <c r="H29" t="str">
        <f t="shared" ref="H29:H48" si="33">"this."&amp;D29&amp;" = "&amp;D29&amp;";"</f>
        <v>this.springComponentScan = springComponentScan;</v>
      </c>
      <c r="I29" t="str">
        <f t="shared" si="4"/>
        <v>@Value("${org.muhia.psi.config.orm.hibernate.spring.component.scan}") private  String springComponentScan;</v>
      </c>
      <c r="J29" t="str">
        <f t="shared" si="5"/>
        <v>org.muhia.psi.config.orm.hibernate.spring.component.scan=org.muhia.app.psi.orm</v>
      </c>
      <c r="K29" t="s">
        <v>353</v>
      </c>
    </row>
    <row r="30" spans="1:11" x14ac:dyDescent="0.3">
      <c r="A30" t="s">
        <v>341</v>
      </c>
      <c r="B30" t="str">
        <f t="shared" si="28"/>
        <v>springEnable.Jpa.Repositories</v>
      </c>
      <c r="C30" t="str">
        <f t="shared" si="29"/>
        <v>springEnableJpa.Repositories</v>
      </c>
      <c r="D30" t="str">
        <f t="shared" si="30"/>
        <v>springEnableJpaRepositories</v>
      </c>
      <c r="E30" t="str">
        <f t="shared" si="31"/>
        <v>String springEnableJpaRepositories</v>
      </c>
      <c r="F30" t="str">
        <f t="shared" si="32"/>
        <v>private  String springEnableJpaRepositories;</v>
      </c>
      <c r="G30" t="s">
        <v>305</v>
      </c>
      <c r="H30" t="str">
        <f t="shared" si="33"/>
        <v>this.springEnableJpaRepositories = springEnableJpaRepositories;</v>
      </c>
      <c r="I30" t="str">
        <f t="shared" si="4"/>
        <v>@Value("${org.muhia.psi.config.orm.hibernate.spring.enable.jpa.repositories}") private  String springEnableJpaRepositories;</v>
      </c>
      <c r="J30" t="str">
        <f t="shared" si="5"/>
        <v>org.muhia.psi.config.orm.hibernate.spring.enable.jpa.repositories=org.muhia.app.psi.orm.repo</v>
      </c>
      <c r="K30" t="s">
        <v>354</v>
      </c>
    </row>
    <row r="31" spans="1:11" x14ac:dyDescent="0.3">
      <c r="A31" t="s">
        <v>342</v>
      </c>
      <c r="B31" t="str">
        <f t="shared" si="28"/>
        <v>springPackages.To.Scan</v>
      </c>
      <c r="C31" t="str">
        <f t="shared" si="29"/>
        <v>springPackagesTo.Scan</v>
      </c>
      <c r="D31" t="str">
        <f t="shared" si="30"/>
        <v>springPackagesToScan</v>
      </c>
      <c r="E31" t="str">
        <f t="shared" si="31"/>
        <v>String springPackagesToScan</v>
      </c>
      <c r="F31" t="str">
        <f t="shared" si="32"/>
        <v>private  String springPackagesToScan;</v>
      </c>
      <c r="G31" t="s">
        <v>305</v>
      </c>
      <c r="H31" t="str">
        <f t="shared" si="33"/>
        <v>this.springPackagesToScan = springPackagesToScan;</v>
      </c>
      <c r="I31" t="str">
        <f t="shared" si="4"/>
        <v>@Value("${org.muhia.psi.config.orm.hibernate.spring.packages.to.scan}") private  String springPackagesToScan;</v>
      </c>
      <c r="J31" t="str">
        <f t="shared" si="5"/>
        <v>org.muhia.psi.config.orm.hibernate.spring.packages.to.scan=org.muhia.app.psi.orm.model</v>
      </c>
      <c r="K31" t="s">
        <v>355</v>
      </c>
    </row>
    <row r="32" spans="1:11" x14ac:dyDescent="0.3">
      <c r="A32" t="s">
        <v>343</v>
      </c>
      <c r="B32" t="str">
        <f t="shared" si="28"/>
        <v>cacheUse.second.level</v>
      </c>
      <c r="C32" t="str">
        <f t="shared" si="29"/>
        <v>cacheUseSecond.level</v>
      </c>
      <c r="D32" t="str">
        <f t="shared" si="30"/>
        <v>cacheUseSecondLevel</v>
      </c>
      <c r="E32" t="str">
        <f t="shared" si="31"/>
        <v>String cacheUseSecondLevel</v>
      </c>
      <c r="F32" t="str">
        <f t="shared" si="32"/>
        <v>private  String cacheUseSecondLevel;</v>
      </c>
      <c r="G32" t="s">
        <v>305</v>
      </c>
      <c r="H32" t="str">
        <f t="shared" si="33"/>
        <v>this.cacheUseSecondLevel = cacheUseSecondLevel;</v>
      </c>
      <c r="I32" t="str">
        <f t="shared" si="4"/>
        <v>@Value("${org.muhia.psi.config.orm.hibernate.cache.use.second.level}") private  String cacheUseSecondLevel;</v>
      </c>
      <c r="J32" t="str">
        <f t="shared" si="5"/>
        <v>org.muhia.psi.config.orm.hibernate.cache.use.second.level=true</v>
      </c>
      <c r="K32" t="str">
        <f>LOWER(TRUE)</f>
        <v>true</v>
      </c>
    </row>
    <row r="33" spans="1:11" x14ac:dyDescent="0.3">
      <c r="A33" t="s">
        <v>344</v>
      </c>
      <c r="B33" t="str">
        <f t="shared" si="28"/>
        <v>cacheRegion.factory.class</v>
      </c>
      <c r="C33" t="str">
        <f t="shared" si="29"/>
        <v>cacheRegionFactory.class</v>
      </c>
      <c r="D33" t="str">
        <f t="shared" si="30"/>
        <v>cacheRegionFactoryClass</v>
      </c>
      <c r="E33" t="str">
        <f t="shared" si="31"/>
        <v>String cacheRegionFactoryClass</v>
      </c>
      <c r="F33" t="str">
        <f t="shared" si="32"/>
        <v>private  String cacheRegionFactoryClass;</v>
      </c>
      <c r="G33" t="s">
        <v>305</v>
      </c>
      <c r="H33" t="str">
        <f t="shared" si="33"/>
        <v>this.cacheRegionFactoryClass = cacheRegionFactoryClass;</v>
      </c>
      <c r="I33" t="str">
        <f t="shared" si="4"/>
        <v>@Value("${org.muhia.psi.config.orm.hibernate.cache.region.factory.class}") private  String cacheRegionFactoryClass;</v>
      </c>
      <c r="J33" t="str">
        <f t="shared" si="5"/>
        <v>org.muhia.psi.config.orm.hibernate.cache.region.factory.class=com.hazelcast.hibernate.HazelcastCacheRegionFactory</v>
      </c>
      <c r="K33" t="s">
        <v>192</v>
      </c>
    </row>
    <row r="34" spans="1:11" x14ac:dyDescent="0.3">
      <c r="A34" t="s">
        <v>345</v>
      </c>
      <c r="B34" t="str">
        <f t="shared" si="28"/>
        <v>cacheHazelcast.instance.name</v>
      </c>
      <c r="C34" t="str">
        <f t="shared" si="29"/>
        <v>cacheHazelcastInstance.name</v>
      </c>
      <c r="D34" t="str">
        <f t="shared" si="30"/>
        <v>cacheHazelcastInstanceName</v>
      </c>
      <c r="E34" t="str">
        <f t="shared" si="31"/>
        <v>String cacheHazelcastInstanceName</v>
      </c>
      <c r="F34" t="str">
        <f t="shared" si="32"/>
        <v>private  String cacheHazelcastInstanceName;</v>
      </c>
      <c r="G34" t="s">
        <v>305</v>
      </c>
      <c r="H34" t="str">
        <f t="shared" si="33"/>
        <v>this.cacheHazelcastInstanceName = cacheHazelcastInstanceName;</v>
      </c>
      <c r="I34" t="str">
        <f t="shared" si="4"/>
        <v>@Value("${org.muhia.psi.config.orm.hibernate.cache.hazelcast.instance.name}") private  String cacheHazelcastInstanceName;</v>
      </c>
      <c r="J34" t="str">
        <f t="shared" si="5"/>
        <v>org.muhia.psi.config.orm.hibernate.cache.hazelcast.instance.name=psi-hazelcast-cache</v>
      </c>
      <c r="K34" t="s">
        <v>356</v>
      </c>
    </row>
    <row r="35" spans="1:11" x14ac:dyDescent="0.3">
      <c r="A35" t="s">
        <v>346</v>
      </c>
      <c r="B35" t="str">
        <f t="shared" si="28"/>
        <v>cacheUse.query.cache</v>
      </c>
      <c r="C35" t="str">
        <f t="shared" si="29"/>
        <v>cacheUseQuery.cache</v>
      </c>
      <c r="D35" t="str">
        <f t="shared" si="30"/>
        <v>cacheUseQueryCache</v>
      </c>
      <c r="E35" t="str">
        <f t="shared" si="31"/>
        <v>String cacheUseQueryCache</v>
      </c>
      <c r="F35" t="str">
        <f t="shared" si="32"/>
        <v>private  String cacheUseQueryCache;</v>
      </c>
      <c r="G35" t="s">
        <v>305</v>
      </c>
      <c r="H35" t="str">
        <f t="shared" si="33"/>
        <v>this.cacheUseQueryCache = cacheUseQueryCache;</v>
      </c>
      <c r="I35" t="str">
        <f t="shared" si="4"/>
        <v>@Value("${org.muhia.psi.config.orm.hibernate.cache.use.query.cache}") private  String cacheUseQueryCache;</v>
      </c>
      <c r="J35" t="str">
        <f t="shared" si="5"/>
        <v>org.muhia.psi.config.orm.hibernate.cache.use.query.cache=false</v>
      </c>
      <c r="K35" t="str">
        <f>LOWER(FALSE)</f>
        <v>false</v>
      </c>
    </row>
    <row r="36" spans="1:11" x14ac:dyDescent="0.3">
      <c r="A36" t="s">
        <v>347</v>
      </c>
      <c r="B36" t="str">
        <f t="shared" si="28"/>
        <v>cacheUse.minimal.puts</v>
      </c>
      <c r="C36" t="str">
        <f t="shared" si="29"/>
        <v>cacheUseMinimal.puts</v>
      </c>
      <c r="D36" t="str">
        <f t="shared" si="30"/>
        <v>cacheUseMinimalPuts</v>
      </c>
      <c r="E36" t="str">
        <f t="shared" si="31"/>
        <v>String cacheUseMinimalPuts</v>
      </c>
      <c r="F36" t="str">
        <f t="shared" si="32"/>
        <v>private  String cacheUseMinimalPuts;</v>
      </c>
      <c r="G36" t="s">
        <v>305</v>
      </c>
      <c r="H36" t="str">
        <f t="shared" si="33"/>
        <v>this.cacheUseMinimalPuts = cacheUseMinimalPuts;</v>
      </c>
      <c r="I36" t="str">
        <f t="shared" si="4"/>
        <v>@Value("${org.muhia.psi.config.orm.hibernate.cache.use.minimal.puts}") private  String cacheUseMinimalPuts;</v>
      </c>
      <c r="J36" t="str">
        <f t="shared" si="5"/>
        <v>org.muhia.psi.config.orm.hibernate.cache.use.minimal.puts=false</v>
      </c>
      <c r="K36" t="str">
        <f>LOWER(FALSE)</f>
        <v>false</v>
      </c>
    </row>
    <row r="37" spans="1:11" x14ac:dyDescent="0.3">
      <c r="A37" t="s">
        <v>348</v>
      </c>
      <c r="B37" t="str">
        <f t="shared" si="28"/>
        <v>cacheHazelcast.use.litemember</v>
      </c>
      <c r="C37" t="str">
        <f t="shared" si="29"/>
        <v>cacheHazelcastUse.litemember</v>
      </c>
      <c r="D37" t="str">
        <f t="shared" si="30"/>
        <v>cacheHazelcastUseLitemember</v>
      </c>
      <c r="E37" t="str">
        <f t="shared" si="31"/>
        <v>String cacheHazelcastUseLitemember</v>
      </c>
      <c r="F37" t="str">
        <f t="shared" si="32"/>
        <v>private  String cacheHazelcastUseLitemember;</v>
      </c>
      <c r="G37" t="s">
        <v>305</v>
      </c>
      <c r="H37" t="str">
        <f t="shared" si="33"/>
        <v>this.cacheHazelcastUseLitemember = cacheHazelcastUseLitemember;</v>
      </c>
      <c r="I37" t="str">
        <f t="shared" si="4"/>
        <v>@Value("${org.muhia.psi.config.orm.hibernate.cache.hazelcast.use.litemember}") private  String cacheHazelcastUseLitemember;</v>
      </c>
      <c r="J37" t="str">
        <f t="shared" si="5"/>
        <v>org.muhia.psi.config.orm.hibernate.cache.hazelcast.use.litemember=false</v>
      </c>
      <c r="K37" t="str">
        <f>LOWER(FALSE)</f>
        <v>false</v>
      </c>
    </row>
    <row r="38" spans="1:11" x14ac:dyDescent="0.3">
      <c r="A38" t="s">
        <v>349</v>
      </c>
      <c r="B38" t="str">
        <f t="shared" si="28"/>
        <v>cacheHazelcast.use.nativeclient</v>
      </c>
      <c r="C38" t="str">
        <f t="shared" si="29"/>
        <v>cacheHazelcastUse.nativeclient</v>
      </c>
      <c r="D38" t="str">
        <f t="shared" si="30"/>
        <v>cacheHazelcastUseNativeclient</v>
      </c>
      <c r="E38" t="str">
        <f t="shared" si="31"/>
        <v>String cacheHazelcastUseNativeclient</v>
      </c>
      <c r="F38" t="str">
        <f t="shared" si="32"/>
        <v>private  String cacheHazelcastUseNativeclient;</v>
      </c>
      <c r="G38" t="s">
        <v>305</v>
      </c>
      <c r="H38" t="str">
        <f t="shared" si="33"/>
        <v>this.cacheHazelcastUseNativeclient = cacheHazelcastUseNativeclient;</v>
      </c>
      <c r="I38" t="str">
        <f t="shared" si="4"/>
        <v>@Value("${org.muhia.psi.config.orm.hibernate.cache.hazelcast.use.nativeclient}") private  String cacheHazelcastUseNativeclient;</v>
      </c>
      <c r="J38" t="str">
        <f t="shared" si="5"/>
        <v>org.muhia.psi.config.orm.hibernate.cache.hazelcast.use.nativeclient=true</v>
      </c>
      <c r="K38" t="str">
        <f>LOWER(TRUE)</f>
        <v>true</v>
      </c>
    </row>
    <row r="39" spans="1:11" x14ac:dyDescent="0.3">
      <c r="A39" t="s">
        <v>357</v>
      </c>
      <c r="B39" t="str">
        <f t="shared" si="28"/>
        <v>cacheHazelcast.nativeclient.hostmembers</v>
      </c>
      <c r="C39" t="str">
        <f t="shared" si="29"/>
        <v>cacheHazelcastNativeclient.hostmembers</v>
      </c>
      <c r="D39" t="str">
        <f t="shared" si="30"/>
        <v>cacheHazelcastNativeclientHostmembers</v>
      </c>
      <c r="E39" t="str">
        <f t="shared" si="31"/>
        <v>String cacheHazelcastNativeclientHostmembers</v>
      </c>
      <c r="F39" t="str">
        <f t="shared" si="32"/>
        <v>private  String cacheHazelcastNativeclientHostmembers;</v>
      </c>
      <c r="G39" t="s">
        <v>305</v>
      </c>
      <c r="H39" t="str">
        <f t="shared" si="33"/>
        <v>this.cacheHazelcastNativeclientHostmembers = cacheHazelcastNativeclientHostmembers;</v>
      </c>
      <c r="I39" t="str">
        <f t="shared" si="4"/>
        <v>@Value("${org.muhia.psi.config.orm.hibernate.cache.hazelcast.nativeclient.hostmembers}") private  String cacheHazelcastNativeclientHostmembers;</v>
      </c>
      <c r="J39" t="str">
        <f t="shared" si="5"/>
        <v>org.muhia.psi.config.orm.hibernate.cache.hazelcast.nativeclient.hostmembers=127.0.0.1</v>
      </c>
      <c r="K39" t="s">
        <v>193</v>
      </c>
    </row>
    <row r="40" spans="1:11" x14ac:dyDescent="0.3">
      <c r="A40" t="s">
        <v>350</v>
      </c>
      <c r="B40" t="str">
        <f t="shared" si="28"/>
        <v>cacheHazelcast.nativeclient.group</v>
      </c>
      <c r="C40" t="str">
        <f t="shared" si="29"/>
        <v>cacheHazelcastNativeclient.group</v>
      </c>
      <c r="D40" t="str">
        <f t="shared" si="30"/>
        <v>cacheHazelcastNativeclientGroup</v>
      </c>
      <c r="E40" t="str">
        <f t="shared" si="31"/>
        <v>String cacheHazelcastNativeclientGroup</v>
      </c>
      <c r="F40" t="str">
        <f t="shared" si="32"/>
        <v>private  String cacheHazelcastNativeclientGroup;</v>
      </c>
      <c r="G40" t="s">
        <v>305</v>
      </c>
      <c r="H40" t="str">
        <f t="shared" si="33"/>
        <v>this.cacheHazelcastNativeclientGroup = cacheHazelcastNativeclientGroup;</v>
      </c>
      <c r="I40" t="str">
        <f t="shared" si="4"/>
        <v>@Value("${org.muhia.psi.config.orm.hibernate.cache.hazelcast.nativeclient.group}") private  String cacheHazelcastNativeclientGroup;</v>
      </c>
      <c r="J40" t="str">
        <f t="shared" si="5"/>
        <v>org.muhia.psi.config.orm.hibernate.cache.hazelcast.nativeclient.group=psi-hazelcast-cache</v>
      </c>
      <c r="K40" t="s">
        <v>356</v>
      </c>
    </row>
    <row r="41" spans="1:11" x14ac:dyDescent="0.3">
      <c r="A41" t="s">
        <v>351</v>
      </c>
      <c r="B41" t="str">
        <f t="shared" si="28"/>
        <v>cacheHazelcast.nativeclient.password</v>
      </c>
      <c r="C41" t="str">
        <f t="shared" si="29"/>
        <v>cacheHazelcastNativeclient.password</v>
      </c>
      <c r="D41" t="str">
        <f t="shared" si="30"/>
        <v>cacheHazelcastNativeclientPassword</v>
      </c>
      <c r="E41" t="str">
        <f t="shared" si="31"/>
        <v>String cacheHazelcastNativeclientPassword</v>
      </c>
      <c r="F41" t="str">
        <f t="shared" si="32"/>
        <v>private  String cacheHazelcastNativeclientPassword;</v>
      </c>
      <c r="G41" t="s">
        <v>305</v>
      </c>
      <c r="H41" t="str">
        <f t="shared" si="33"/>
        <v>this.cacheHazelcastNativeclientPassword = cacheHazelcastNativeclientPassword;</v>
      </c>
      <c r="I41" t="str">
        <f t="shared" si="4"/>
        <v>@Value("${org.muhia.psi.config.orm.hibernate.cache.hazelcast.nativeclient.password}") private  String cacheHazelcastNativeclientPassword;</v>
      </c>
      <c r="J41" t="str">
        <f t="shared" si="5"/>
        <v>org.muhia.psi.config.orm.hibernate.cache.hazelcast.nativeclient.password=password</v>
      </c>
      <c r="K41" t="s">
        <v>195</v>
      </c>
    </row>
    <row r="42" spans="1:11" x14ac:dyDescent="0.3">
      <c r="A42" t="s">
        <v>352</v>
      </c>
      <c r="B42" t="str">
        <f t="shared" si="28"/>
        <v>cacheUse.structured.entries</v>
      </c>
      <c r="C42" t="str">
        <f t="shared" si="29"/>
        <v>cacheUseStructured.entries</v>
      </c>
      <c r="D42" t="str">
        <f t="shared" si="30"/>
        <v>cacheUseStructuredEntries</v>
      </c>
      <c r="E42" t="str">
        <f t="shared" si="31"/>
        <v>String cacheUseStructuredEntries</v>
      </c>
      <c r="F42" t="str">
        <f t="shared" si="32"/>
        <v>private  String cacheUseStructuredEntries;</v>
      </c>
      <c r="G42" t="s">
        <v>305</v>
      </c>
      <c r="H42" t="str">
        <f t="shared" si="33"/>
        <v>this.cacheUseStructuredEntries = cacheUseStructuredEntries;</v>
      </c>
      <c r="I42" t="str">
        <f t="shared" si="4"/>
        <v>@Value("${org.muhia.psi.config.orm.hibernate.cache.use.structured.entries}") private  String cacheUseStructuredEntries;</v>
      </c>
      <c r="J42" t="str">
        <f t="shared" si="5"/>
        <v>org.muhia.psi.config.orm.hibernate.cache.use.structured.entries=false</v>
      </c>
      <c r="K42" t="str">
        <f>LOWER(FALSE)</f>
        <v>false</v>
      </c>
    </row>
    <row r="43" spans="1:11" x14ac:dyDescent="0.3">
      <c r="A43" t="s">
        <v>358</v>
      </c>
      <c r="B43" t="str">
        <f t="shared" si="28"/>
        <v>cacheHazelcast.tcpip.enabled</v>
      </c>
      <c r="C43" t="str">
        <f t="shared" si="29"/>
        <v>cacheHazelcastTcpip.enabled</v>
      </c>
      <c r="D43" t="str">
        <f t="shared" si="30"/>
        <v>cacheHazelcastTcpipEnabled</v>
      </c>
      <c r="E43" t="str">
        <f t="shared" si="31"/>
        <v>String cacheHazelcastTcpipEnabled</v>
      </c>
      <c r="F43" t="str">
        <f t="shared" si="32"/>
        <v>private  String cacheHazelcastTcpipEnabled;</v>
      </c>
      <c r="G43" t="s">
        <v>305</v>
      </c>
      <c r="H43" t="str">
        <f t="shared" si="33"/>
        <v>this.cacheHazelcastTcpipEnabled = cacheHazelcastTcpipEnabled;</v>
      </c>
      <c r="I43" t="str">
        <f t="shared" si="4"/>
        <v>@Value("${org.muhia.psi.config.orm.hibernate.cache.hazelcast.tcpip.enabled}") private  String cacheHazelcastTcpipEnabled;</v>
      </c>
      <c r="J43" t="str">
        <f t="shared" si="5"/>
        <v>org.muhia.psi.config.orm.hibernate.cache.hazelcast.tcpip.enabled=false</v>
      </c>
      <c r="K43" t="str">
        <f>LOWER(FALSE)</f>
        <v>false</v>
      </c>
    </row>
    <row r="44" spans="1:11" x14ac:dyDescent="0.3">
      <c r="A44" t="s">
        <v>359</v>
      </c>
      <c r="B44" t="str">
        <f t="shared" si="28"/>
        <v>cacheHazelcast.network.port</v>
      </c>
      <c r="C44" t="str">
        <f t="shared" si="29"/>
        <v>cacheHazelcastNetwork.port</v>
      </c>
      <c r="D44" t="str">
        <f t="shared" si="30"/>
        <v>cacheHazelcastNetworkPort</v>
      </c>
      <c r="E44" t="str">
        <f t="shared" si="31"/>
        <v>String cacheHazelcastNetworkPort</v>
      </c>
      <c r="F44" t="str">
        <f t="shared" si="32"/>
        <v>private  String cacheHazelcastNetworkPort;</v>
      </c>
      <c r="G44" t="s">
        <v>305</v>
      </c>
      <c r="H44" t="str">
        <f t="shared" si="33"/>
        <v>this.cacheHazelcastNetworkPort = cacheHazelcastNetworkPort;</v>
      </c>
      <c r="I44" t="str">
        <f t="shared" si="4"/>
        <v>@Value("${org.muhia.psi.config.orm.hibernate.cache.hazelcast.network.port}") private  String cacheHazelcastNetworkPort;</v>
      </c>
      <c r="J44" t="str">
        <f t="shared" si="5"/>
        <v>org.muhia.psi.config.orm.hibernate.cache.hazelcast.network.port=5701</v>
      </c>
      <c r="K44">
        <v>5701</v>
      </c>
    </row>
    <row r="45" spans="1:11" x14ac:dyDescent="0.3">
      <c r="A45" t="s">
        <v>360</v>
      </c>
      <c r="B45" t="str">
        <f t="shared" si="28"/>
        <v>cacheHazelcast.networkport.autoincrement</v>
      </c>
      <c r="C45" t="str">
        <f t="shared" si="29"/>
        <v>cacheHazelcastNetworkport.autoincrement</v>
      </c>
      <c r="D45" t="str">
        <f t="shared" si="30"/>
        <v>cacheHazelcastNetworkportAutoincrement</v>
      </c>
      <c r="E45" t="str">
        <f t="shared" si="31"/>
        <v>String cacheHazelcastNetworkportAutoincrement</v>
      </c>
      <c r="F45" t="str">
        <f t="shared" si="32"/>
        <v>private  String cacheHazelcastNetworkportAutoincrement;</v>
      </c>
      <c r="G45" t="s">
        <v>305</v>
      </c>
      <c r="H45" t="str">
        <f t="shared" si="33"/>
        <v>this.cacheHazelcastNetworkportAutoincrement = cacheHazelcastNetworkportAutoincrement;</v>
      </c>
      <c r="I45" t="str">
        <f t="shared" si="4"/>
        <v>@Value("${org.muhia.psi.config.orm.hibernate.cache.hazelcast.networkport.autoincrement}") private  String cacheHazelcastNetworkportAutoincrement;</v>
      </c>
      <c r="J45" t="str">
        <f t="shared" si="5"/>
        <v>org.muhia.psi.config.orm.hibernate.cache.hazelcast.networkport.autoincrement=false</v>
      </c>
      <c r="K45" t="str">
        <f>LOWER(FALSE)</f>
        <v>false</v>
      </c>
    </row>
    <row r="46" spans="1:11" x14ac:dyDescent="0.3">
      <c r="A46" t="s">
        <v>363</v>
      </c>
      <c r="B46" t="str">
        <f t="shared" si="28"/>
        <v>hibernateId.newgenerator.mappings</v>
      </c>
      <c r="C46" t="str">
        <f t="shared" si="29"/>
        <v>hibernateIdNewgenerator.mappings</v>
      </c>
      <c r="D46" t="str">
        <f t="shared" si="30"/>
        <v>hibernateIdNewgeneratorMappings</v>
      </c>
      <c r="E46" t="str">
        <f t="shared" si="31"/>
        <v>String hibernateIdNewgeneratorMappings</v>
      </c>
      <c r="F46" t="str">
        <f t="shared" si="32"/>
        <v>private  String hibernateIdNewgeneratorMappings;</v>
      </c>
      <c r="G46" t="s">
        <v>305</v>
      </c>
      <c r="H46" t="str">
        <f t="shared" si="33"/>
        <v>this.hibernateIdNewgeneratorMappings = hibernateIdNewgeneratorMappings;</v>
      </c>
      <c r="I46" t="str">
        <f t="shared" si="4"/>
        <v>@Value("${org.muhia.psi.config.orm.hibernate.hibernate.id.newgenerator.mappings}") private  String hibernateIdNewgeneratorMappings;</v>
      </c>
      <c r="J46" t="str">
        <f t="shared" si="5"/>
        <v>org.muhia.psi.config.orm.hibernate.hibernate.id.newgenerator.mappings=true</v>
      </c>
      <c r="K46" t="str">
        <f>LOWER(TRUE)</f>
        <v>true</v>
      </c>
    </row>
    <row r="47" spans="1:11" x14ac:dyDescent="0.3">
      <c r="A47" t="s">
        <v>364</v>
      </c>
      <c r="B47" t="str">
        <f t="shared" si="28"/>
        <v>hazelcastLogging.type</v>
      </c>
      <c r="C47" t="str">
        <f t="shared" si="29"/>
        <v>hazelcastLoggingType</v>
      </c>
      <c r="D47" t="str">
        <f t="shared" si="30"/>
        <v>hazelcastLoggingType</v>
      </c>
      <c r="E47" t="str">
        <f t="shared" si="31"/>
        <v>String hazelcastLoggingType</v>
      </c>
      <c r="F47" t="str">
        <f t="shared" si="32"/>
        <v>private  String hazelcastLoggingType;</v>
      </c>
      <c r="G47" t="s">
        <v>366</v>
      </c>
      <c r="H47" t="str">
        <f t="shared" si="33"/>
        <v>this.hazelcastLoggingType = hazelcastLoggingType;</v>
      </c>
      <c r="I47" t="str">
        <f t="shared" si="4"/>
        <v>@Value("${org.muhia.phi.cache.hazelcast.logging.type}") private  String hazelcastLoggingType;</v>
      </c>
      <c r="J47" t="str">
        <f t="shared" si="5"/>
        <v>org.muhia.phi.cache.hazelcast.logging.type=jdk</v>
      </c>
      <c r="K47" t="s">
        <v>365</v>
      </c>
    </row>
    <row r="48" spans="1:11" x14ac:dyDescent="0.3">
      <c r="A48" t="s">
        <v>367</v>
      </c>
      <c r="B48" t="str">
        <f t="shared" si="28"/>
        <v>hazelcastTcp.ip.timeout</v>
      </c>
      <c r="C48" t="str">
        <f t="shared" si="29"/>
        <v>hazelcastTcpIp.timeout</v>
      </c>
      <c r="D48" t="str">
        <f t="shared" si="30"/>
        <v>hazelcastTcpIpTimeout</v>
      </c>
      <c r="E48" t="str">
        <f t="shared" ref="E48" si="34">"int "&amp;D48</f>
        <v>int hazelcastTcpIpTimeout</v>
      </c>
      <c r="F48" t="str">
        <f t="shared" si="32"/>
        <v>private  int hazelcastTcpIpTimeout;</v>
      </c>
      <c r="G48" t="s">
        <v>366</v>
      </c>
      <c r="H48" t="str">
        <f t="shared" si="33"/>
        <v>this.hazelcastTcpIpTimeout = hazelcastTcpIpTimeout;</v>
      </c>
      <c r="I48" t="str">
        <f t="shared" si="4"/>
        <v>@Value("${org.muhia.phi.cache.hazelcast.tcp.ip.timeout}") private  int hazelcastTcpIpTimeout;</v>
      </c>
      <c r="J48" t="str">
        <f t="shared" si="5"/>
        <v>org.muhia.phi.cache.hazelcast.tcp.ip.timeout=5</v>
      </c>
      <c r="K48">
        <v>5</v>
      </c>
    </row>
    <row r="49" spans="1:11" x14ac:dyDescent="0.3">
      <c r="A49" t="s">
        <v>368</v>
      </c>
      <c r="B49" t="str">
        <f t="shared" ref="B49" si="35">IFERROR(MID(A49,1,SEARCH(".",A49,1)-1)&amp;UPPER(MID(A49,SEARCH(".",A49,1)+1,1))&amp;MID(A49,SEARCH(".",A49,1)+2,LEN(A49)-SEARCH(".",A49,1)+1),A49)</f>
        <v>hazelcastTcp.ip.enabled</v>
      </c>
      <c r="C49" t="str">
        <f t="shared" ref="C49" si="36">IFERROR(MID(B49,1,SEARCH(".",B49,1)-1)&amp;UPPER(MID(B49,SEARCH(".",B49,1)+1,1))&amp;MID(B49,SEARCH(".",B49,1)+2,LEN(B49)-SEARCH(".",B49,1)+1),B49)</f>
        <v>hazelcastTcpIp.enabled</v>
      </c>
      <c r="D49" t="str">
        <f t="shared" ref="D49" si="37">IFERROR(MID(C49,1,SEARCH(".",C49,1)-1)&amp;UPPER(MID(C49,SEARCH(".",C49,1)+1,1))&amp;MID(C49,SEARCH(".",C49,1)+2,LEN(C49)-SEARCH(".",C49,1)+1),C49)</f>
        <v>hazelcastTcpIpEnabled</v>
      </c>
      <c r="E49" t="str">
        <f>"boolean "&amp;D49</f>
        <v>boolean hazelcastTcpIpEnabled</v>
      </c>
      <c r="F49" t="str">
        <f t="shared" ref="F49" si="38">"private  "&amp;E49&amp;";"</f>
        <v>private  boolean hazelcastTcpIpEnabled;</v>
      </c>
      <c r="G49" t="s">
        <v>366</v>
      </c>
      <c r="H49" t="str">
        <f t="shared" ref="H49" si="39">"this."&amp;D49&amp;" = "&amp;D49&amp;";"</f>
        <v>this.hazelcastTcpIpEnabled = hazelcastTcpIpEnabled;</v>
      </c>
      <c r="I49" t="str">
        <f t="shared" si="4"/>
        <v>@Value("${org.muhia.phi.cache.hazelcast.tcp.ip.enabled}") private  boolean hazelcastTcpIpEnabled;</v>
      </c>
      <c r="J49" t="str">
        <f t="shared" si="5"/>
        <v>org.muhia.phi.cache.hazelcast.tcp.ip.enabled=true</v>
      </c>
      <c r="K49" t="str">
        <f>LOWER(TRUE)</f>
        <v>true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KZM. Muhia</dc:creator>
  <cp:lastModifiedBy>Kenneth KZM. Muhia</cp:lastModifiedBy>
  <cp:lastPrinted>2017-03-09T05:28:42Z</cp:lastPrinted>
  <dcterms:created xsi:type="dcterms:W3CDTF">2016-03-01T18:43:55Z</dcterms:created>
  <dcterms:modified xsi:type="dcterms:W3CDTF">2017-04-16T10:33:11Z</dcterms:modified>
</cp:coreProperties>
</file>