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hidePivotFieldList="1"/>
  <mc:AlternateContent xmlns:mc="http://schemas.openxmlformats.org/markup-compatibility/2006">
    <mc:Choice Requires="x15">
      <x15ac:absPath xmlns:x15ac="http://schemas.microsoft.com/office/spreadsheetml/2010/11/ac" url="C:\sandbox\DINF-BT-K\5_Resultate\"/>
    </mc:Choice>
  </mc:AlternateContent>
  <bookViews>
    <workbookView xWindow="0" yWindow="0" windowWidth="28800" windowHeight="13455" tabRatio="1000"/>
  </bookViews>
  <sheets>
    <sheet name="Diagram_SzenarioVergleich" sheetId="19" r:id="rId1"/>
    <sheet name="Diagram_Latenzzeit" sheetId="16" r:id="rId2"/>
    <sheet name="Diagram_VglDurchSzen" sheetId="7" r:id="rId3"/>
    <sheet name="Pivot-VglDurchSzen" sheetId="6" r:id="rId4"/>
    <sheet name="Pivot_SzenarioInterneVergleiche" sheetId="18" r:id="rId5"/>
    <sheet name="Pivot_Latenzzeit" sheetId="15" r:id="rId6"/>
    <sheet name="Pivot95%NachSzenario" sheetId="21" r:id="rId7"/>
    <sheet name="7.Feb_JMeterJtlAggregateReport" sheetId="14" r:id="rId8"/>
    <sheet name="9.Feb_JMeterJtlAggregateReport" sheetId="20" r:id="rId9"/>
  </sheets>
  <definedNames>
    <definedName name="aggregate" localSheetId="7">'7.Feb_JMeterJtlAggregateReport'!$A$1:$M$28</definedName>
    <definedName name="aggregate" localSheetId="8">'9.Feb_JMeterJtlAggregateReport'!$A$1:$M$32</definedName>
  </definedNames>
  <calcPr calcId="162913"/>
  <pivotCaches>
    <pivotCache cacheId="0" r:id="rId10"/>
    <pivotCache cacheId="1" r:id="rId11"/>
    <pivotCache cacheId="2" r:id="rId12"/>
    <pivotCache cacheId="3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9" i="18" l="1"/>
  <c r="AB49" i="18"/>
  <c r="Z49" i="18"/>
  <c r="X49" i="18"/>
  <c r="AD48" i="18"/>
  <c r="AB48" i="18"/>
  <c r="Z48" i="18"/>
  <c r="X48" i="18"/>
  <c r="AD44" i="18"/>
  <c r="AB44" i="18"/>
  <c r="Z44" i="18"/>
  <c r="X44" i="18"/>
  <c r="AD43" i="18"/>
  <c r="AB43" i="18"/>
  <c r="Z43" i="18"/>
  <c r="X43" i="18"/>
  <c r="AD39" i="18"/>
  <c r="AB39" i="18"/>
  <c r="Z39" i="18"/>
  <c r="X39" i="18"/>
  <c r="AD38" i="18"/>
  <c r="AB38" i="18"/>
  <c r="Z38" i="18"/>
  <c r="X38" i="18"/>
  <c r="AD33" i="18"/>
  <c r="AB33" i="18"/>
  <c r="Z33" i="18"/>
  <c r="X33" i="18"/>
  <c r="AD32" i="18"/>
  <c r="AB32" i="18"/>
  <c r="Z32" i="18"/>
  <c r="X32" i="18"/>
  <c r="AD28" i="18"/>
  <c r="AB28" i="18"/>
  <c r="Z28" i="18"/>
  <c r="X28" i="18"/>
  <c r="AD27" i="18"/>
  <c r="AB27" i="18"/>
  <c r="Z27" i="18"/>
  <c r="X27" i="18"/>
  <c r="AD23" i="18"/>
  <c r="AB23" i="18"/>
  <c r="Z23" i="18"/>
  <c r="X23" i="18"/>
  <c r="AD22" i="18"/>
  <c r="AB22" i="18"/>
  <c r="Z22" i="18"/>
  <c r="X22" i="18"/>
  <c r="AD17" i="18"/>
  <c r="AB17" i="18"/>
  <c r="Z17" i="18"/>
  <c r="X17" i="18"/>
  <c r="AD16" i="18"/>
  <c r="AB16" i="18"/>
  <c r="Z16" i="18"/>
  <c r="X16" i="18"/>
  <c r="AD12" i="18"/>
  <c r="AB12" i="18"/>
  <c r="Z12" i="18"/>
  <c r="X12" i="18"/>
  <c r="AD11" i="18"/>
  <c r="AB11" i="18"/>
  <c r="Z11" i="18"/>
  <c r="X11" i="18"/>
  <c r="AD7" i="18"/>
  <c r="AB7" i="18"/>
  <c r="Z7" i="18"/>
  <c r="X7" i="18"/>
  <c r="AD6" i="18"/>
  <c r="AB6" i="18"/>
  <c r="Z6" i="18"/>
  <c r="X6" i="18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" i="14"/>
  <c r="Q28" i="14"/>
  <c r="Q27" i="14"/>
  <c r="Q26" i="14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9" i="14"/>
  <c r="Q8" i="14"/>
  <c r="Q7" i="14"/>
  <c r="Q6" i="14"/>
  <c r="Q5" i="14"/>
  <c r="Q4" i="14"/>
  <c r="Q3" i="14"/>
  <c r="Q2" i="14"/>
  <c r="N3" i="14" l="1"/>
  <c r="O3" i="14"/>
  <c r="N4" i="14"/>
  <c r="O4" i="14"/>
  <c r="N5" i="14"/>
  <c r="O5" i="14"/>
  <c r="N6" i="14"/>
  <c r="O6" i="14"/>
  <c r="N7" i="14"/>
  <c r="O7" i="14"/>
  <c r="N8" i="14"/>
  <c r="O8" i="14"/>
  <c r="N9" i="14"/>
  <c r="O9" i="14"/>
  <c r="N10" i="14"/>
  <c r="O10" i="14"/>
  <c r="N11" i="14"/>
  <c r="O11" i="14"/>
  <c r="N12" i="14"/>
  <c r="O12" i="14"/>
  <c r="N13" i="14"/>
  <c r="O13" i="14"/>
  <c r="N14" i="14"/>
  <c r="O14" i="14"/>
  <c r="N15" i="14"/>
  <c r="O15" i="14"/>
  <c r="N16" i="14"/>
  <c r="O16" i="14"/>
  <c r="N17" i="14"/>
  <c r="O17" i="14"/>
  <c r="N18" i="14"/>
  <c r="O18" i="14"/>
  <c r="N19" i="14"/>
  <c r="O19" i="14"/>
  <c r="N20" i="14"/>
  <c r="O20" i="14"/>
  <c r="N21" i="14"/>
  <c r="O21" i="14"/>
  <c r="N22" i="14"/>
  <c r="O22" i="14"/>
  <c r="N23" i="14"/>
  <c r="O23" i="14"/>
  <c r="N24" i="14"/>
  <c r="O24" i="14"/>
  <c r="N25" i="14"/>
  <c r="O25" i="14"/>
  <c r="N26" i="14"/>
  <c r="O26" i="14"/>
  <c r="N27" i="14"/>
  <c r="O27" i="14"/>
  <c r="N28" i="14"/>
  <c r="O28" i="14"/>
  <c r="N2" i="14"/>
  <c r="O2" i="14"/>
</calcChain>
</file>

<file path=xl/connections.xml><?xml version="1.0" encoding="utf-8"?>
<connections xmlns="http://schemas.openxmlformats.org/spreadsheetml/2006/main">
  <connection id="1" name="aggregate" type="6" refreshedVersion="6" background="1" saveData="1">
    <textPr codePage="850" sourceFile="C:\Users\EB120\Desktop\aggregate.csv" thousands="'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ggregate1" type="6" refreshedVersion="6" background="1" saveData="1">
    <textPr codePage="850" sourceFile="C:\Users\Denis Bittante\Desktop\aggregate.csv" thousands="'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<sst xmlns="http://schemas.openxmlformats.org/spreadsheetml/2006/main" count="287" uniqueCount="93">
  <si>
    <t>Label</t>
  </si>
  <si>
    <t>Anz. der Proben</t>
  </si>
  <si>
    <t>Durchschnitt</t>
  </si>
  <si>
    <t>Min</t>
  </si>
  <si>
    <t>Max</t>
  </si>
  <si>
    <t>% Fehler</t>
  </si>
  <si>
    <t>Durchsatz</t>
  </si>
  <si>
    <t>KB/sek</t>
  </si>
  <si>
    <t>Sent KB/sec</t>
  </si>
  <si>
    <t>1a-iText</t>
  </si>
  <si>
    <t>1b-iText</t>
  </si>
  <si>
    <t>1c-iText</t>
  </si>
  <si>
    <t>2a-iText</t>
  </si>
  <si>
    <t>2b-iText</t>
  </si>
  <si>
    <t>3a-iText</t>
  </si>
  <si>
    <t>3b-iText</t>
  </si>
  <si>
    <t>1a-Jasper</t>
  </si>
  <si>
    <t>1b-Jasper</t>
  </si>
  <si>
    <t>1c-Jasper</t>
  </si>
  <si>
    <t>2b-Jasper</t>
  </si>
  <si>
    <t>2c-Jasper</t>
  </si>
  <si>
    <t>3a-Jasper</t>
  </si>
  <si>
    <t>3b-Jasper</t>
  </si>
  <si>
    <t>3c-Jasper</t>
  </si>
  <si>
    <t>1a-PdfBox</t>
  </si>
  <si>
    <t>1b-PdfBox</t>
  </si>
  <si>
    <t>1c-PdfBox</t>
  </si>
  <si>
    <t>2a-PdfBox</t>
  </si>
  <si>
    <t>2b-PdfBox</t>
  </si>
  <si>
    <t>2c-PdfBox</t>
  </si>
  <si>
    <t>3a-PdfBox</t>
  </si>
  <si>
    <t>3b-PdfBox</t>
  </si>
  <si>
    <t>3c-PdfBox</t>
  </si>
  <si>
    <t>Spaltenbeschriftungen</t>
  </si>
  <si>
    <t>Gesamtergebnis</t>
  </si>
  <si>
    <t>Zeilenbeschriftungen</t>
  </si>
  <si>
    <t>Mittelwert von Durchsatz</t>
  </si>
  <si>
    <t>OSRE</t>
  </si>
  <si>
    <t>Szenario</t>
  </si>
  <si>
    <t>3c-iText</t>
  </si>
  <si>
    <t>2c-iText</t>
  </si>
  <si>
    <t>2a-Jasper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</si>
  <si>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</si>
  <si>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</si>
  <si>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</si>
  <si>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</si>
  <si>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</si>
  <si>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</si>
  <si>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</si>
  <si>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</si>
  <si>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</si>
  <si>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iText</t>
  </si>
  <si>
    <t>Jasper</t>
  </si>
  <si>
    <t>PdfBox</t>
  </si>
  <si>
    <t>Mittel</t>
  </si>
  <si>
    <t>90% Line</t>
  </si>
  <si>
    <t>95% Line</t>
  </si>
  <si>
    <t>99% Line</t>
  </si>
  <si>
    <t>Gesamt: Summe von 95% Line</t>
  </si>
  <si>
    <t>Summe von 95% Line</t>
  </si>
  <si>
    <t>Gesamt: Summe von 90% Line</t>
  </si>
  <si>
    <t>Summe von 90% Line</t>
  </si>
  <si>
    <t>SzenarioNr</t>
  </si>
  <si>
    <t>Testtyp</t>
  </si>
  <si>
    <t>a</t>
  </si>
  <si>
    <t>b</t>
  </si>
  <si>
    <t>c</t>
  </si>
  <si>
    <t>Summe von Durchsatz</t>
  </si>
  <si>
    <t>95%</t>
  </si>
  <si>
    <t xml:space="preserve">Durchsatz </t>
  </si>
  <si>
    <t>Szenario- 1</t>
  </si>
  <si>
    <t>Szenario- 2</t>
  </si>
  <si>
    <t>Szenario- 3</t>
  </si>
  <si>
    <t>Summe von 99% Line</t>
  </si>
  <si>
    <t>Summe von Durchschnitt</t>
  </si>
  <si>
    <t># Samples</t>
  </si>
  <si>
    <t>Average</t>
  </si>
  <si>
    <t>Median</t>
  </si>
  <si>
    <t>Error %</t>
  </si>
  <si>
    <t>Throughput</t>
  </si>
  <si>
    <t>Received KB/sec</t>
  </si>
  <si>
    <t>maven build Jasper</t>
  </si>
  <si>
    <t>OS Process Sampler</t>
  </si>
  <si>
    <t>heroku restart</t>
  </si>
  <si>
    <t>2c--iText</t>
  </si>
  <si>
    <t>3c--iText</t>
  </si>
  <si>
    <t>2a--Jasper</t>
  </si>
  <si>
    <t>TOTAL</t>
  </si>
  <si>
    <t>(Leer)</t>
  </si>
  <si>
    <t>Summe von Throughput</t>
  </si>
  <si>
    <t>Mittelwert von Std. Dev.</t>
  </si>
  <si>
    <t>Werte</t>
  </si>
  <si>
    <t>Mittelwert von 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</si>
</sst>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2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0" fillId="0" borderId="0" xfId="0" applyAlignment="1">
      <alignment horizontal="left" indent="2"/>
    </xf>
    <xf numFmtId="0" fontId="2" fillId="0" borderId="0" xfId="0" applyFont="1" applyAlignment="1">
      <alignment horizontal="left" indent="1"/>
    </xf>
    <xf numFmtId="0" fontId="2" fillId="0" borderId="0" xfId="0" applyNumberFormat="1" applyFont="1"/>
    <xf numFmtId="0" fontId="2" fillId="2" borderId="0" xfId="0" applyFont="1" applyFill="1" applyBorder="1"/>
    <xf numFmtId="0" fontId="2" fillId="0" borderId="0" xfId="0" applyNumberFormat="1" applyFont="1" applyBorder="1"/>
    <xf numFmtId="9" fontId="0" fillId="0" borderId="0" xfId="1" applyFont="1"/>
    <xf numFmtId="0" fontId="2" fillId="3" borderId="1" xfId="0" applyFont="1" applyFill="1" applyBorder="1" applyAlignment="1">
      <alignment horizontal="left"/>
    </xf>
    <xf numFmtId="0" fontId="2" fillId="3" borderId="1" xfId="0" applyNumberFormat="1" applyFont="1" applyFill="1" applyBorder="1"/>
    <xf numFmtId="0" fontId="2" fillId="3" borderId="0" xfId="0" applyNumberFormat="1" applyFont="1" applyFill="1" applyBorder="1"/>
    <xf numFmtId="0" fontId="2" fillId="4" borderId="1" xfId="0" applyFont="1" applyFill="1" applyBorder="1" applyAlignment="1">
      <alignment horizontal="left"/>
    </xf>
    <xf numFmtId="0" fontId="2" fillId="4" borderId="1" xfId="0" applyNumberFormat="1" applyFont="1" applyFill="1" applyBorder="1"/>
    <xf numFmtId="0" fontId="2" fillId="4" borderId="0" xfId="0" applyNumberFormat="1" applyFont="1" applyFill="1" applyBorder="1"/>
    <xf numFmtId="0" fontId="2" fillId="5" borderId="1" xfId="0" applyFont="1" applyFill="1" applyBorder="1" applyAlignment="1">
      <alignment horizontal="left"/>
    </xf>
    <xf numFmtId="0" fontId="2" fillId="5" borderId="1" xfId="0" applyNumberFormat="1" applyFont="1" applyFill="1" applyBorder="1"/>
    <xf numFmtId="0" fontId="2" fillId="5" borderId="0" xfId="0" applyNumberFormat="1" applyFont="1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[JMeterAuswertung- Durchsatz, Latenz.xlsx]Pivot_SzenarioInterneVergleiche!PivotTable2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Durchsatz &amp; Latenzzeiten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</c:pivotFmt>
      <c:pivotFmt>
        <c:idx val="4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  <c:pivotFmt>
        <c:idx val="5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Pivot_SzenarioInterneVergleiche!$C$3</c:f>
              <c:strCache>
                <c:ptCount val="1"/>
                <c:pt idx="0">
                  <c:v>95%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multiLvlStrRef>
              <c:f>Pivot_SzenarioInterneVergleiche!$A$4:$A$43</c:f>
              <c:multiLvlStrCache>
                <c:ptCount val="27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</c:lvl>
                <c:lvl>
                  <c:pt idx="0">
                    <c:v>Szenario- 1</c:v>
                  </c:pt>
                  <c:pt idx="3">
                    <c:v>Szenario- 2</c:v>
                  </c:pt>
                  <c:pt idx="6">
                    <c:v>Szenario- 3</c:v>
                  </c:pt>
                  <c:pt idx="9">
                    <c:v>Szenario- 1</c:v>
                  </c:pt>
                  <c:pt idx="12">
                    <c:v>Szenario- 2</c:v>
                  </c:pt>
                  <c:pt idx="15">
                    <c:v>Szenario- 3</c:v>
                  </c:pt>
                  <c:pt idx="18">
                    <c:v>Szenario- 1</c:v>
                  </c:pt>
                  <c:pt idx="21">
                    <c:v>Szenario- 2</c:v>
                  </c:pt>
                  <c:pt idx="24">
                    <c:v>Szenario- 3</c:v>
                  </c:pt>
                </c:lvl>
                <c:lvl>
                  <c:pt idx="0">
                    <c:v>iText</c:v>
                  </c:pt>
                  <c:pt idx="9">
                    <c:v>Jasper</c:v>
                  </c:pt>
                  <c:pt idx="18">
                    <c:v>PdfBox</c:v>
                  </c:pt>
                </c:lvl>
              </c:multiLvlStrCache>
            </c:multiLvlStrRef>
          </c:cat>
          <c:val>
            <c:numRef>
              <c:f>Pivot_SzenarioInterneVergleiche!$C$4:$C$43</c:f>
              <c:numCache>
                <c:formatCode>General</c:formatCode>
                <c:ptCount val="27"/>
                <c:pt idx="0">
                  <c:v>641</c:v>
                </c:pt>
                <c:pt idx="1">
                  <c:v>4508</c:v>
                </c:pt>
                <c:pt idx="2">
                  <c:v>2572</c:v>
                </c:pt>
                <c:pt idx="3">
                  <c:v>642</c:v>
                </c:pt>
                <c:pt idx="4">
                  <c:v>1873</c:v>
                </c:pt>
                <c:pt idx="5">
                  <c:v>1712</c:v>
                </c:pt>
                <c:pt idx="6">
                  <c:v>4197</c:v>
                </c:pt>
                <c:pt idx="7">
                  <c:v>12753</c:v>
                </c:pt>
                <c:pt idx="8">
                  <c:v>12419</c:v>
                </c:pt>
                <c:pt idx="9">
                  <c:v>2248</c:v>
                </c:pt>
                <c:pt idx="10">
                  <c:v>2615</c:v>
                </c:pt>
                <c:pt idx="11">
                  <c:v>4916</c:v>
                </c:pt>
                <c:pt idx="12">
                  <c:v>2319</c:v>
                </c:pt>
                <c:pt idx="13">
                  <c:v>7092</c:v>
                </c:pt>
                <c:pt idx="14">
                  <c:v>5819</c:v>
                </c:pt>
                <c:pt idx="15">
                  <c:v>2859</c:v>
                </c:pt>
                <c:pt idx="16">
                  <c:v>3201</c:v>
                </c:pt>
                <c:pt idx="17">
                  <c:v>7177</c:v>
                </c:pt>
                <c:pt idx="18">
                  <c:v>296</c:v>
                </c:pt>
                <c:pt idx="19">
                  <c:v>568</c:v>
                </c:pt>
                <c:pt idx="20">
                  <c:v>534</c:v>
                </c:pt>
                <c:pt idx="21">
                  <c:v>262</c:v>
                </c:pt>
                <c:pt idx="22">
                  <c:v>518</c:v>
                </c:pt>
                <c:pt idx="23">
                  <c:v>712</c:v>
                </c:pt>
                <c:pt idx="24">
                  <c:v>6404</c:v>
                </c:pt>
                <c:pt idx="25">
                  <c:v>18536</c:v>
                </c:pt>
                <c:pt idx="26">
                  <c:v>20333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C-4F9A-B1A1-2E3E49D8B301}"/>
            </c:ext>
          </c:extLst>
        </c:ser>
        <c:ser>
          <c:idx val="2"/>
          <c:order val="2"/>
          <c:tx>
            <c:strRef>
              <c:f>Pivot_SzenarioInterneVergleiche!$D$3</c:f>
              <c:strCache>
                <c:ptCount val="1"/>
                <c:pt idx="0">
                  <c:v>Summe von 99% Line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multiLvlStrRef>
              <c:f>Pivot_SzenarioInterneVergleiche!$A$4:$A$43</c:f>
              <c:multiLvlStrCache>
                <c:ptCount val="27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</c:lvl>
                <c:lvl>
                  <c:pt idx="0">
                    <c:v>Szenario- 1</c:v>
                  </c:pt>
                  <c:pt idx="3">
                    <c:v>Szenario- 2</c:v>
                  </c:pt>
                  <c:pt idx="6">
                    <c:v>Szenario- 3</c:v>
                  </c:pt>
                  <c:pt idx="9">
                    <c:v>Szenario- 1</c:v>
                  </c:pt>
                  <c:pt idx="12">
                    <c:v>Szenario- 2</c:v>
                  </c:pt>
                  <c:pt idx="15">
                    <c:v>Szenario- 3</c:v>
                  </c:pt>
                  <c:pt idx="18">
                    <c:v>Szenario- 1</c:v>
                  </c:pt>
                  <c:pt idx="21">
                    <c:v>Szenario- 2</c:v>
                  </c:pt>
                  <c:pt idx="24">
                    <c:v>Szenario- 3</c:v>
                  </c:pt>
                </c:lvl>
                <c:lvl>
                  <c:pt idx="0">
                    <c:v>iText</c:v>
                  </c:pt>
                  <c:pt idx="9">
                    <c:v>Jasper</c:v>
                  </c:pt>
                  <c:pt idx="18">
                    <c:v>PdfBox</c:v>
                  </c:pt>
                </c:lvl>
              </c:multiLvlStrCache>
            </c:multiLvlStrRef>
          </c:cat>
          <c:val>
            <c:numRef>
              <c:f>Pivot_SzenarioInterneVergleiche!$D$4:$D$43</c:f>
              <c:numCache>
                <c:formatCode>General</c:formatCode>
                <c:ptCount val="27"/>
                <c:pt idx="0">
                  <c:v>879</c:v>
                </c:pt>
                <c:pt idx="1">
                  <c:v>6238</c:v>
                </c:pt>
                <c:pt idx="2">
                  <c:v>4103</c:v>
                </c:pt>
                <c:pt idx="3">
                  <c:v>941</c:v>
                </c:pt>
                <c:pt idx="4">
                  <c:v>3995</c:v>
                </c:pt>
                <c:pt idx="5">
                  <c:v>3500</c:v>
                </c:pt>
                <c:pt idx="6">
                  <c:v>6189</c:v>
                </c:pt>
                <c:pt idx="7">
                  <c:v>17217</c:v>
                </c:pt>
                <c:pt idx="8">
                  <c:v>18543</c:v>
                </c:pt>
                <c:pt idx="9">
                  <c:v>4317</c:v>
                </c:pt>
                <c:pt idx="10">
                  <c:v>4172</c:v>
                </c:pt>
                <c:pt idx="11">
                  <c:v>6646</c:v>
                </c:pt>
                <c:pt idx="12">
                  <c:v>3231</c:v>
                </c:pt>
                <c:pt idx="13">
                  <c:v>9800</c:v>
                </c:pt>
                <c:pt idx="14">
                  <c:v>7264</c:v>
                </c:pt>
                <c:pt idx="15">
                  <c:v>4317</c:v>
                </c:pt>
                <c:pt idx="16">
                  <c:v>5154</c:v>
                </c:pt>
                <c:pt idx="17">
                  <c:v>10037</c:v>
                </c:pt>
                <c:pt idx="18">
                  <c:v>407</c:v>
                </c:pt>
                <c:pt idx="19">
                  <c:v>944</c:v>
                </c:pt>
                <c:pt idx="20">
                  <c:v>745</c:v>
                </c:pt>
                <c:pt idx="21">
                  <c:v>388</c:v>
                </c:pt>
                <c:pt idx="22">
                  <c:v>895</c:v>
                </c:pt>
                <c:pt idx="23">
                  <c:v>1101</c:v>
                </c:pt>
                <c:pt idx="24">
                  <c:v>10150</c:v>
                </c:pt>
                <c:pt idx="25">
                  <c:v>22685</c:v>
                </c:pt>
                <c:pt idx="26">
                  <c:v>29211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E9C-4F9A-B1A1-2E3E49D8B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363592"/>
        <c:axId val="685366872"/>
      </c:lineChart>
      <c:lineChart>
        <c:grouping val="standard"/>
        <c:varyColors val="0"/>
        <c:ser>
          <c:idx val="0"/>
          <c:order val="0"/>
          <c:tx>
            <c:strRef>
              <c:f>Pivot_SzenarioInterneVergleiche!$B$3</c:f>
              <c:strCache>
                <c:ptCount val="1"/>
                <c:pt idx="0">
                  <c:v>Durchsatz 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multiLvlStrRef>
              <c:f>Pivot_SzenarioInterneVergleiche!$A$4:$A$43</c:f>
              <c:multiLvlStrCache>
                <c:ptCount val="27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</c:lvl>
                <c:lvl>
                  <c:pt idx="0">
                    <c:v>Szenario- 1</c:v>
                  </c:pt>
                  <c:pt idx="3">
                    <c:v>Szenario- 2</c:v>
                  </c:pt>
                  <c:pt idx="6">
                    <c:v>Szenario- 3</c:v>
                  </c:pt>
                  <c:pt idx="9">
                    <c:v>Szenario- 1</c:v>
                  </c:pt>
                  <c:pt idx="12">
                    <c:v>Szenario- 2</c:v>
                  </c:pt>
                  <c:pt idx="15">
                    <c:v>Szenario- 3</c:v>
                  </c:pt>
                  <c:pt idx="18">
                    <c:v>Szenario- 1</c:v>
                  </c:pt>
                  <c:pt idx="21">
                    <c:v>Szenario- 2</c:v>
                  </c:pt>
                  <c:pt idx="24">
                    <c:v>Szenario- 3</c:v>
                  </c:pt>
                </c:lvl>
                <c:lvl>
                  <c:pt idx="0">
                    <c:v>iText</c:v>
                  </c:pt>
                  <c:pt idx="9">
                    <c:v>Jasper</c:v>
                  </c:pt>
                  <c:pt idx="18">
                    <c:v>PdfBox</c:v>
                  </c:pt>
                </c:lvl>
              </c:multiLvlStrCache>
            </c:multiLvlStrRef>
          </c:cat>
          <c:val>
            <c:numRef>
              <c:f>Pivot_SzenarioInterneVergleiche!$B$4:$B$43</c:f>
              <c:numCache>
                <c:formatCode>General</c:formatCode>
                <c:ptCount val="27"/>
                <c:pt idx="0">
                  <c:v>52.190989999999999</c:v>
                </c:pt>
                <c:pt idx="1">
                  <c:v>9.81081</c:v>
                </c:pt>
                <c:pt idx="2">
                  <c:v>48.448610000000002</c:v>
                </c:pt>
                <c:pt idx="3">
                  <c:v>57.088419999999999</c:v>
                </c:pt>
                <c:pt idx="4">
                  <c:v>21.78819</c:v>
                </c:pt>
                <c:pt idx="5">
                  <c:v>60.009590000000003</c:v>
                </c:pt>
                <c:pt idx="6">
                  <c:v>9.5560100000000006</c:v>
                </c:pt>
                <c:pt idx="7">
                  <c:v>3.1926999999999999</c:v>
                </c:pt>
                <c:pt idx="8">
                  <c:v>9.0644600000000004</c:v>
                </c:pt>
                <c:pt idx="9">
                  <c:v>15.717269999999999</c:v>
                </c:pt>
                <c:pt idx="10">
                  <c:v>15.28215</c:v>
                </c:pt>
                <c:pt idx="11">
                  <c:v>17.962209999999999</c:v>
                </c:pt>
                <c:pt idx="12">
                  <c:v>15.14866</c:v>
                </c:pt>
                <c:pt idx="13">
                  <c:v>12.191380000000001</c:v>
                </c:pt>
                <c:pt idx="14">
                  <c:v>15.15963</c:v>
                </c:pt>
                <c:pt idx="15">
                  <c:v>14.50916</c:v>
                </c:pt>
                <c:pt idx="16">
                  <c:v>11.65892</c:v>
                </c:pt>
                <c:pt idx="17">
                  <c:v>13.375030000000001</c:v>
                </c:pt>
                <c:pt idx="18">
                  <c:v>106.92296</c:v>
                </c:pt>
                <c:pt idx="19">
                  <c:v>59.04524</c:v>
                </c:pt>
                <c:pt idx="20">
                  <c:v>151.05706000000001</c:v>
                </c:pt>
                <c:pt idx="21">
                  <c:v>116.88284</c:v>
                </c:pt>
                <c:pt idx="22">
                  <c:v>69.860770000000002</c:v>
                </c:pt>
                <c:pt idx="23">
                  <c:v>118.07126</c:v>
                </c:pt>
                <c:pt idx="24">
                  <c:v>4.9672999999999998</c:v>
                </c:pt>
                <c:pt idx="25">
                  <c:v>1.8961399999999999</c:v>
                </c:pt>
                <c:pt idx="26">
                  <c:v>5.1746499999999997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C-4F9A-B1A1-2E3E49D8B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295280"/>
        <c:axId val="569296264"/>
      </c:lineChart>
      <c:catAx>
        <c:axId val="68536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366872"/>
        <c:crosses val="autoZero"/>
        <c:auto val="1"/>
        <c:lblAlgn val="ctr"/>
        <c:lblOffset val="100"/>
        <c:noMultiLvlLbl val="0"/>
      </c:catAx>
      <c:valAx>
        <c:axId val="68536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363592"/>
        <c:crosses val="autoZero"/>
        <c:crossBetween val="between"/>
      </c:valAx>
      <c:valAx>
        <c:axId val="569296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295280"/>
        <c:crosses val="max"/>
        <c:crossBetween val="between"/>
      </c:valAx>
      <c:catAx>
        <c:axId val="56929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929626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[JMeterAuswertung- Durchsatz, Latenz.xlsx]Pivot_Latenzzeit!PivotTable4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</c:pivotFmt>
      <c:pivotFmt>
        <c:idx val="2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Pivot_Latenzzeit!$B$3:$B$4</c:f>
              <c:strCache>
                <c:ptCount val="1"/>
                <c:pt idx="0">
                  <c:v>iText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multiLvlStrRef>
              <c:f>Pivot_Latenzzeit!$A$5:$A$33</c:f>
              <c:multiLvlStrCache>
                <c:ptCount val="18"/>
                <c:lvl>
                  <c:pt idx="0">
                    <c:v>Summe von 95% Line</c:v>
                  </c:pt>
                  <c:pt idx="1">
                    <c:v>Summe von 90% Line</c:v>
                  </c:pt>
                  <c:pt idx="2">
                    <c:v>Summe von 95% Line</c:v>
                  </c:pt>
                  <c:pt idx="3">
                    <c:v>Summe von 90% Line</c:v>
                  </c:pt>
                  <c:pt idx="4">
                    <c:v>Summe von 95% Line</c:v>
                  </c:pt>
                  <c:pt idx="5">
                    <c:v>Summe von 90% Line</c:v>
                  </c:pt>
                  <c:pt idx="6">
                    <c:v>Summe von 95% Line</c:v>
                  </c:pt>
                  <c:pt idx="7">
                    <c:v>Summe von 90% Line</c:v>
                  </c:pt>
                  <c:pt idx="8">
                    <c:v>Summe von 95% Line</c:v>
                  </c:pt>
                  <c:pt idx="9">
                    <c:v>Summe von 90% Line</c:v>
                  </c:pt>
                  <c:pt idx="10">
                    <c:v>Summe von 95% Line</c:v>
                  </c:pt>
                  <c:pt idx="11">
                    <c:v>Summe von 90% Line</c:v>
                  </c:pt>
                  <c:pt idx="12">
                    <c:v>Summe von 95% Line</c:v>
                  </c:pt>
                  <c:pt idx="13">
                    <c:v>Summe von 90% Line</c:v>
                  </c:pt>
                  <c:pt idx="14">
                    <c:v>Summe von 95% Line</c:v>
                  </c:pt>
                  <c:pt idx="15">
                    <c:v>Summe von 90% Line</c:v>
                  </c:pt>
                  <c:pt idx="16">
                    <c:v>Summe von 95% Line</c:v>
                  </c:pt>
                  <c:pt idx="17">
                    <c:v>Summe von 90% Line</c:v>
                  </c:pt>
                </c:lvl>
                <c:lvl>
                  <c:pt idx="0">
                    <c:v>1a</c:v>
                  </c:pt>
                  <c:pt idx="2">
                    <c:v>1b</c:v>
                  </c:pt>
                  <c:pt idx="4">
                    <c:v>1c</c:v>
                  </c:pt>
                  <c:pt idx="6">
                    <c:v>2a</c:v>
                  </c:pt>
                  <c:pt idx="8">
                    <c:v>2b</c:v>
                  </c:pt>
                  <c:pt idx="10">
                    <c:v>2c</c:v>
                  </c:pt>
                  <c:pt idx="12">
                    <c:v>3a</c:v>
                  </c:pt>
                  <c:pt idx="14">
                    <c:v>3b</c:v>
                  </c:pt>
                  <c:pt idx="16">
                    <c:v>3c</c:v>
                  </c:pt>
                </c:lvl>
              </c:multiLvlStrCache>
            </c:multiLvlStrRef>
          </c:cat>
          <c:val>
            <c:numRef>
              <c:f>Pivot_Latenzzeit!$B$5:$B$33</c:f>
              <c:numCache>
                <c:formatCode>General</c:formatCode>
                <c:ptCount val="18"/>
                <c:pt idx="0">
                  <c:v>641</c:v>
                </c:pt>
                <c:pt idx="1">
                  <c:v>551</c:v>
                </c:pt>
                <c:pt idx="2">
                  <c:v>4508</c:v>
                </c:pt>
                <c:pt idx="3">
                  <c:v>3784</c:v>
                </c:pt>
                <c:pt idx="4">
                  <c:v>2572</c:v>
                </c:pt>
                <c:pt idx="5">
                  <c:v>1876</c:v>
                </c:pt>
                <c:pt idx="6">
                  <c:v>642</c:v>
                </c:pt>
                <c:pt idx="7">
                  <c:v>527</c:v>
                </c:pt>
                <c:pt idx="8">
                  <c:v>1873</c:v>
                </c:pt>
                <c:pt idx="9">
                  <c:v>1413</c:v>
                </c:pt>
                <c:pt idx="10">
                  <c:v>1712</c:v>
                </c:pt>
                <c:pt idx="11">
                  <c:v>1338</c:v>
                </c:pt>
                <c:pt idx="12">
                  <c:v>4197</c:v>
                </c:pt>
                <c:pt idx="13">
                  <c:v>3413</c:v>
                </c:pt>
                <c:pt idx="14">
                  <c:v>12753</c:v>
                </c:pt>
                <c:pt idx="15">
                  <c:v>10803</c:v>
                </c:pt>
                <c:pt idx="16">
                  <c:v>12419</c:v>
                </c:pt>
                <c:pt idx="17">
                  <c:v>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5-4F6C-A4D3-2CC8E09BE132}"/>
            </c:ext>
          </c:extLst>
        </c:ser>
        <c:ser>
          <c:idx val="1"/>
          <c:order val="1"/>
          <c:tx>
            <c:strRef>
              <c:f>Pivot_Latenzzeit!$C$3:$C$4</c:f>
              <c:strCache>
                <c:ptCount val="1"/>
                <c:pt idx="0">
                  <c:v>Jasper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multiLvlStrRef>
              <c:f>Pivot_Latenzzeit!$A$5:$A$33</c:f>
              <c:multiLvlStrCache>
                <c:ptCount val="18"/>
                <c:lvl>
                  <c:pt idx="0">
                    <c:v>Summe von 95% Line</c:v>
                  </c:pt>
                  <c:pt idx="1">
                    <c:v>Summe von 90% Line</c:v>
                  </c:pt>
                  <c:pt idx="2">
                    <c:v>Summe von 95% Line</c:v>
                  </c:pt>
                  <c:pt idx="3">
                    <c:v>Summe von 90% Line</c:v>
                  </c:pt>
                  <c:pt idx="4">
                    <c:v>Summe von 95% Line</c:v>
                  </c:pt>
                  <c:pt idx="5">
                    <c:v>Summe von 90% Line</c:v>
                  </c:pt>
                  <c:pt idx="6">
                    <c:v>Summe von 95% Line</c:v>
                  </c:pt>
                  <c:pt idx="7">
                    <c:v>Summe von 90% Line</c:v>
                  </c:pt>
                  <c:pt idx="8">
                    <c:v>Summe von 95% Line</c:v>
                  </c:pt>
                  <c:pt idx="9">
                    <c:v>Summe von 90% Line</c:v>
                  </c:pt>
                  <c:pt idx="10">
                    <c:v>Summe von 95% Line</c:v>
                  </c:pt>
                  <c:pt idx="11">
                    <c:v>Summe von 90% Line</c:v>
                  </c:pt>
                  <c:pt idx="12">
                    <c:v>Summe von 95% Line</c:v>
                  </c:pt>
                  <c:pt idx="13">
                    <c:v>Summe von 90% Line</c:v>
                  </c:pt>
                  <c:pt idx="14">
                    <c:v>Summe von 95% Line</c:v>
                  </c:pt>
                  <c:pt idx="15">
                    <c:v>Summe von 90% Line</c:v>
                  </c:pt>
                  <c:pt idx="16">
                    <c:v>Summe von 95% Line</c:v>
                  </c:pt>
                  <c:pt idx="17">
                    <c:v>Summe von 90% Line</c:v>
                  </c:pt>
                </c:lvl>
                <c:lvl>
                  <c:pt idx="0">
                    <c:v>1a</c:v>
                  </c:pt>
                  <c:pt idx="2">
                    <c:v>1b</c:v>
                  </c:pt>
                  <c:pt idx="4">
                    <c:v>1c</c:v>
                  </c:pt>
                  <c:pt idx="6">
                    <c:v>2a</c:v>
                  </c:pt>
                  <c:pt idx="8">
                    <c:v>2b</c:v>
                  </c:pt>
                  <c:pt idx="10">
                    <c:v>2c</c:v>
                  </c:pt>
                  <c:pt idx="12">
                    <c:v>3a</c:v>
                  </c:pt>
                  <c:pt idx="14">
                    <c:v>3b</c:v>
                  </c:pt>
                  <c:pt idx="16">
                    <c:v>3c</c:v>
                  </c:pt>
                </c:lvl>
              </c:multiLvlStrCache>
            </c:multiLvlStrRef>
          </c:cat>
          <c:val>
            <c:numRef>
              <c:f>Pivot_Latenzzeit!$C$5:$C$33</c:f>
              <c:numCache>
                <c:formatCode>General</c:formatCode>
                <c:ptCount val="18"/>
                <c:pt idx="0">
                  <c:v>2248</c:v>
                </c:pt>
                <c:pt idx="1">
                  <c:v>1858</c:v>
                </c:pt>
                <c:pt idx="2">
                  <c:v>2615</c:v>
                </c:pt>
                <c:pt idx="3">
                  <c:v>2054</c:v>
                </c:pt>
                <c:pt idx="4">
                  <c:v>4916</c:v>
                </c:pt>
                <c:pt idx="5">
                  <c:v>4222</c:v>
                </c:pt>
                <c:pt idx="6">
                  <c:v>2319</c:v>
                </c:pt>
                <c:pt idx="7">
                  <c:v>1984</c:v>
                </c:pt>
                <c:pt idx="8">
                  <c:v>7092</c:v>
                </c:pt>
                <c:pt idx="9">
                  <c:v>6176</c:v>
                </c:pt>
                <c:pt idx="10">
                  <c:v>5819</c:v>
                </c:pt>
                <c:pt idx="11">
                  <c:v>5122</c:v>
                </c:pt>
                <c:pt idx="12">
                  <c:v>2859</c:v>
                </c:pt>
                <c:pt idx="13">
                  <c:v>2245</c:v>
                </c:pt>
                <c:pt idx="14">
                  <c:v>3201</c:v>
                </c:pt>
                <c:pt idx="15">
                  <c:v>2640</c:v>
                </c:pt>
                <c:pt idx="16">
                  <c:v>7177</c:v>
                </c:pt>
                <c:pt idx="17">
                  <c:v>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8D5-4F6C-A4D3-2CC8E09BE132}"/>
            </c:ext>
          </c:extLst>
        </c:ser>
        <c:ser>
          <c:idx val="2"/>
          <c:order val="2"/>
          <c:tx>
            <c:strRef>
              <c:f>Pivot_Latenzzeit!$D$3:$D$4</c:f>
              <c:strCache>
                <c:ptCount val="1"/>
                <c:pt idx="0">
                  <c:v>PdfBox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multiLvlStrRef>
              <c:f>Pivot_Latenzzeit!$A$5:$A$33</c:f>
              <c:multiLvlStrCache>
                <c:ptCount val="18"/>
                <c:lvl>
                  <c:pt idx="0">
                    <c:v>Summe von 95% Line</c:v>
                  </c:pt>
                  <c:pt idx="1">
                    <c:v>Summe von 90% Line</c:v>
                  </c:pt>
                  <c:pt idx="2">
                    <c:v>Summe von 95% Line</c:v>
                  </c:pt>
                  <c:pt idx="3">
                    <c:v>Summe von 90% Line</c:v>
                  </c:pt>
                  <c:pt idx="4">
                    <c:v>Summe von 95% Line</c:v>
                  </c:pt>
                  <c:pt idx="5">
                    <c:v>Summe von 90% Line</c:v>
                  </c:pt>
                  <c:pt idx="6">
                    <c:v>Summe von 95% Line</c:v>
                  </c:pt>
                  <c:pt idx="7">
                    <c:v>Summe von 90% Line</c:v>
                  </c:pt>
                  <c:pt idx="8">
                    <c:v>Summe von 95% Line</c:v>
                  </c:pt>
                  <c:pt idx="9">
                    <c:v>Summe von 90% Line</c:v>
                  </c:pt>
                  <c:pt idx="10">
                    <c:v>Summe von 95% Line</c:v>
                  </c:pt>
                  <c:pt idx="11">
                    <c:v>Summe von 90% Line</c:v>
                  </c:pt>
                  <c:pt idx="12">
                    <c:v>Summe von 95% Line</c:v>
                  </c:pt>
                  <c:pt idx="13">
                    <c:v>Summe von 90% Line</c:v>
                  </c:pt>
                  <c:pt idx="14">
                    <c:v>Summe von 95% Line</c:v>
                  </c:pt>
                  <c:pt idx="15">
                    <c:v>Summe von 90% Line</c:v>
                  </c:pt>
                  <c:pt idx="16">
                    <c:v>Summe von 95% Line</c:v>
                  </c:pt>
                  <c:pt idx="17">
                    <c:v>Summe von 90% Line</c:v>
                  </c:pt>
                </c:lvl>
                <c:lvl>
                  <c:pt idx="0">
                    <c:v>1a</c:v>
                  </c:pt>
                  <c:pt idx="2">
                    <c:v>1b</c:v>
                  </c:pt>
                  <c:pt idx="4">
                    <c:v>1c</c:v>
                  </c:pt>
                  <c:pt idx="6">
                    <c:v>2a</c:v>
                  </c:pt>
                  <c:pt idx="8">
                    <c:v>2b</c:v>
                  </c:pt>
                  <c:pt idx="10">
                    <c:v>2c</c:v>
                  </c:pt>
                  <c:pt idx="12">
                    <c:v>3a</c:v>
                  </c:pt>
                  <c:pt idx="14">
                    <c:v>3b</c:v>
                  </c:pt>
                  <c:pt idx="16">
                    <c:v>3c</c:v>
                  </c:pt>
                </c:lvl>
              </c:multiLvlStrCache>
            </c:multiLvlStrRef>
          </c:cat>
          <c:val>
            <c:numRef>
              <c:f>Pivot_Latenzzeit!$D$5:$D$33</c:f>
              <c:numCache>
                <c:formatCode>General</c:formatCode>
                <c:ptCount val="18"/>
                <c:pt idx="0">
                  <c:v>296</c:v>
                </c:pt>
                <c:pt idx="1">
                  <c:v>252</c:v>
                </c:pt>
                <c:pt idx="2">
                  <c:v>568</c:v>
                </c:pt>
                <c:pt idx="3">
                  <c:v>478</c:v>
                </c:pt>
                <c:pt idx="4">
                  <c:v>534</c:v>
                </c:pt>
                <c:pt idx="5">
                  <c:v>459</c:v>
                </c:pt>
                <c:pt idx="6">
                  <c:v>262</c:v>
                </c:pt>
                <c:pt idx="7">
                  <c:v>218</c:v>
                </c:pt>
                <c:pt idx="8">
                  <c:v>518</c:v>
                </c:pt>
                <c:pt idx="9">
                  <c:v>416</c:v>
                </c:pt>
                <c:pt idx="10">
                  <c:v>712</c:v>
                </c:pt>
                <c:pt idx="11">
                  <c:v>597</c:v>
                </c:pt>
                <c:pt idx="12">
                  <c:v>6404</c:v>
                </c:pt>
                <c:pt idx="13">
                  <c:v>5433</c:v>
                </c:pt>
                <c:pt idx="14">
                  <c:v>18536</c:v>
                </c:pt>
                <c:pt idx="15">
                  <c:v>16238</c:v>
                </c:pt>
                <c:pt idx="16">
                  <c:v>20333</c:v>
                </c:pt>
                <c:pt idx="17">
                  <c:v>16409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8D5-4F6C-A4D3-2CC8E09BE1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7914080"/>
        <c:axId val="377915392"/>
      </c:lineChart>
      <c:catAx>
        <c:axId val="37791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7915392"/>
        <c:crosses val="autoZero"/>
        <c:auto val="1"/>
        <c:lblAlgn val="ctr"/>
        <c:lblOffset val="100"/>
        <c:noMultiLvlLbl val="0"/>
      </c:catAx>
      <c:valAx>
        <c:axId val="377915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Latenzzeit in</a:t>
                </a:r>
                <a:r>
                  <a:rPr lang="de-CH" baseline="0"/>
                  <a:t> ms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791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[JMeterAuswertung- Durchsatz, Latenz.xlsx]Pivot-VglDurchSzen!PivotTable2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'Pivot-VglDurchSzen'!$B$3:$B$4</c:f>
              <c:strCache>
                <c:ptCount val="1"/>
                <c:pt idx="0">
                  <c:v>iText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'Pivot-VglDurchSzen'!$A$5:$A$7</c:f>
              <c:strCache>
                <c:ptCount val="3"/>
                <c:pt idx="0">
                  <c:v>Mittelwert von Std. Dev.</c:v>
                </c:pt>
                <c:pt idx="1">
                  <c:v>Mittelwert von Durchsatz</c:v>
                </c:pt>
                <c:pt idx="2">
                  <c:v>Mittelwert von Durchschnitt</c:v>
                </c:pt>
              </c:strCache>
            </c:strRef>
          </c:cat>
          <c:val>
            <c:numRef>
              <c:f>'Pivot-VglDurchSzen'!$B$5:$B$7</c:f>
              <c:numCache>
                <c:formatCode>General</c:formatCode>
                <c:ptCount val="3"/>
                <c:pt idx="0">
                  <c:v>1315.5511111111111</c:v>
                </c:pt>
                <c:pt idx="1">
                  <c:v>30.127753333333334</c:v>
                </c:pt>
                <c:pt idx="2">
                  <c:v>2133.6666666666665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29C-8DFA-51EA008618CB}"/>
            </c:ext>
          </c:extLst>
        </c:ser>
        <c:ser>
          <c:idx val="1"/>
          <c:order val="1"/>
          <c:tx>
            <c:strRef>
              <c:f>'Pivot-VglDurchSzen'!$C$3:$C$4</c:f>
              <c:strCache>
                <c:ptCount val="1"/>
                <c:pt idx="0">
                  <c:v>Jasper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'Pivot-VglDurchSzen'!$A$5:$A$7</c:f>
              <c:strCache>
                <c:ptCount val="3"/>
                <c:pt idx="0">
                  <c:v>Mittelwert von Std. Dev.</c:v>
                </c:pt>
                <c:pt idx="1">
                  <c:v>Mittelwert von Durchsatz</c:v>
                </c:pt>
                <c:pt idx="2">
                  <c:v>Mittelwert von Durchschnitt</c:v>
                </c:pt>
              </c:strCache>
            </c:strRef>
          </c:cat>
          <c:val>
            <c:numRef>
              <c:f>'Pivot-VglDurchSzen'!$C$5:$C$7</c:f>
              <c:numCache>
                <c:formatCode>General</c:formatCode>
                <c:ptCount val="3"/>
                <c:pt idx="0">
                  <c:v>1124.7611111111112</c:v>
                </c:pt>
                <c:pt idx="1">
                  <c:v>14.556045555555556</c:v>
                </c:pt>
                <c:pt idx="2">
                  <c:v>2300.1111111111113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29C-8DFA-51EA008618CB}"/>
            </c:ext>
          </c:extLst>
        </c:ser>
        <c:ser>
          <c:idx val="2"/>
          <c:order val="2"/>
          <c:tx>
            <c:strRef>
              <c:f>'Pivot-VglDurchSzen'!$D$3:$D$4</c:f>
              <c:strCache>
                <c:ptCount val="1"/>
                <c:pt idx="0">
                  <c:v>PdfBox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'Pivot-VglDurchSzen'!$A$5:$A$7</c:f>
              <c:strCache>
                <c:ptCount val="3"/>
                <c:pt idx="0">
                  <c:v>Mittelwert von Std. Dev.</c:v>
                </c:pt>
                <c:pt idx="1">
                  <c:v>Mittelwert von Durchsatz</c:v>
                </c:pt>
                <c:pt idx="2">
                  <c:v>Mittelwert von Durchschnitt</c:v>
                </c:pt>
              </c:strCache>
            </c:strRef>
          </c:cat>
          <c:val>
            <c:numRef>
              <c:f>'Pivot-VglDurchSzen'!$D$5:$D$7</c:f>
              <c:numCache>
                <c:formatCode>General</c:formatCode>
                <c:ptCount val="3"/>
                <c:pt idx="0">
                  <c:v>1520.2877777777778</c:v>
                </c:pt>
                <c:pt idx="1">
                  <c:v>70.430913333333322</c:v>
                </c:pt>
                <c:pt idx="2">
                  <c:v>2816.7777777777778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429C-8DFA-51EA0086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87295808"/>
        <c:axId val="187293840"/>
      </c:barChart>
      <c:catAx>
        <c:axId val="18729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293840"/>
        <c:crosses val="autoZero"/>
        <c:auto val="1"/>
        <c:lblAlgn val="ctr"/>
        <c:lblOffset val="100"/>
        <c:noMultiLvlLbl val="0"/>
      </c:catAx>
      <c:valAx>
        <c:axId val="1872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Durchsatz /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295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85" workbookViewId="0" zoomToFit="1"/>
  </sheetViews>
  <pageMargins left="0.7" right="0.7" top="0.78740157499999996" bottom="0.78740157499999996" header="0.3" footer="0.3"/>
  <pageSetup paperSize="11"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79" workbookViewId="0" zoomToFit="1"/>
  </sheetViews>
  <pageMargins left="0.7" right="0.7" top="0.78740157499999996" bottom="0.78740157499999996" header="0.3" footer="0.3"/>
  <pageSetup paperSize="11" orientation="landscape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4" tint="-0.499984740745262"/>
  </sheetPr>
  <sheetViews>
    <sheetView zoomScale="279" workbookViewId="0" zoomToFit="1"/>
  </sheetViews>
  <pageMargins left="0.7" right="0.7" top="0.78740157499999996" bottom="0.78740157499999996" header="0.3" footer="0.3"/>
  <pageSetup paperSize="11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168081" cy="377910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86AFDE-67FE-4908-A8F4-88D5F57011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165645" cy="377927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165645" cy="377927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371475</xdr:colOff>
      <xdr:row>1</xdr:row>
      <xdr:rowOff>66675</xdr:rowOff>
    </xdr:from>
    <xdr:to>
      <xdr:col>17</xdr:col>
      <xdr:colOff>327052</xdr:colOff>
      <xdr:row>24</xdr:row>
      <xdr:rowOff>78516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7D6D071-47C3-4E4D-9A0C-5E38B2EA4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00975" y="228600"/>
          <a:ext cx="5956327" cy="3736116"/>
        </a:xfrm>
        <a:prstGeom prst="rect">
          <a:avLst/>
        </a:prstGeom>
      </xdr:spPr>
    </xdr:pic>
    <xdr:clientData/>
  </xdr:twoCellAnchor>
  <xdr:twoCellAnchor editAs="oneCell">
    <xdr:from>
      <xdr:col>8</xdr:col>
      <xdr:colOff>378928</xdr:colOff>
      <xdr:row>24</xdr:row>
      <xdr:rowOff>131279</xdr:rowOff>
    </xdr:from>
    <xdr:to>
      <xdr:col>17</xdr:col>
      <xdr:colOff>303759</xdr:colOff>
      <xdr:row>48</xdr:row>
      <xdr:rowOff>24927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B260D77-AA56-4CC6-97AF-9295E45FB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08428" y="4017479"/>
          <a:ext cx="5925581" cy="37798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1</xdr:row>
      <xdr:rowOff>0</xdr:rowOff>
    </xdr:from>
    <xdr:to>
      <xdr:col>10</xdr:col>
      <xdr:colOff>200180</xdr:colOff>
      <xdr:row>24</xdr:row>
      <xdr:rowOff>67766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48856741-E08E-4912-9F09-ADD5D6EA8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161925"/>
          <a:ext cx="6181880" cy="3792041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333375</xdr:colOff>
      <xdr:row>24</xdr:row>
      <xdr:rowOff>114300</xdr:rowOff>
    </xdr:from>
    <xdr:to>
      <xdr:col>10</xdr:col>
      <xdr:colOff>165508</xdr:colOff>
      <xdr:row>48</xdr:row>
      <xdr:rowOff>20141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6539980-A273-498D-B54B-90CE53F7F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76925" y="4000500"/>
          <a:ext cx="6175783" cy="3792041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49</xdr:row>
      <xdr:rowOff>28575</xdr:rowOff>
    </xdr:from>
    <xdr:to>
      <xdr:col>10</xdr:col>
      <xdr:colOff>155983</xdr:colOff>
      <xdr:row>72</xdr:row>
      <xdr:rowOff>96341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E3975D92-3837-4A78-9463-89EEFC00F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7962900"/>
          <a:ext cx="6175783" cy="379204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19</xdr:col>
      <xdr:colOff>79783</xdr:colOff>
      <xdr:row>25</xdr:row>
      <xdr:rowOff>61669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736329E8-A236-4EBD-A82A-EB70D05EE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53975" y="323850"/>
          <a:ext cx="6175783" cy="3785944"/>
        </a:xfrm>
        <a:prstGeom prst="rect">
          <a:avLst/>
        </a:prstGeom>
      </xdr:spPr>
    </xdr:pic>
    <xdr:clientData/>
  </xdr:twoCellAnchor>
  <xdr:twoCellAnchor editAs="oneCell">
    <xdr:from>
      <xdr:col>10</xdr:col>
      <xdr:colOff>723900</xdr:colOff>
      <xdr:row>25</xdr:row>
      <xdr:rowOff>47625</xdr:rowOff>
    </xdr:from>
    <xdr:to>
      <xdr:col>19</xdr:col>
      <xdr:colOff>47780</xdr:colOff>
      <xdr:row>48</xdr:row>
      <xdr:rowOff>115391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85C8AB46-FD6D-4641-88F7-76B0A56A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15875" y="4095750"/>
          <a:ext cx="6181880" cy="3792041"/>
        </a:xfrm>
        <a:prstGeom prst="rect">
          <a:avLst/>
        </a:prstGeom>
      </xdr:spPr>
    </xdr:pic>
    <xdr:clientData/>
  </xdr:twoCellAnchor>
  <xdr:twoCellAnchor editAs="oneCell">
    <xdr:from>
      <xdr:col>10</xdr:col>
      <xdr:colOff>723900</xdr:colOff>
      <xdr:row>49</xdr:row>
      <xdr:rowOff>66675</xdr:rowOff>
    </xdr:from>
    <xdr:to>
      <xdr:col>19</xdr:col>
      <xdr:colOff>41683</xdr:colOff>
      <xdr:row>72</xdr:row>
      <xdr:rowOff>134441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BEECFB33-FA6E-4281-B42E-4547387F5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15875" y="8001000"/>
          <a:ext cx="6175783" cy="379204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is Bittante" refreshedDate="43140.543762152774" createdVersion="6" refreshedVersion="6" minRefreshableVersion="3" recordCount="27">
  <cacheSource type="worksheet">
    <worksheetSource ref="B1:N28" sheet="JMeterJTL"/>
  </cacheSource>
  <cacheFields count="13">
    <cacheField name="Label" numFmtId="0">
      <sharedItems/>
    </cacheField>
    <cacheField name="Anz. der Proben" numFmtId="0">
      <sharedItems containsSemiMixedTypes="0" containsString="0" containsNumber="1" containsInteger="1" minValue="1153" maxValue="90722"/>
    </cacheField>
    <cacheField name="Durchschnitt" numFmtId="0">
      <sharedItems containsSemiMixedTypes="0" containsString="0" containsNumber="1" containsInteger="1" minValue="168" maxValue="10403"/>
    </cacheField>
    <cacheField name="Min" numFmtId="0">
      <sharedItems containsSemiMixedTypes="0" containsString="0" containsNumber="1" containsInteger="1" minValue="118" maxValue="2583"/>
    </cacheField>
    <cacheField name="Max" numFmtId="0">
      <sharedItems containsSemiMixedTypes="0" containsString="0" containsNumber="1" containsInteger="1" minValue="3484" maxValue="103888"/>
    </cacheField>
    <cacheField name="Std. Dev." numFmtId="0">
      <sharedItems containsSemiMixedTypes="0" containsString="0" containsNumber="1" minValue="77.260000000000005" maxValue="5481.13" count="27">
        <n v="4319.46"/>
        <n v="3433.94"/>
        <n v="2966.48"/>
        <n v="5481.13"/>
        <n v="3584.67"/>
        <n v="1156.81"/>
        <n v="1253.01"/>
        <n v="859.74"/>
        <n v="1649.95"/>
        <n v="1791.1"/>
        <n v="746.78"/>
        <n v="548.65"/>
        <n v="1356.69"/>
        <n v="742.98"/>
        <n v="1249.27"/>
        <n v="1177.69"/>
        <n v="673.32"/>
        <n v="773.26"/>
        <n v="156.19999999999999"/>
        <n v="195.97"/>
        <n v="182.77"/>
        <n v="612.78"/>
        <n v="152.46"/>
        <n v="101.77"/>
        <n v="77.260000000000005"/>
        <n v="259.14999999999998"/>
        <n v="142.11000000000001"/>
      </sharedItems>
    </cacheField>
    <cacheField name="% Fehler" numFmtId="10">
      <sharedItems containsSemiMixedTypes="0" containsString="0" containsNumber="1" containsInteger="1" minValue="0" maxValue="0"/>
    </cacheField>
    <cacheField name="Durchsatz" numFmtId="0">
      <sharedItems containsSemiMixedTypes="0" containsString="0" containsNumber="1" minValue="1.8961399999999999" maxValue="151.05706000000001" count="27">
        <n v="1.8961399999999999"/>
        <n v="3.1926999999999999"/>
        <n v="4.9672999999999998"/>
        <n v="5.1746499999999997"/>
        <n v="9.0644600000000004"/>
        <n v="9.5560100000000006"/>
        <n v="9.81081"/>
        <n v="11.65892"/>
        <n v="12.191380000000001"/>
        <n v="13.375030000000001"/>
        <n v="14.50916"/>
        <n v="15.14866"/>
        <n v="15.15963"/>
        <n v="15.28215"/>
        <n v="15.717269999999999"/>
        <n v="17.962209999999999"/>
        <n v="21.78819"/>
        <n v="48.448610000000002"/>
        <n v="52.190989999999999"/>
        <n v="57.088419999999999"/>
        <n v="59.04524"/>
        <n v="60.009590000000003"/>
        <n v="69.860770000000002"/>
        <n v="106.92296"/>
        <n v="116.88284"/>
        <n v="118.07126"/>
        <n v="151.05706000000001"/>
      </sharedItems>
    </cacheField>
    <cacheField name="KB/sek" numFmtId="0">
      <sharedItems containsSemiMixedTypes="0" containsString="0" containsNumber="1" minValue="98.32" maxValue="2262.85"/>
    </cacheField>
    <cacheField name="Sent KB/sec" numFmtId="0">
      <sharedItems containsSemiMixedTypes="0" containsString="0" containsNumber="1" containsInteger="1" minValue="0" maxValue="0"/>
    </cacheField>
    <cacheField name="Durchschnittliche Bytes" numFmtId="0">
      <sharedItems containsSemiMixedTypes="0" containsString="0" containsNumber="1" minValue="6646.2" maxValue="1222036.7"/>
    </cacheField>
    <cacheField name="OSRE" numFmtId="0">
      <sharedItems count="3">
        <s v="PdfBox"/>
        <s v="iText"/>
        <s v="Jasper"/>
      </sharedItems>
    </cacheField>
    <cacheField name="Szenario" numFmtId="0">
      <sharedItems count="9">
        <s v="3b"/>
        <s v="3a"/>
        <s v="3c"/>
        <s v="1b"/>
        <s v="2b"/>
        <s v="2a"/>
        <s v="2c"/>
        <s v="1a"/>
        <s v="1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nis Bittante" refreshedDate="43140.650378240738" createdVersion="6" refreshedVersion="6" minRefreshableVersion="3" recordCount="27">
  <cacheSource type="worksheet">
    <worksheetSource ref="A1:O28" sheet="7.Feb_JMeterJtlAggregateReport"/>
  </cacheSource>
  <cacheFields count="15">
    <cacheField name="Label" numFmtId="0">
      <sharedItems count="27">
        <s v="1a-iText"/>
        <s v="1b-iText"/>
        <s v="1c-iText"/>
        <s v="2a-iText"/>
        <s v="2b-iText"/>
        <s v="2c-iText"/>
        <s v="3a-iText"/>
        <s v="3b-iText"/>
        <s v="3c-iText"/>
        <s v="1a-Jasper"/>
        <s v="1b-Jasper"/>
        <s v="1c-Jasper"/>
        <s v="2a-Jasper"/>
        <s v="2b-Jasper"/>
        <s v="2c-Jasper"/>
        <s v="3a-Jasper"/>
        <s v="3b-Jasper"/>
        <s v="3c-Jasper"/>
        <s v="1a-PdfBox"/>
        <s v="1b-PdfBox"/>
        <s v="1c-PdfBox"/>
        <s v="2a-PdfBox"/>
        <s v="2b-PdfBox"/>
        <s v="2c-PdfBox"/>
        <s v="3a-PdfBox"/>
        <s v="3b-PdfBox"/>
        <s v="3c-PdfBox"/>
      </sharedItems>
    </cacheField>
    <cacheField name="Anz. der Proben" numFmtId="0">
      <sharedItems containsSemiMixedTypes="0" containsString="0" containsNumber="1" containsInteger="1" minValue="1153" maxValue="90722"/>
    </cacheField>
    <cacheField name="Durchschnitt" numFmtId="0">
      <sharedItems containsSemiMixedTypes="0" containsString="0" containsNumber="1" containsInteger="1" minValue="168" maxValue="10403" count="27">
        <n v="379"/>
        <n v="2020"/>
        <n v="1020"/>
        <n v="346"/>
        <n v="908"/>
        <n v="824"/>
        <n v="2070"/>
        <n v="6190"/>
        <n v="5446"/>
        <n v="1245"/>
        <n v="1297"/>
        <n v="2757"/>
        <n v="1308"/>
        <n v="4056"/>
        <n v="3268"/>
        <n v="1366"/>
        <n v="1700"/>
        <n v="3704"/>
        <n v="184"/>
        <n v="335"/>
        <n v="327"/>
        <n v="168"/>
        <n v="281"/>
        <n v="418"/>
        <n v="3694"/>
        <n v="10403"/>
        <n v="9541"/>
      </sharedItems>
    </cacheField>
    <cacheField name="Mittel" numFmtId="0">
      <sharedItems containsSemiMixedTypes="0" containsString="0" containsNumber="1" containsInteger="1" minValue="152" maxValue="9440"/>
    </cacheField>
    <cacheField name="90% Line" numFmtId="0">
      <sharedItems containsSemiMixedTypes="0" containsString="0" containsNumber="1" containsInteger="1" minValue="218" maxValue="16409" count="27">
        <n v="551"/>
        <n v="3784"/>
        <n v="1876"/>
        <n v="527"/>
        <n v="1413"/>
        <n v="1338"/>
        <n v="3413"/>
        <n v="10803"/>
        <n v="9732"/>
        <n v="1858"/>
        <n v="2054"/>
        <n v="4222"/>
        <n v="1984"/>
        <n v="6176"/>
        <n v="5122"/>
        <n v="2245"/>
        <n v="2640"/>
        <n v="5984"/>
        <n v="252"/>
        <n v="478"/>
        <n v="459"/>
        <n v="218"/>
        <n v="416"/>
        <n v="597"/>
        <n v="5433"/>
        <n v="16238"/>
        <n v="16409"/>
      </sharedItems>
    </cacheField>
    <cacheField name="95% Line" numFmtId="0">
      <sharedItems containsSemiMixedTypes="0" containsString="0" containsNumber="1" containsInteger="1" minValue="262" maxValue="20333" count="27">
        <n v="641"/>
        <n v="4508"/>
        <n v="2572"/>
        <n v="642"/>
        <n v="1873"/>
        <n v="1712"/>
        <n v="4197"/>
        <n v="12753"/>
        <n v="12419"/>
        <n v="2248"/>
        <n v="2615"/>
        <n v="4916"/>
        <n v="2319"/>
        <n v="7092"/>
        <n v="5819"/>
        <n v="2859"/>
        <n v="3201"/>
        <n v="7177"/>
        <n v="296"/>
        <n v="568"/>
        <n v="534"/>
        <n v="262"/>
        <n v="518"/>
        <n v="712"/>
        <n v="6404"/>
        <n v="18536"/>
        <n v="20333"/>
      </sharedItems>
    </cacheField>
    <cacheField name="99% Line" numFmtId="0">
      <sharedItems containsSemiMixedTypes="0" containsString="0" containsNumber="1" containsInteger="1" minValue="388" maxValue="29211" count="26">
        <n v="879"/>
        <n v="6238"/>
        <n v="4103"/>
        <n v="941"/>
        <n v="3995"/>
        <n v="3500"/>
        <n v="6189"/>
        <n v="17217"/>
        <n v="18543"/>
        <n v="4317"/>
        <n v="4172"/>
        <n v="6646"/>
        <n v="3231"/>
        <n v="9800"/>
        <n v="7264"/>
        <n v="5154"/>
        <n v="10037"/>
        <n v="407"/>
        <n v="944"/>
        <n v="745"/>
        <n v="388"/>
        <n v="895"/>
        <n v="1101"/>
        <n v="10150"/>
        <n v="22685"/>
        <n v="29211"/>
      </sharedItems>
    </cacheField>
    <cacheField name="Min" numFmtId="0">
      <sharedItems containsSemiMixedTypes="0" containsString="0" containsNumber="1" containsInteger="1" minValue="118" maxValue="2583" count="27">
        <n v="158"/>
        <n v="240"/>
        <n v="164"/>
        <n v="146"/>
        <n v="249"/>
        <n v="152"/>
        <n v="252"/>
        <n v="673"/>
        <n v="601"/>
        <n v="219"/>
        <n v="224"/>
        <n v="185"/>
        <n v="232"/>
        <n v="351"/>
        <n v="214"/>
        <n v="211"/>
        <n v="257"/>
        <n v="237"/>
        <n v="120"/>
        <n v="140"/>
        <n v="121"/>
        <n v="118"/>
        <n v="126"/>
        <n v="125"/>
        <n v="797"/>
        <n v="2583"/>
        <n v="953"/>
      </sharedItems>
    </cacheField>
    <cacheField name="Max" numFmtId="0">
      <sharedItems containsSemiMixedTypes="0" containsString="0" containsNumber="1" containsInteger="1" minValue="3484" maxValue="103888" count="27">
        <n v="4457"/>
        <n v="12140"/>
        <n v="10381"/>
        <n v="4135"/>
        <n v="11444"/>
        <n v="15850"/>
        <n v="16093"/>
        <n v="30366"/>
        <n v="44394"/>
        <n v="20600"/>
        <n v="7278"/>
        <n v="11364"/>
        <n v="5067"/>
        <n v="13673"/>
        <n v="9758"/>
        <n v="6797"/>
        <n v="13565"/>
        <n v="15140"/>
        <n v="4286"/>
        <n v="5752"/>
        <n v="3484"/>
        <n v="3846"/>
        <n v="5301"/>
        <n v="11501"/>
        <n v="103888"/>
        <n v="37170"/>
        <n v="49655"/>
      </sharedItems>
    </cacheField>
    <cacheField name="% Fehler" numFmtId="10">
      <sharedItems containsSemiMixedTypes="0" containsString="0" containsNumber="1" containsInteger="1" minValue="0" maxValue="0"/>
    </cacheField>
    <cacheField name="Durchsatz" numFmtId="0">
      <sharedItems containsSemiMixedTypes="0" containsString="0" containsNumber="1" minValue="1.8961399999999999" maxValue="151.05706000000001" count="27">
        <n v="52.190989999999999"/>
        <n v="9.81081"/>
        <n v="48.448610000000002"/>
        <n v="57.088419999999999"/>
        <n v="21.78819"/>
        <n v="60.009590000000003"/>
        <n v="9.5560100000000006"/>
        <n v="3.1926999999999999"/>
        <n v="9.0644600000000004"/>
        <n v="15.717269999999999"/>
        <n v="15.28215"/>
        <n v="17.962209999999999"/>
        <n v="15.14866"/>
        <n v="12.191380000000001"/>
        <n v="15.15963"/>
        <n v="14.50916"/>
        <n v="11.65892"/>
        <n v="13.375030000000001"/>
        <n v="106.92296"/>
        <n v="59.04524"/>
        <n v="151.05706000000001"/>
        <n v="116.88284"/>
        <n v="69.860770000000002"/>
        <n v="118.07126"/>
        <n v="4.9672999999999998"/>
        <n v="1.8961399999999999"/>
        <n v="5.1746499999999997"/>
      </sharedItems>
    </cacheField>
    <cacheField name="KB/sek" numFmtId="0">
      <sharedItems containsSemiMixedTypes="0" containsString="0" containsNumber="1" minValue="98.32" maxValue="2262.85"/>
    </cacheField>
    <cacheField name="Sent KB/sec" numFmtId="0">
      <sharedItems containsSemiMixedTypes="0" containsString="0" containsNumber="1" containsInteger="1" minValue="0" maxValue="0"/>
    </cacheField>
    <cacheField name="OSRE" numFmtId="0">
      <sharedItems count="3">
        <s v="iText"/>
        <s v="Jasper"/>
        <s v="PdfBox"/>
      </sharedItems>
    </cacheField>
    <cacheField name="Szenario" numFmtId="0">
      <sharedItems count="9">
        <s v="1a"/>
        <s v="1b"/>
        <s v="1c"/>
        <s v="2a"/>
        <s v="2b"/>
        <s v="2c"/>
        <s v="3a"/>
        <s v="3b"/>
        <s v="3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nis Bittante" refreshedDate="43142.811149305555" createdVersion="6" refreshedVersion="6" minRefreshableVersion="3" recordCount="27">
  <cacheSource type="worksheet">
    <worksheetSource ref="A1:Q28" sheet="7.Feb_JMeterJtlAggregateReport"/>
  </cacheSource>
  <cacheFields count="17">
    <cacheField name="Label" numFmtId="0">
      <sharedItems count="27">
        <s v="1a-iText"/>
        <s v="1b-iText"/>
        <s v="1c-iText"/>
        <s v="2a-iText"/>
        <s v="2b-iText"/>
        <s v="2c-iText"/>
        <s v="3a-iText"/>
        <s v="3b-iText"/>
        <s v="3c-iText"/>
        <s v="1a-Jasper"/>
        <s v="1b-Jasper"/>
        <s v="1c-Jasper"/>
        <s v="2a-Jasper"/>
        <s v="2b-Jasper"/>
        <s v="2c-Jasper"/>
        <s v="3a-Jasper"/>
        <s v="3b-Jasper"/>
        <s v="3c-Jasper"/>
        <s v="1a-PdfBox"/>
        <s v="1b-PdfBox"/>
        <s v="1c-PdfBox"/>
        <s v="2a-PdfBox"/>
        <s v="2b-PdfBox"/>
        <s v="2c-PdfBox"/>
        <s v="3a-PdfBox"/>
        <s v="3b-PdfBox"/>
        <s v="3c-PdfBox"/>
      </sharedItems>
    </cacheField>
    <cacheField name="Anz. der Proben" numFmtId="0">
      <sharedItems containsSemiMixedTypes="0" containsString="0" containsNumber="1" containsInteger="1" minValue="1153" maxValue="90722"/>
    </cacheField>
    <cacheField name="Durchschnitt" numFmtId="0">
      <sharedItems containsSemiMixedTypes="0" containsString="0" containsNumber="1" containsInteger="1" minValue="168" maxValue="10403"/>
    </cacheField>
    <cacheField name="Mittel" numFmtId="0">
      <sharedItems containsSemiMixedTypes="0" containsString="0" containsNumber="1" containsInteger="1" minValue="152" maxValue="9440"/>
    </cacheField>
    <cacheField name="90% Line" numFmtId="0">
      <sharedItems containsSemiMixedTypes="0" containsString="0" containsNumber="1" containsInteger="1" minValue="218" maxValue="16409"/>
    </cacheField>
    <cacheField name="95% Line" numFmtId="0">
      <sharedItems containsSemiMixedTypes="0" containsString="0" containsNumber="1" containsInteger="1" minValue="262" maxValue="20333" count="27">
        <n v="641"/>
        <n v="4508"/>
        <n v="2572"/>
        <n v="642"/>
        <n v="1873"/>
        <n v="1712"/>
        <n v="4197"/>
        <n v="12753"/>
        <n v="12419"/>
        <n v="2248"/>
        <n v="2615"/>
        <n v="4916"/>
        <n v="2319"/>
        <n v="7092"/>
        <n v="5819"/>
        <n v="2859"/>
        <n v="3201"/>
        <n v="7177"/>
        <n v="296"/>
        <n v="568"/>
        <n v="534"/>
        <n v="262"/>
        <n v="518"/>
        <n v="712"/>
        <n v="6404"/>
        <n v="18536"/>
        <n v="20333"/>
      </sharedItems>
    </cacheField>
    <cacheField name="99% Line" numFmtId="0">
      <sharedItems containsSemiMixedTypes="0" containsString="0" containsNumber="1" containsInteger="1" minValue="388" maxValue="29211"/>
    </cacheField>
    <cacheField name="Min" numFmtId="0">
      <sharedItems containsSemiMixedTypes="0" containsString="0" containsNumber="1" containsInteger="1" minValue="118" maxValue="2583"/>
    </cacheField>
    <cacheField name="Max" numFmtId="0">
      <sharedItems containsSemiMixedTypes="0" containsString="0" containsNumber="1" containsInteger="1" minValue="3484" maxValue="103888"/>
    </cacheField>
    <cacheField name="% Fehler" numFmtId="10">
      <sharedItems containsSemiMixedTypes="0" containsString="0" containsNumber="1" containsInteger="1" minValue="0" maxValue="0"/>
    </cacheField>
    <cacheField name="Durchsatz" numFmtId="0">
      <sharedItems containsSemiMixedTypes="0" containsString="0" containsNumber="1" minValue="1.8961399999999999" maxValue="151.05706000000001"/>
    </cacheField>
    <cacheField name="KB/sek" numFmtId="0">
      <sharedItems containsSemiMixedTypes="0" containsString="0" containsNumber="1" minValue="98.32" maxValue="2262.85"/>
    </cacheField>
    <cacheField name="Sent KB/sec" numFmtId="0">
      <sharedItems containsSemiMixedTypes="0" containsString="0" containsNumber="1" containsInteger="1" minValue="0" maxValue="0"/>
    </cacheField>
    <cacheField name="OSRE" numFmtId="0">
      <sharedItems count="3">
        <s v="iText"/>
        <s v="Jasper"/>
        <s v="PdfBox"/>
      </sharedItems>
    </cacheField>
    <cacheField name="Szenario" numFmtId="0">
      <sharedItems/>
    </cacheField>
    <cacheField name="SzenarioNr" numFmtId="0">
      <sharedItems count="6">
        <s v="Szenario- 1"/>
        <s v="Szenario- 2"/>
        <s v="Szenario- 3"/>
        <s v="2" u="1"/>
        <s v="3" u="1"/>
        <s v="1" u="1"/>
      </sharedItems>
    </cacheField>
    <cacheField name="Testtyp" numFmtId="0">
      <sharedItems count="3">
        <s v="a"/>
        <s v="b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enis Bittante" refreshedDate="43142.919094212964" createdVersion="6" refreshedVersion="6" minRefreshableVersion="3" recordCount="32">
  <cacheSource type="worksheet">
    <worksheetSource ref="A1:M33" sheet="9.Feb_JMeterJtlAggregateReport"/>
  </cacheSource>
  <cacheFields count="13">
    <cacheField name="Label" numFmtId="0">
      <sharedItems containsBlank="1" count="32">
        <s v="maven build Jasper"/>
        <s v="OS Process Sampler"/>
        <s v="heroku restart"/>
        <s v="1a-iText"/>
        <s v="1b-iText"/>
        <s v="1c-iText"/>
        <s v="2a-iText"/>
        <s v="2b-iText"/>
        <s v="2c--iText"/>
        <s v="3a-iText"/>
        <s v="3b-iText"/>
        <s v="3c--iText"/>
        <s v="1a-Jasper"/>
        <s v="1b-Jasper"/>
        <s v="1c-Jasper"/>
        <s v="2a--Jasper"/>
        <s v="2b-Jasper"/>
        <s v="2c-Jasper"/>
        <s v="3a-Jasper"/>
        <s v="3b-Jasper"/>
        <s v="3c-Jasper"/>
        <s v="1a-PdfBox"/>
        <s v="1b-PdfBox"/>
        <s v="1c-PdfBox"/>
        <s v="2a-PdfBox"/>
        <s v="2b-PdfBox"/>
        <s v="2c-PdfBox"/>
        <s v="3a-PdfBox"/>
        <s v="3b-PdfBox"/>
        <s v="3c-PdfBox"/>
        <s v="TOTAL"/>
        <m/>
      </sharedItems>
    </cacheField>
    <cacheField name="# Samples" numFmtId="0">
      <sharedItems containsString="0" containsBlank="1" containsNumber="1" containsInteger="1" minValue="27" maxValue="1474625"/>
    </cacheField>
    <cacheField name="Average" numFmtId="0">
      <sharedItems containsString="0" containsBlank="1" containsNumber="1" containsInteger="1" minValue="192" maxValue="45332"/>
    </cacheField>
    <cacheField name="Median" numFmtId="0">
      <sharedItems containsString="0" containsBlank="1" containsNumber="1" containsInteger="1" minValue="164" maxValue="44704"/>
    </cacheField>
    <cacheField name="90% Line" numFmtId="0">
      <sharedItems containsString="0" containsBlank="1" containsNumber="1" containsInteger="1" minValue="275" maxValue="57690"/>
    </cacheField>
    <cacheField name="95% Line" numFmtId="0">
      <sharedItems containsString="0" containsBlank="1" containsNumber="1" containsInteger="1" minValue="334" maxValue="67660"/>
    </cacheField>
    <cacheField name="99% Line" numFmtId="0">
      <sharedItems containsString="0" containsBlank="1" containsNumber="1" containsInteger="1" minValue="504" maxValue="69653"/>
    </cacheField>
    <cacheField name="Min" numFmtId="0">
      <sharedItems containsString="0" containsBlank="1" containsNumber="1" containsInteger="1" minValue="118" maxValue="5329"/>
    </cacheField>
    <cacheField name="Max" numFmtId="0">
      <sharedItems containsString="0" containsBlank="1" containsNumber="1" containsInteger="1" minValue="2675" maxValue="103888"/>
    </cacheField>
    <cacheField name="Error %" numFmtId="0">
      <sharedItems containsString="0" containsBlank="1" containsNumber="1" containsInteger="1" minValue="0" maxValue="0"/>
    </cacheField>
    <cacheField name="Throughput" numFmtId="0">
      <sharedItems containsString="0" containsBlank="1" containsNumber="1" minValue="1.3999999999999999E-4" maxValue="7.0825199999999997" count="31">
        <n v="1.4999999999999999E-4"/>
        <n v="1.3999999999999999E-4"/>
        <n v="0.74451000000000001"/>
        <n v="0.27943000000000001"/>
        <n v="0.83735999999999999"/>
        <n v="0.45780999999999999"/>
        <n v="0.17763000000000001"/>
        <n v="0.48869000000000001"/>
        <n v="6.9010000000000002E-2"/>
        <n v="2.264E-2"/>
        <n v="6.6089999999999996E-2"/>
        <n v="4.0980000000000003E-2"/>
        <n v="0.13356999999999999"/>
        <n v="0.15987999999999999"/>
        <n v="0.15809999999999999"/>
        <n v="0.12569"/>
        <n v="0.14815"/>
        <n v="0.14085"/>
        <n v="0.12583"/>
        <n v="0.14541999999999999"/>
        <n v="0.65588999999999997"/>
        <n v="0.38468999999999998"/>
        <n v="1.03226"/>
        <n v="0.70918999999999999"/>
        <n v="0.43192999999999998"/>
        <n v="0.88836999999999999"/>
        <n v="3.1949999999999999E-2"/>
        <n v="1.2699999999999999E-2"/>
        <n v="3.5090000000000003E-2"/>
        <n v="7.0825199999999997"/>
        <m/>
      </sharedItems>
    </cacheField>
    <cacheField name="Received KB/sec" numFmtId="0">
      <sharedItems containsString="0" containsBlank="1" containsNumber="1" minValue="0" maxValue="195.83"/>
    </cacheField>
    <cacheField name="Sent KB/sec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s v="3b-PdfBox"/>
    <n v="1153"/>
    <n v="10403"/>
    <n v="2583"/>
    <n v="37170"/>
    <x v="0"/>
    <n v="0"/>
    <x v="0"/>
    <n v="2262.85"/>
    <n v="0"/>
    <n v="1222036.7"/>
    <x v="0"/>
    <x v="0"/>
  </r>
  <r>
    <s v="3b-iText"/>
    <n v="1930"/>
    <n v="6190"/>
    <n v="673"/>
    <n v="30366"/>
    <x v="1"/>
    <n v="0"/>
    <x v="1"/>
    <n v="1741.65"/>
    <n v="0"/>
    <n v="558602.9"/>
    <x v="1"/>
    <x v="0"/>
  </r>
  <r>
    <s v="3a-PdfBox"/>
    <n v="3244"/>
    <n v="3694"/>
    <n v="797"/>
    <n v="103888"/>
    <x v="2"/>
    <n v="0"/>
    <x v="2"/>
    <n v="1981.97"/>
    <n v="0"/>
    <n v="408578.8"/>
    <x v="0"/>
    <x v="1"/>
  </r>
  <r>
    <s v="3c-PdfBox"/>
    <n v="3136"/>
    <n v="9541"/>
    <n v="953"/>
    <n v="49655"/>
    <x v="3"/>
    <n v="0"/>
    <x v="3"/>
    <n v="2064.6999999999998"/>
    <n v="0"/>
    <n v="408577.8"/>
    <x v="0"/>
    <x v="2"/>
  </r>
  <r>
    <s v="3c-iText"/>
    <n v="5481"/>
    <n v="5446"/>
    <n v="601"/>
    <n v="44394"/>
    <x v="4"/>
    <n v="0"/>
    <x v="4"/>
    <n v="1660.71"/>
    <n v="0"/>
    <n v="187608.2"/>
    <x v="1"/>
    <x v="2"/>
  </r>
  <r>
    <s v="3a-iText"/>
    <n v="5754"/>
    <n v="2070"/>
    <n v="252"/>
    <n v="16093"/>
    <x v="5"/>
    <n v="0"/>
    <x v="5"/>
    <n v="1750.77"/>
    <n v="0"/>
    <n v="187608.2"/>
    <x v="1"/>
    <x v="1"/>
  </r>
  <r>
    <s v="1b-iText"/>
    <n v="5896"/>
    <n v="2020"/>
    <n v="240"/>
    <n v="12140"/>
    <x v="6"/>
    <n v="0"/>
    <x v="6"/>
    <n v="1267.79"/>
    <n v="0"/>
    <n v="132325.1"/>
    <x v="1"/>
    <x v="3"/>
  </r>
  <r>
    <s v="3b-Jasper"/>
    <n v="7003"/>
    <n v="1700"/>
    <n v="257"/>
    <n v="13565"/>
    <x v="7"/>
    <n v="0"/>
    <x v="7"/>
    <n v="411.74"/>
    <n v="0"/>
    <n v="36162.6"/>
    <x v="2"/>
    <x v="0"/>
  </r>
  <r>
    <s v="2b-Jasper"/>
    <n v="7348"/>
    <n v="4056"/>
    <n v="351"/>
    <n v="13673"/>
    <x v="8"/>
    <n v="0"/>
    <x v="8"/>
    <n v="192.91"/>
    <n v="0"/>
    <n v="16202.8"/>
    <x v="2"/>
    <x v="4"/>
  </r>
  <r>
    <s v="3c-Jasper"/>
    <n v="8050"/>
    <n v="3704"/>
    <n v="237"/>
    <n v="15140"/>
    <x v="9"/>
    <n v="0"/>
    <x v="9"/>
    <n v="349.6"/>
    <n v="0"/>
    <n v="26765.599999999999"/>
    <x v="2"/>
    <x v="2"/>
  </r>
  <r>
    <s v="3a-Jasper"/>
    <n v="8715"/>
    <n v="1366"/>
    <n v="211"/>
    <n v="6797"/>
    <x v="10"/>
    <n v="0"/>
    <x v="10"/>
    <n v="379.25"/>
    <n v="0"/>
    <n v="26765.8"/>
    <x v="2"/>
    <x v="1"/>
  </r>
  <r>
    <s v="2a-Jasper"/>
    <n v="9097"/>
    <n v="1308"/>
    <n v="232"/>
    <n v="5067"/>
    <x v="11"/>
    <n v="0"/>
    <x v="11"/>
    <n v="98.32"/>
    <n v="0"/>
    <n v="6646.2"/>
    <x v="2"/>
    <x v="5"/>
  </r>
  <r>
    <s v="2c-Jasper"/>
    <n v="9114"/>
    <n v="3268"/>
    <n v="214"/>
    <n v="9758"/>
    <x v="12"/>
    <n v="0"/>
    <x v="12"/>
    <n v="98.39"/>
    <n v="0"/>
    <n v="6646.2"/>
    <x v="2"/>
    <x v="6"/>
  </r>
  <r>
    <s v="1b-Jasper"/>
    <n v="9178"/>
    <n v="1297"/>
    <n v="224"/>
    <n v="7278"/>
    <x v="13"/>
    <n v="0"/>
    <x v="13"/>
    <n v="520.09"/>
    <n v="0"/>
    <n v="34849.4"/>
    <x v="2"/>
    <x v="3"/>
  </r>
  <r>
    <s v="1a-Jasper"/>
    <n v="3782"/>
    <n v="1245"/>
    <n v="219"/>
    <n v="20600"/>
    <x v="14"/>
    <n v="0"/>
    <x v="14"/>
    <n v="192.43"/>
    <n v="0"/>
    <n v="12536.9"/>
    <x v="2"/>
    <x v="7"/>
  </r>
  <r>
    <s v="1c-Jasper"/>
    <n v="10801"/>
    <n v="2757"/>
    <n v="185"/>
    <n v="11364"/>
    <x v="15"/>
    <n v="0"/>
    <x v="15"/>
    <n v="219.91"/>
    <n v="0"/>
    <n v="12536.9"/>
    <x v="2"/>
    <x v="8"/>
  </r>
  <r>
    <s v="2b-iText"/>
    <n v="13091"/>
    <n v="908"/>
    <n v="249"/>
    <n v="11444"/>
    <x v="16"/>
    <n v="0"/>
    <x v="16"/>
    <n v="1146.8399999999999"/>
    <n v="0"/>
    <n v="53898.9"/>
    <x v="1"/>
    <x v="4"/>
  </r>
  <r>
    <s v="1c-iText"/>
    <n v="29154"/>
    <n v="1020"/>
    <n v="164"/>
    <n v="10381"/>
    <x v="17"/>
    <n v="0"/>
    <x v="17"/>
    <n v="1314.04"/>
    <n v="0"/>
    <n v="27773.3"/>
    <x v="1"/>
    <x v="8"/>
  </r>
  <r>
    <s v="1a-iText"/>
    <n v="31329"/>
    <n v="379"/>
    <n v="158"/>
    <n v="4457"/>
    <x v="18"/>
    <n v="0"/>
    <x v="18"/>
    <n v="1415.54"/>
    <n v="0"/>
    <n v="27773.3"/>
    <x v="1"/>
    <x v="7"/>
  </r>
  <r>
    <s v="2a-iText"/>
    <n v="34276"/>
    <n v="346"/>
    <n v="146"/>
    <n v="4135"/>
    <x v="19"/>
    <n v="0"/>
    <x v="19"/>
    <n v="1037.8800000000001"/>
    <n v="0"/>
    <n v="18616.599999999999"/>
    <x v="1"/>
    <x v="5"/>
  </r>
  <r>
    <s v="1b-PdfBox"/>
    <n v="35451"/>
    <n v="335"/>
    <n v="140"/>
    <n v="5752"/>
    <x v="20"/>
    <n v="0"/>
    <x v="20"/>
    <n v="1746.55"/>
    <n v="0"/>
    <n v="30289.8"/>
    <x v="0"/>
    <x v="3"/>
  </r>
  <r>
    <s v="2c-iText"/>
    <n v="36048"/>
    <n v="824"/>
    <n v="152"/>
    <n v="15850"/>
    <x v="21"/>
    <n v="0"/>
    <x v="21"/>
    <n v="1090.99"/>
    <n v="0"/>
    <n v="18616.599999999999"/>
    <x v="1"/>
    <x v="6"/>
  </r>
  <r>
    <s v="2b-PdfBox"/>
    <n v="41953"/>
    <n v="281"/>
    <n v="126"/>
    <n v="5301"/>
    <x v="22"/>
    <n v="0"/>
    <x v="22"/>
    <n v="2144.86"/>
    <n v="0"/>
    <n v="31438.7"/>
    <x v="0"/>
    <x v="4"/>
  </r>
  <r>
    <s v="1a-PdfBox"/>
    <n v="64185"/>
    <n v="184"/>
    <n v="120"/>
    <n v="4286"/>
    <x v="23"/>
    <n v="0"/>
    <x v="23"/>
    <n v="1134.3499999999999"/>
    <n v="0"/>
    <n v="10863.6"/>
    <x v="0"/>
    <x v="7"/>
  </r>
  <r>
    <s v="2a-PdfBox"/>
    <n v="70147"/>
    <n v="168"/>
    <n v="118"/>
    <n v="3846"/>
    <x v="24"/>
    <n v="0"/>
    <x v="24"/>
    <n v="1331.18"/>
    <n v="0"/>
    <n v="11662.3"/>
    <x v="0"/>
    <x v="5"/>
  </r>
  <r>
    <s v="2c-PdfBox"/>
    <n v="70943"/>
    <n v="418"/>
    <n v="125"/>
    <n v="11501"/>
    <x v="25"/>
    <n v="0"/>
    <x v="25"/>
    <n v="1344.72"/>
    <n v="0"/>
    <n v="11662.4"/>
    <x v="0"/>
    <x v="6"/>
  </r>
  <r>
    <s v="1c-PdfBox"/>
    <n v="90722"/>
    <n v="327"/>
    <n v="121"/>
    <n v="3484"/>
    <x v="26"/>
    <n v="0"/>
    <x v="26"/>
    <n v="1604.42"/>
    <n v="0"/>
    <n v="10876.2"/>
    <x v="0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n v="31329"/>
    <x v="0"/>
    <n v="329"/>
    <x v="0"/>
    <x v="0"/>
    <x v="0"/>
    <x v="0"/>
    <x v="0"/>
    <n v="0"/>
    <x v="0"/>
    <n v="1415.54"/>
    <n v="0"/>
    <x v="0"/>
    <x v="0"/>
  </r>
  <r>
    <x v="1"/>
    <n v="5896"/>
    <x v="1"/>
    <n v="1623"/>
    <x v="1"/>
    <x v="1"/>
    <x v="1"/>
    <x v="1"/>
    <x v="1"/>
    <n v="0"/>
    <x v="1"/>
    <n v="1267.79"/>
    <n v="0"/>
    <x v="0"/>
    <x v="1"/>
  </r>
  <r>
    <x v="2"/>
    <n v="29154"/>
    <x v="2"/>
    <n v="815"/>
    <x v="2"/>
    <x v="2"/>
    <x v="2"/>
    <x v="2"/>
    <x v="2"/>
    <n v="0"/>
    <x v="2"/>
    <n v="1314.04"/>
    <n v="0"/>
    <x v="0"/>
    <x v="2"/>
  </r>
  <r>
    <x v="3"/>
    <n v="34276"/>
    <x v="3"/>
    <n v="293"/>
    <x v="3"/>
    <x v="3"/>
    <x v="3"/>
    <x v="3"/>
    <x v="3"/>
    <n v="0"/>
    <x v="3"/>
    <n v="1037.8800000000001"/>
    <n v="0"/>
    <x v="0"/>
    <x v="3"/>
  </r>
  <r>
    <x v="4"/>
    <n v="13091"/>
    <x v="4"/>
    <n v="726"/>
    <x v="4"/>
    <x v="4"/>
    <x v="4"/>
    <x v="4"/>
    <x v="4"/>
    <n v="0"/>
    <x v="4"/>
    <n v="1146.8399999999999"/>
    <n v="0"/>
    <x v="0"/>
    <x v="4"/>
  </r>
  <r>
    <x v="5"/>
    <n v="36048"/>
    <x v="5"/>
    <n v="647"/>
    <x v="5"/>
    <x v="5"/>
    <x v="5"/>
    <x v="5"/>
    <x v="5"/>
    <n v="0"/>
    <x v="5"/>
    <n v="1090.99"/>
    <n v="0"/>
    <x v="0"/>
    <x v="5"/>
  </r>
  <r>
    <x v="6"/>
    <n v="5754"/>
    <x v="6"/>
    <n v="1775"/>
    <x v="6"/>
    <x v="6"/>
    <x v="6"/>
    <x v="6"/>
    <x v="6"/>
    <n v="0"/>
    <x v="6"/>
    <n v="1750.77"/>
    <n v="0"/>
    <x v="0"/>
    <x v="6"/>
  </r>
  <r>
    <x v="7"/>
    <n v="1930"/>
    <x v="7"/>
    <n v="5390"/>
    <x v="7"/>
    <x v="7"/>
    <x v="7"/>
    <x v="7"/>
    <x v="7"/>
    <n v="0"/>
    <x v="7"/>
    <n v="1741.65"/>
    <n v="0"/>
    <x v="0"/>
    <x v="7"/>
  </r>
  <r>
    <x v="8"/>
    <n v="5481"/>
    <x v="8"/>
    <n v="4496"/>
    <x v="8"/>
    <x v="8"/>
    <x v="8"/>
    <x v="8"/>
    <x v="8"/>
    <n v="0"/>
    <x v="8"/>
    <n v="1660.71"/>
    <n v="0"/>
    <x v="0"/>
    <x v="8"/>
  </r>
  <r>
    <x v="9"/>
    <n v="3782"/>
    <x v="9"/>
    <n v="1039"/>
    <x v="9"/>
    <x v="9"/>
    <x v="9"/>
    <x v="9"/>
    <x v="9"/>
    <n v="0"/>
    <x v="9"/>
    <n v="192.43"/>
    <n v="0"/>
    <x v="1"/>
    <x v="0"/>
  </r>
  <r>
    <x v="10"/>
    <n v="9178"/>
    <x v="10"/>
    <n v="1131"/>
    <x v="10"/>
    <x v="10"/>
    <x v="10"/>
    <x v="10"/>
    <x v="10"/>
    <n v="0"/>
    <x v="10"/>
    <n v="520.09"/>
    <n v="0"/>
    <x v="1"/>
    <x v="1"/>
  </r>
  <r>
    <x v="11"/>
    <n v="10801"/>
    <x v="11"/>
    <n v="2566"/>
    <x v="11"/>
    <x v="11"/>
    <x v="11"/>
    <x v="11"/>
    <x v="11"/>
    <n v="0"/>
    <x v="11"/>
    <n v="219.91"/>
    <n v="0"/>
    <x v="1"/>
    <x v="2"/>
  </r>
  <r>
    <x v="12"/>
    <n v="9097"/>
    <x v="12"/>
    <n v="1213"/>
    <x v="12"/>
    <x v="12"/>
    <x v="12"/>
    <x v="12"/>
    <x v="12"/>
    <n v="0"/>
    <x v="12"/>
    <n v="98.32"/>
    <n v="0"/>
    <x v="1"/>
    <x v="3"/>
  </r>
  <r>
    <x v="13"/>
    <n v="7348"/>
    <x v="13"/>
    <n v="3754"/>
    <x v="13"/>
    <x v="13"/>
    <x v="13"/>
    <x v="13"/>
    <x v="13"/>
    <n v="0"/>
    <x v="13"/>
    <n v="192.91"/>
    <n v="0"/>
    <x v="1"/>
    <x v="4"/>
  </r>
  <r>
    <x v="14"/>
    <n v="9114"/>
    <x v="14"/>
    <n v="3046"/>
    <x v="14"/>
    <x v="14"/>
    <x v="14"/>
    <x v="14"/>
    <x v="14"/>
    <n v="0"/>
    <x v="14"/>
    <n v="98.39"/>
    <n v="0"/>
    <x v="1"/>
    <x v="5"/>
  </r>
  <r>
    <x v="15"/>
    <n v="8715"/>
    <x v="15"/>
    <n v="1171"/>
    <x v="15"/>
    <x v="15"/>
    <x v="9"/>
    <x v="15"/>
    <x v="15"/>
    <n v="0"/>
    <x v="15"/>
    <n v="379.25"/>
    <n v="0"/>
    <x v="1"/>
    <x v="6"/>
  </r>
  <r>
    <x v="16"/>
    <n v="7003"/>
    <x v="16"/>
    <n v="1519"/>
    <x v="16"/>
    <x v="16"/>
    <x v="15"/>
    <x v="16"/>
    <x v="16"/>
    <n v="0"/>
    <x v="16"/>
    <n v="411.74"/>
    <n v="0"/>
    <x v="1"/>
    <x v="7"/>
  </r>
  <r>
    <x v="17"/>
    <n v="8050"/>
    <x v="17"/>
    <n v="3315"/>
    <x v="17"/>
    <x v="17"/>
    <x v="16"/>
    <x v="17"/>
    <x v="17"/>
    <n v="0"/>
    <x v="17"/>
    <n v="349.6"/>
    <n v="0"/>
    <x v="1"/>
    <x v="8"/>
  </r>
  <r>
    <x v="18"/>
    <n v="64185"/>
    <x v="18"/>
    <n v="165"/>
    <x v="18"/>
    <x v="18"/>
    <x v="17"/>
    <x v="18"/>
    <x v="18"/>
    <n v="0"/>
    <x v="18"/>
    <n v="1134.3499999999999"/>
    <n v="0"/>
    <x v="2"/>
    <x v="0"/>
  </r>
  <r>
    <x v="19"/>
    <n v="35451"/>
    <x v="19"/>
    <n v="287"/>
    <x v="19"/>
    <x v="19"/>
    <x v="18"/>
    <x v="19"/>
    <x v="19"/>
    <n v="0"/>
    <x v="19"/>
    <n v="1746.55"/>
    <n v="0"/>
    <x v="2"/>
    <x v="1"/>
  </r>
  <r>
    <x v="20"/>
    <n v="90722"/>
    <x v="20"/>
    <n v="284"/>
    <x v="20"/>
    <x v="20"/>
    <x v="19"/>
    <x v="20"/>
    <x v="20"/>
    <n v="0"/>
    <x v="20"/>
    <n v="1604.42"/>
    <n v="0"/>
    <x v="2"/>
    <x v="2"/>
  </r>
  <r>
    <x v="21"/>
    <n v="70147"/>
    <x v="21"/>
    <n v="152"/>
    <x v="21"/>
    <x v="21"/>
    <x v="20"/>
    <x v="21"/>
    <x v="21"/>
    <n v="0"/>
    <x v="21"/>
    <n v="1331.18"/>
    <n v="0"/>
    <x v="2"/>
    <x v="3"/>
  </r>
  <r>
    <x v="22"/>
    <n v="41953"/>
    <x v="22"/>
    <n v="242"/>
    <x v="22"/>
    <x v="22"/>
    <x v="21"/>
    <x v="22"/>
    <x v="22"/>
    <n v="0"/>
    <x v="22"/>
    <n v="2144.86"/>
    <n v="0"/>
    <x v="2"/>
    <x v="4"/>
  </r>
  <r>
    <x v="23"/>
    <n v="70943"/>
    <x v="23"/>
    <n v="372"/>
    <x v="23"/>
    <x v="23"/>
    <x v="22"/>
    <x v="23"/>
    <x v="23"/>
    <n v="0"/>
    <x v="23"/>
    <n v="1344.72"/>
    <n v="0"/>
    <x v="2"/>
    <x v="5"/>
  </r>
  <r>
    <x v="24"/>
    <n v="3244"/>
    <x v="24"/>
    <n v="3234"/>
    <x v="24"/>
    <x v="24"/>
    <x v="23"/>
    <x v="24"/>
    <x v="24"/>
    <n v="0"/>
    <x v="24"/>
    <n v="1981.97"/>
    <n v="0"/>
    <x v="2"/>
    <x v="6"/>
  </r>
  <r>
    <x v="25"/>
    <n v="1153"/>
    <x v="25"/>
    <n v="9440"/>
    <x v="25"/>
    <x v="25"/>
    <x v="24"/>
    <x v="25"/>
    <x v="25"/>
    <n v="0"/>
    <x v="25"/>
    <n v="2262.85"/>
    <n v="0"/>
    <x v="2"/>
    <x v="7"/>
  </r>
  <r>
    <x v="26"/>
    <n v="3136"/>
    <x v="26"/>
    <n v="8122"/>
    <x v="26"/>
    <x v="26"/>
    <x v="25"/>
    <x v="26"/>
    <x v="26"/>
    <n v="0"/>
    <x v="26"/>
    <n v="2064.6999999999998"/>
    <n v="0"/>
    <x v="2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">
  <r>
    <x v="0"/>
    <n v="31329"/>
    <n v="379"/>
    <n v="329"/>
    <n v="551"/>
    <x v="0"/>
    <n v="879"/>
    <n v="158"/>
    <n v="4457"/>
    <n v="0"/>
    <n v="52.190989999999999"/>
    <n v="1415.54"/>
    <n v="0"/>
    <x v="0"/>
    <s v="1a"/>
    <x v="0"/>
    <x v="0"/>
  </r>
  <r>
    <x v="1"/>
    <n v="5896"/>
    <n v="2020"/>
    <n v="1623"/>
    <n v="3784"/>
    <x v="1"/>
    <n v="6238"/>
    <n v="240"/>
    <n v="12140"/>
    <n v="0"/>
    <n v="9.81081"/>
    <n v="1267.79"/>
    <n v="0"/>
    <x v="0"/>
    <s v="1b"/>
    <x v="0"/>
    <x v="1"/>
  </r>
  <r>
    <x v="2"/>
    <n v="29154"/>
    <n v="1020"/>
    <n v="815"/>
    <n v="1876"/>
    <x v="2"/>
    <n v="4103"/>
    <n v="164"/>
    <n v="10381"/>
    <n v="0"/>
    <n v="48.448610000000002"/>
    <n v="1314.04"/>
    <n v="0"/>
    <x v="0"/>
    <s v="1c"/>
    <x v="0"/>
    <x v="2"/>
  </r>
  <r>
    <x v="3"/>
    <n v="34276"/>
    <n v="346"/>
    <n v="293"/>
    <n v="527"/>
    <x v="3"/>
    <n v="941"/>
    <n v="146"/>
    <n v="4135"/>
    <n v="0"/>
    <n v="57.088419999999999"/>
    <n v="1037.8800000000001"/>
    <n v="0"/>
    <x v="0"/>
    <s v="2a"/>
    <x v="1"/>
    <x v="0"/>
  </r>
  <r>
    <x v="4"/>
    <n v="13091"/>
    <n v="908"/>
    <n v="726"/>
    <n v="1413"/>
    <x v="4"/>
    <n v="3995"/>
    <n v="249"/>
    <n v="11444"/>
    <n v="0"/>
    <n v="21.78819"/>
    <n v="1146.8399999999999"/>
    <n v="0"/>
    <x v="0"/>
    <s v="2b"/>
    <x v="1"/>
    <x v="1"/>
  </r>
  <r>
    <x v="5"/>
    <n v="36048"/>
    <n v="824"/>
    <n v="647"/>
    <n v="1338"/>
    <x v="5"/>
    <n v="3500"/>
    <n v="152"/>
    <n v="15850"/>
    <n v="0"/>
    <n v="60.009590000000003"/>
    <n v="1090.99"/>
    <n v="0"/>
    <x v="0"/>
    <s v="2c"/>
    <x v="1"/>
    <x v="2"/>
  </r>
  <r>
    <x v="6"/>
    <n v="5754"/>
    <n v="2070"/>
    <n v="1775"/>
    <n v="3413"/>
    <x v="6"/>
    <n v="6189"/>
    <n v="252"/>
    <n v="16093"/>
    <n v="0"/>
    <n v="9.5560100000000006"/>
    <n v="1750.77"/>
    <n v="0"/>
    <x v="0"/>
    <s v="3a"/>
    <x v="2"/>
    <x v="0"/>
  </r>
  <r>
    <x v="7"/>
    <n v="1930"/>
    <n v="6190"/>
    <n v="5390"/>
    <n v="10803"/>
    <x v="7"/>
    <n v="17217"/>
    <n v="673"/>
    <n v="30366"/>
    <n v="0"/>
    <n v="3.1926999999999999"/>
    <n v="1741.65"/>
    <n v="0"/>
    <x v="0"/>
    <s v="3b"/>
    <x v="2"/>
    <x v="1"/>
  </r>
  <r>
    <x v="8"/>
    <n v="5481"/>
    <n v="5446"/>
    <n v="4496"/>
    <n v="9732"/>
    <x v="8"/>
    <n v="18543"/>
    <n v="601"/>
    <n v="44394"/>
    <n v="0"/>
    <n v="9.0644600000000004"/>
    <n v="1660.71"/>
    <n v="0"/>
    <x v="0"/>
    <s v="3c"/>
    <x v="2"/>
    <x v="2"/>
  </r>
  <r>
    <x v="9"/>
    <n v="3782"/>
    <n v="1245"/>
    <n v="1039"/>
    <n v="1858"/>
    <x v="9"/>
    <n v="4317"/>
    <n v="219"/>
    <n v="20600"/>
    <n v="0"/>
    <n v="15.717269999999999"/>
    <n v="192.43"/>
    <n v="0"/>
    <x v="1"/>
    <s v="1a"/>
    <x v="0"/>
    <x v="0"/>
  </r>
  <r>
    <x v="10"/>
    <n v="9178"/>
    <n v="1297"/>
    <n v="1131"/>
    <n v="2054"/>
    <x v="10"/>
    <n v="4172"/>
    <n v="224"/>
    <n v="7278"/>
    <n v="0"/>
    <n v="15.28215"/>
    <n v="520.09"/>
    <n v="0"/>
    <x v="1"/>
    <s v="1b"/>
    <x v="0"/>
    <x v="1"/>
  </r>
  <r>
    <x v="11"/>
    <n v="10801"/>
    <n v="2757"/>
    <n v="2566"/>
    <n v="4222"/>
    <x v="11"/>
    <n v="6646"/>
    <n v="185"/>
    <n v="11364"/>
    <n v="0"/>
    <n v="17.962209999999999"/>
    <n v="219.91"/>
    <n v="0"/>
    <x v="1"/>
    <s v="1c"/>
    <x v="0"/>
    <x v="2"/>
  </r>
  <r>
    <x v="12"/>
    <n v="9097"/>
    <n v="1308"/>
    <n v="1213"/>
    <n v="1984"/>
    <x v="12"/>
    <n v="3231"/>
    <n v="232"/>
    <n v="5067"/>
    <n v="0"/>
    <n v="15.14866"/>
    <n v="98.32"/>
    <n v="0"/>
    <x v="1"/>
    <s v="2a"/>
    <x v="1"/>
    <x v="0"/>
  </r>
  <r>
    <x v="13"/>
    <n v="7348"/>
    <n v="4056"/>
    <n v="3754"/>
    <n v="6176"/>
    <x v="13"/>
    <n v="9800"/>
    <n v="351"/>
    <n v="13673"/>
    <n v="0"/>
    <n v="12.191380000000001"/>
    <n v="192.91"/>
    <n v="0"/>
    <x v="1"/>
    <s v="2b"/>
    <x v="1"/>
    <x v="1"/>
  </r>
  <r>
    <x v="14"/>
    <n v="9114"/>
    <n v="3268"/>
    <n v="3046"/>
    <n v="5122"/>
    <x v="14"/>
    <n v="7264"/>
    <n v="214"/>
    <n v="9758"/>
    <n v="0"/>
    <n v="15.15963"/>
    <n v="98.39"/>
    <n v="0"/>
    <x v="1"/>
    <s v="2c"/>
    <x v="1"/>
    <x v="2"/>
  </r>
  <r>
    <x v="15"/>
    <n v="8715"/>
    <n v="1366"/>
    <n v="1171"/>
    <n v="2245"/>
    <x v="15"/>
    <n v="4317"/>
    <n v="211"/>
    <n v="6797"/>
    <n v="0"/>
    <n v="14.50916"/>
    <n v="379.25"/>
    <n v="0"/>
    <x v="1"/>
    <s v="3a"/>
    <x v="2"/>
    <x v="0"/>
  </r>
  <r>
    <x v="16"/>
    <n v="7003"/>
    <n v="1700"/>
    <n v="1519"/>
    <n v="2640"/>
    <x v="16"/>
    <n v="5154"/>
    <n v="257"/>
    <n v="13565"/>
    <n v="0"/>
    <n v="11.65892"/>
    <n v="411.74"/>
    <n v="0"/>
    <x v="1"/>
    <s v="3b"/>
    <x v="2"/>
    <x v="1"/>
  </r>
  <r>
    <x v="17"/>
    <n v="8050"/>
    <n v="3704"/>
    <n v="3315"/>
    <n v="5984"/>
    <x v="17"/>
    <n v="10037"/>
    <n v="237"/>
    <n v="15140"/>
    <n v="0"/>
    <n v="13.375030000000001"/>
    <n v="349.6"/>
    <n v="0"/>
    <x v="1"/>
    <s v="3c"/>
    <x v="2"/>
    <x v="2"/>
  </r>
  <r>
    <x v="18"/>
    <n v="64185"/>
    <n v="184"/>
    <n v="165"/>
    <n v="252"/>
    <x v="18"/>
    <n v="407"/>
    <n v="120"/>
    <n v="4286"/>
    <n v="0"/>
    <n v="106.92296"/>
    <n v="1134.3499999999999"/>
    <n v="0"/>
    <x v="2"/>
    <s v="1a"/>
    <x v="0"/>
    <x v="0"/>
  </r>
  <r>
    <x v="19"/>
    <n v="35451"/>
    <n v="335"/>
    <n v="287"/>
    <n v="478"/>
    <x v="19"/>
    <n v="944"/>
    <n v="140"/>
    <n v="5752"/>
    <n v="0"/>
    <n v="59.04524"/>
    <n v="1746.55"/>
    <n v="0"/>
    <x v="2"/>
    <s v="1b"/>
    <x v="0"/>
    <x v="1"/>
  </r>
  <r>
    <x v="20"/>
    <n v="90722"/>
    <n v="327"/>
    <n v="284"/>
    <n v="459"/>
    <x v="20"/>
    <n v="745"/>
    <n v="121"/>
    <n v="3484"/>
    <n v="0"/>
    <n v="151.05706000000001"/>
    <n v="1604.42"/>
    <n v="0"/>
    <x v="2"/>
    <s v="1c"/>
    <x v="0"/>
    <x v="2"/>
  </r>
  <r>
    <x v="21"/>
    <n v="70147"/>
    <n v="168"/>
    <n v="152"/>
    <n v="218"/>
    <x v="21"/>
    <n v="388"/>
    <n v="118"/>
    <n v="3846"/>
    <n v="0"/>
    <n v="116.88284"/>
    <n v="1331.18"/>
    <n v="0"/>
    <x v="2"/>
    <s v="2a"/>
    <x v="1"/>
    <x v="0"/>
  </r>
  <r>
    <x v="22"/>
    <n v="41953"/>
    <n v="281"/>
    <n v="242"/>
    <n v="416"/>
    <x v="22"/>
    <n v="895"/>
    <n v="126"/>
    <n v="5301"/>
    <n v="0"/>
    <n v="69.860770000000002"/>
    <n v="2144.86"/>
    <n v="0"/>
    <x v="2"/>
    <s v="2b"/>
    <x v="1"/>
    <x v="1"/>
  </r>
  <r>
    <x v="23"/>
    <n v="70943"/>
    <n v="418"/>
    <n v="372"/>
    <n v="597"/>
    <x v="23"/>
    <n v="1101"/>
    <n v="125"/>
    <n v="11501"/>
    <n v="0"/>
    <n v="118.07126"/>
    <n v="1344.72"/>
    <n v="0"/>
    <x v="2"/>
    <s v="2c"/>
    <x v="1"/>
    <x v="2"/>
  </r>
  <r>
    <x v="24"/>
    <n v="3244"/>
    <n v="3694"/>
    <n v="3234"/>
    <n v="5433"/>
    <x v="24"/>
    <n v="10150"/>
    <n v="797"/>
    <n v="103888"/>
    <n v="0"/>
    <n v="4.9672999999999998"/>
    <n v="1981.97"/>
    <n v="0"/>
    <x v="2"/>
    <s v="3a"/>
    <x v="2"/>
    <x v="0"/>
  </r>
  <r>
    <x v="25"/>
    <n v="1153"/>
    <n v="10403"/>
    <n v="9440"/>
    <n v="16238"/>
    <x v="25"/>
    <n v="22685"/>
    <n v="2583"/>
    <n v="37170"/>
    <n v="0"/>
    <n v="1.8961399999999999"/>
    <n v="2262.85"/>
    <n v="0"/>
    <x v="2"/>
    <s v="3b"/>
    <x v="2"/>
    <x v="1"/>
  </r>
  <r>
    <x v="26"/>
    <n v="3136"/>
    <n v="9541"/>
    <n v="8122"/>
    <n v="16409"/>
    <x v="26"/>
    <n v="29211"/>
    <n v="953"/>
    <n v="49655"/>
    <n v="0"/>
    <n v="5.1746499999999997"/>
    <n v="2064.6999999999998"/>
    <n v="0"/>
    <x v="2"/>
    <s v="3c"/>
    <x v="2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2">
  <r>
    <x v="0"/>
    <n v="29"/>
    <n v="7056"/>
    <n v="7058"/>
    <n v="9057"/>
    <n v="9805"/>
    <n v="10036"/>
    <n v="5329"/>
    <n v="10036"/>
    <n v="0"/>
    <x v="0"/>
    <n v="0"/>
    <n v="0"/>
  </r>
  <r>
    <x v="1"/>
    <n v="28"/>
    <n v="45332"/>
    <n v="44704"/>
    <n v="57690"/>
    <n v="67660"/>
    <n v="69653"/>
    <n v="1853"/>
    <n v="69653"/>
    <n v="0"/>
    <x v="1"/>
    <n v="0"/>
    <n v="0"/>
  </r>
  <r>
    <x v="2"/>
    <n v="27"/>
    <n v="1777"/>
    <n v="1752"/>
    <n v="1850"/>
    <n v="2513"/>
    <n v="2675"/>
    <n v="1533"/>
    <n v="2675"/>
    <n v="0"/>
    <x v="1"/>
    <n v="0"/>
    <n v="0"/>
  </r>
  <r>
    <x v="3"/>
    <n v="129099"/>
    <n v="276"/>
    <n v="258"/>
    <n v="424"/>
    <n v="514"/>
    <n v="739"/>
    <n v="123"/>
    <n v="8477"/>
    <n v="0"/>
    <x v="2"/>
    <n v="14.48"/>
    <n v="0"/>
  </r>
  <r>
    <x v="4"/>
    <n v="48454"/>
    <n v="736"/>
    <n v="348"/>
    <n v="1725"/>
    <n v="2439"/>
    <n v="4260"/>
    <n v="147"/>
    <n v="23214"/>
    <n v="0"/>
    <x v="3"/>
    <n v="16.21"/>
    <n v="0"/>
  </r>
  <r>
    <x v="5"/>
    <n v="145200"/>
    <n v="614"/>
    <n v="433"/>
    <n v="1059"/>
    <n v="1541"/>
    <n v="3173"/>
    <n v="126"/>
    <n v="10381"/>
    <n v="0"/>
    <x v="4"/>
    <n v="15.21"/>
    <n v="0"/>
  </r>
  <r>
    <x v="6"/>
    <n v="79385"/>
    <n v="298"/>
    <n v="248"/>
    <n v="448"/>
    <n v="542"/>
    <n v="799"/>
    <n v="138"/>
    <n v="7007"/>
    <n v="0"/>
    <x v="5"/>
    <n v="8.32"/>
    <n v="0"/>
  </r>
  <r>
    <x v="7"/>
    <n v="30802"/>
    <n v="771"/>
    <n v="600"/>
    <n v="1187"/>
    <n v="1619"/>
    <n v="3325"/>
    <n v="181"/>
    <n v="11444"/>
    <n v="0"/>
    <x v="6"/>
    <n v="9.35"/>
    <n v="0"/>
  </r>
  <r>
    <x v="8"/>
    <n v="84740"/>
    <n v="701"/>
    <n v="529"/>
    <n v="1103"/>
    <n v="1472"/>
    <n v="3078"/>
    <n v="133"/>
    <n v="15850"/>
    <n v="0"/>
    <x v="7"/>
    <n v="8.8800000000000008"/>
    <n v="0"/>
  </r>
  <r>
    <x v="9"/>
    <n v="11967"/>
    <n v="1991"/>
    <n v="1733"/>
    <n v="3211"/>
    <n v="3918"/>
    <n v="5785"/>
    <n v="252"/>
    <n v="16093"/>
    <n v="0"/>
    <x v="8"/>
    <n v="12.64"/>
    <n v="0"/>
  </r>
  <r>
    <x v="10"/>
    <n v="3926"/>
    <n v="6085"/>
    <n v="5287"/>
    <n v="10546"/>
    <n v="12555"/>
    <n v="16619"/>
    <n v="649"/>
    <n v="30366"/>
    <n v="0"/>
    <x v="9"/>
    <n v="12.35"/>
    <n v="0"/>
  </r>
  <r>
    <x v="11"/>
    <n v="11460"/>
    <n v="5207"/>
    <n v="4307"/>
    <n v="9268"/>
    <n v="11750"/>
    <n v="17631"/>
    <n v="494"/>
    <n v="44394"/>
    <n v="0"/>
    <x v="10"/>
    <n v="12.11"/>
    <n v="0"/>
  </r>
  <r>
    <x v="12"/>
    <n v="7092"/>
    <n v="1329"/>
    <n v="1159"/>
    <n v="2017"/>
    <n v="2373"/>
    <n v="3710"/>
    <n v="219"/>
    <n v="20600"/>
    <n v="0"/>
    <x v="11"/>
    <n v="0.5"/>
    <n v="0"/>
  </r>
  <r>
    <x v="13"/>
    <n v="23161"/>
    <n v="1027"/>
    <n v="848"/>
    <n v="1689"/>
    <n v="2085"/>
    <n v="4047"/>
    <n v="202"/>
    <n v="8937"/>
    <n v="0"/>
    <x v="12"/>
    <n v="4.55"/>
    <n v="0"/>
  </r>
  <r>
    <x v="14"/>
    <n v="27724"/>
    <n v="2148"/>
    <n v="1839"/>
    <n v="3714"/>
    <n v="4470"/>
    <n v="6507"/>
    <n v="185"/>
    <n v="19267"/>
    <n v="0"/>
    <x v="13"/>
    <n v="1.96"/>
    <n v="0"/>
  </r>
  <r>
    <x v="15"/>
    <n v="27414"/>
    <n v="868"/>
    <n v="669"/>
    <n v="1590"/>
    <n v="1957"/>
    <n v="3325"/>
    <n v="189"/>
    <n v="9993"/>
    <n v="0"/>
    <x v="14"/>
    <n v="1.03"/>
    <n v="0"/>
  </r>
  <r>
    <x v="16"/>
    <n v="21794"/>
    <n v="2733"/>
    <n v="2276"/>
    <n v="4885"/>
    <n v="5859"/>
    <n v="7934"/>
    <n v="241"/>
    <n v="13673"/>
    <n v="0"/>
    <x v="15"/>
    <n v="1.99"/>
    <n v="0"/>
  </r>
  <r>
    <x v="17"/>
    <n v="25690"/>
    <n v="2317"/>
    <n v="1935"/>
    <n v="4219"/>
    <n v="4994"/>
    <n v="6522"/>
    <n v="208"/>
    <n v="9758"/>
    <n v="0"/>
    <x v="16"/>
    <n v="0.96"/>
    <n v="0"/>
  </r>
  <r>
    <x v="18"/>
    <n v="24423"/>
    <n v="974"/>
    <n v="810"/>
    <n v="1647"/>
    <n v="2182"/>
    <n v="3912"/>
    <n v="193"/>
    <n v="6801"/>
    <n v="0"/>
    <x v="17"/>
    <n v="3.68"/>
    <n v="0"/>
  </r>
  <r>
    <x v="19"/>
    <n v="21819"/>
    <n v="1091"/>
    <n v="809"/>
    <n v="2014"/>
    <n v="2525"/>
    <n v="5367"/>
    <n v="212"/>
    <n v="13565"/>
    <n v="0"/>
    <x v="18"/>
    <n v="4.4400000000000004"/>
    <n v="0"/>
  </r>
  <r>
    <x v="20"/>
    <n v="25216"/>
    <n v="2363"/>
    <n v="1770"/>
    <n v="4603"/>
    <n v="6004"/>
    <n v="9273"/>
    <n v="209"/>
    <n v="15140"/>
    <n v="0"/>
    <x v="19"/>
    <n v="3.8"/>
    <n v="0"/>
  </r>
  <r>
    <x v="21"/>
    <n v="113732"/>
    <n v="208"/>
    <n v="176"/>
    <n v="297"/>
    <n v="363"/>
    <n v="603"/>
    <n v="120"/>
    <n v="8316"/>
    <n v="0"/>
    <x v="20"/>
    <n v="6.96"/>
    <n v="0"/>
  </r>
  <r>
    <x v="22"/>
    <n v="66706"/>
    <n v="356"/>
    <n v="297"/>
    <n v="540"/>
    <n v="665"/>
    <n v="1000"/>
    <n v="140"/>
    <n v="5752"/>
    <n v="0"/>
    <x v="21"/>
    <n v="11.38"/>
    <n v="0"/>
  </r>
  <r>
    <x v="23"/>
    <n v="178994"/>
    <n v="331"/>
    <n v="284"/>
    <n v="479"/>
    <n v="564"/>
    <n v="798"/>
    <n v="121"/>
    <n v="11568"/>
    <n v="0"/>
    <x v="22"/>
    <n v="10.96"/>
    <n v="0"/>
  </r>
  <r>
    <x v="24"/>
    <n v="122973"/>
    <n v="192"/>
    <n v="164"/>
    <n v="275"/>
    <n v="334"/>
    <n v="504"/>
    <n v="118"/>
    <n v="9349"/>
    <n v="0"/>
    <x v="23"/>
    <n v="8.08"/>
    <n v="0"/>
  </r>
  <r>
    <x v="25"/>
    <n v="74897"/>
    <n v="316"/>
    <n v="283"/>
    <n v="468"/>
    <n v="571"/>
    <n v="953"/>
    <n v="126"/>
    <n v="5301"/>
    <n v="0"/>
    <x v="24"/>
    <n v="13.26"/>
    <n v="0"/>
  </r>
  <r>
    <x v="26"/>
    <n v="154045"/>
    <n v="385"/>
    <n v="327"/>
    <n v="546"/>
    <n v="665"/>
    <n v="1206"/>
    <n v="122"/>
    <n v="43826"/>
    <n v="0"/>
    <x v="25"/>
    <n v="10.119999999999999"/>
    <n v="0"/>
  </r>
  <r>
    <x v="27"/>
    <n v="5541"/>
    <n v="4317"/>
    <n v="3668"/>
    <n v="7178"/>
    <n v="8557"/>
    <n v="12004"/>
    <n v="797"/>
    <n v="103888"/>
    <n v="0"/>
    <x v="26"/>
    <n v="12.75"/>
    <n v="0"/>
  </r>
  <r>
    <x v="28"/>
    <n v="2202"/>
    <n v="10899"/>
    <n v="9966"/>
    <n v="17128"/>
    <n v="19331"/>
    <n v="23903"/>
    <n v="2583"/>
    <n v="37170"/>
    <n v="0"/>
    <x v="27"/>
    <n v="15.15"/>
    <n v="0"/>
  </r>
  <r>
    <x v="29"/>
    <n v="6085"/>
    <n v="9834"/>
    <n v="8529"/>
    <n v="16860"/>
    <n v="20253"/>
    <n v="27884"/>
    <n v="909"/>
    <n v="49655"/>
    <n v="0"/>
    <x v="28"/>
    <n v="14"/>
    <n v="0"/>
  </r>
  <r>
    <x v="30"/>
    <n v="1474625"/>
    <n v="705"/>
    <n v="328"/>
    <n v="1451"/>
    <n v="2554"/>
    <n v="6321"/>
    <n v="118"/>
    <n v="103888"/>
    <n v="0"/>
    <x v="29"/>
    <n v="195.83"/>
    <n v="0"/>
  </r>
  <r>
    <x v="31"/>
    <m/>
    <m/>
    <m/>
    <m/>
    <m/>
    <m/>
    <m/>
    <m/>
    <m/>
    <x v="3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2">
  <location ref="A3:E7" firstHeaderRow="1" firstDataRow="2" firstDataCol="1"/>
  <pivotFields count="13">
    <pivotField showAll="0"/>
    <pivotField showAll="0"/>
    <pivotField dataField="1" showAll="0"/>
    <pivotField showAll="0"/>
    <pivotField showAll="0"/>
    <pivotField dataField="1" showAll="0">
      <items count="28">
        <item x="24"/>
        <item x="23"/>
        <item x="26"/>
        <item x="22"/>
        <item x="18"/>
        <item x="20"/>
        <item x="19"/>
        <item x="25"/>
        <item x="11"/>
        <item x="21"/>
        <item x="16"/>
        <item x="13"/>
        <item x="10"/>
        <item x="17"/>
        <item x="7"/>
        <item x="5"/>
        <item x="15"/>
        <item x="14"/>
        <item x="6"/>
        <item x="12"/>
        <item x="8"/>
        <item x="9"/>
        <item x="2"/>
        <item x="1"/>
        <item x="4"/>
        <item x="0"/>
        <item x="3"/>
        <item t="default"/>
      </items>
    </pivotField>
    <pivotField numFmtId="10" showAll="0"/>
    <pivotField dataFiel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>
      <items count="10">
        <item x="7"/>
        <item x="3"/>
        <item x="8"/>
        <item x="5"/>
        <item x="4"/>
        <item x="6"/>
        <item x="1"/>
        <item x="0"/>
        <item x="2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11"/>
  </colFields>
  <colItems count="4">
    <i>
      <x/>
    </i>
    <i>
      <x v="1"/>
    </i>
    <i>
      <x v="2"/>
    </i>
    <i t="grand">
      <x/>
    </i>
  </colItems>
  <dataFields count="3">
    <dataField name="Mittelwert von Std. Dev." fld="5" subtotal="average" baseField="11" baseItem="0"/>
    <dataField name="Mittelwert von Durchsatz" fld="7" subtotal="average" baseField="11" baseItem="0"/>
    <dataField name="Mittelwert von Durchschnitt" fld="2" subtotal="average" baseField="11" baseItem="2"/>
  </dataFields>
  <chartFormats count="5">
    <chartFormat chart="0" format="18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9">
  <location ref="A3:D43" firstHeaderRow="0" firstDataRow="1" firstDataCol="1"/>
  <pivotFields count="17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numFmtId="10"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3">
    <field x="13"/>
    <field x="15"/>
    <field x="16"/>
  </rowFields>
  <rowItems count="40">
    <i>
      <x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>
      <x v="1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Durchsatz " fld="10" subtotal="average" baseField="16" baseItem="1"/>
    <dataField name="95%" fld="5" baseField="16" baseItem="1"/>
    <dataField name="Summe von 99% Line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" dataOnRows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4">
  <location ref="A3:E33" firstHeaderRow="1" firstDataRow="2" firstDataCol="1"/>
  <pivotFields count="15">
    <pivotField showAll="0">
      <items count="28">
        <item x="0"/>
        <item x="9"/>
        <item x="18"/>
        <item x="1"/>
        <item x="10"/>
        <item x="19"/>
        <item x="2"/>
        <item x="11"/>
        <item x="20"/>
        <item x="3"/>
        <item x="12"/>
        <item x="21"/>
        <item x="4"/>
        <item x="13"/>
        <item x="22"/>
        <item x="5"/>
        <item x="14"/>
        <item x="23"/>
        <item x="6"/>
        <item x="15"/>
        <item x="24"/>
        <item x="7"/>
        <item x="16"/>
        <item x="25"/>
        <item x="8"/>
        <item x="17"/>
        <item x="26"/>
        <item t="default"/>
      </items>
    </pivotField>
    <pivotField showAll="0"/>
    <pivotField showAll="0">
      <items count="28">
        <item x="21"/>
        <item x="18"/>
        <item x="22"/>
        <item x="20"/>
        <item x="19"/>
        <item x="3"/>
        <item x="0"/>
        <item x="23"/>
        <item x="5"/>
        <item x="4"/>
        <item x="2"/>
        <item x="9"/>
        <item x="10"/>
        <item x="12"/>
        <item x="15"/>
        <item x="16"/>
        <item x="1"/>
        <item x="6"/>
        <item x="11"/>
        <item x="14"/>
        <item x="24"/>
        <item x="17"/>
        <item x="13"/>
        <item x="8"/>
        <item x="7"/>
        <item x="26"/>
        <item x="25"/>
        <item t="default"/>
      </items>
    </pivotField>
    <pivotField showAll="0"/>
    <pivotField dataField="1" showAll="0">
      <items count="28">
        <item x="21"/>
        <item x="18"/>
        <item x="22"/>
        <item x="20"/>
        <item x="19"/>
        <item x="3"/>
        <item x="0"/>
        <item x="23"/>
        <item x="5"/>
        <item x="4"/>
        <item x="9"/>
        <item x="2"/>
        <item x="12"/>
        <item x="10"/>
        <item x="15"/>
        <item x="16"/>
        <item x="6"/>
        <item x="1"/>
        <item x="11"/>
        <item x="14"/>
        <item x="24"/>
        <item x="17"/>
        <item x="13"/>
        <item x="8"/>
        <item x="7"/>
        <item x="25"/>
        <item x="26"/>
        <item t="default"/>
      </items>
    </pivotField>
    <pivotField dataField="1" showAll="0">
      <items count="28">
        <item x="21"/>
        <item x="18"/>
        <item x="22"/>
        <item x="20"/>
        <item x="19"/>
        <item x="0"/>
        <item x="3"/>
        <item x="23"/>
        <item x="5"/>
        <item x="4"/>
        <item x="9"/>
        <item x="12"/>
        <item x="2"/>
        <item x="10"/>
        <item x="15"/>
        <item x="16"/>
        <item x="6"/>
        <item x="1"/>
        <item x="11"/>
        <item x="14"/>
        <item x="24"/>
        <item x="13"/>
        <item x="17"/>
        <item x="8"/>
        <item x="7"/>
        <item x="25"/>
        <item x="26"/>
        <item t="default"/>
      </items>
    </pivotField>
    <pivotField showAll="0">
      <items count="27">
        <item x="20"/>
        <item x="17"/>
        <item x="19"/>
        <item x="0"/>
        <item x="21"/>
        <item x="3"/>
        <item x="18"/>
        <item x="22"/>
        <item x="12"/>
        <item x="5"/>
        <item x="4"/>
        <item x="2"/>
        <item x="10"/>
        <item x="9"/>
        <item x="15"/>
        <item x="6"/>
        <item x="1"/>
        <item x="11"/>
        <item x="14"/>
        <item x="13"/>
        <item x="16"/>
        <item x="23"/>
        <item x="7"/>
        <item x="8"/>
        <item x="24"/>
        <item x="25"/>
        <item t="default"/>
      </items>
    </pivotField>
    <pivotField showAll="0">
      <items count="28">
        <item x="21"/>
        <item x="18"/>
        <item x="20"/>
        <item x="23"/>
        <item x="22"/>
        <item x="19"/>
        <item x="3"/>
        <item x="5"/>
        <item x="0"/>
        <item x="2"/>
        <item x="11"/>
        <item x="15"/>
        <item x="14"/>
        <item x="9"/>
        <item x="10"/>
        <item x="12"/>
        <item x="17"/>
        <item x="1"/>
        <item x="4"/>
        <item x="6"/>
        <item x="16"/>
        <item x="13"/>
        <item x="8"/>
        <item x="7"/>
        <item x="24"/>
        <item x="26"/>
        <item x="25"/>
        <item t="default"/>
      </items>
    </pivotField>
    <pivotField showAll="0">
      <items count="28">
        <item x="20"/>
        <item x="21"/>
        <item x="3"/>
        <item x="18"/>
        <item x="0"/>
        <item x="12"/>
        <item x="22"/>
        <item x="19"/>
        <item x="15"/>
        <item x="10"/>
        <item x="14"/>
        <item x="2"/>
        <item x="11"/>
        <item x="4"/>
        <item x="23"/>
        <item x="1"/>
        <item x="16"/>
        <item x="13"/>
        <item x="17"/>
        <item x="5"/>
        <item x="6"/>
        <item x="9"/>
        <item x="7"/>
        <item x="25"/>
        <item x="8"/>
        <item x="26"/>
        <item x="24"/>
        <item t="default"/>
      </items>
    </pivotField>
    <pivotField numFmtId="10" showAll="0"/>
    <pivotField showAll="0">
      <items count="28">
        <item x="25"/>
        <item x="7"/>
        <item x="24"/>
        <item x="26"/>
        <item x="8"/>
        <item x="6"/>
        <item x="1"/>
        <item x="16"/>
        <item x="13"/>
        <item x="17"/>
        <item x="15"/>
        <item x="12"/>
        <item x="14"/>
        <item x="10"/>
        <item x="9"/>
        <item x="11"/>
        <item x="4"/>
        <item x="2"/>
        <item x="0"/>
        <item x="3"/>
        <item x="19"/>
        <item x="5"/>
        <item x="22"/>
        <item x="18"/>
        <item x="21"/>
        <item x="23"/>
        <item x="20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14"/>
    <field x="-2"/>
  </rowFields>
  <rowItems count="29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>
      <x v="7"/>
    </i>
    <i r="1">
      <x/>
    </i>
    <i r="1" i="1">
      <x v="1"/>
    </i>
    <i>
      <x v="8"/>
    </i>
    <i r="1">
      <x/>
    </i>
    <i r="1" i="1">
      <x v="1"/>
    </i>
    <i t="grand">
      <x/>
    </i>
    <i t="grand" i="1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2">
    <dataField name="Summe von 95% Line" fld="5" baseField="0" baseItem="0"/>
    <dataField name="Summe von 90% Line" fld="4" baseField="0" baseItem="0"/>
  </dataFields>
  <chartFormats count="15">
    <chartFormat chart="13" format="100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13" format="10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13" format="102" series="1">
      <pivotArea type="data" outline="0" fieldPosition="0">
        <references count="1">
          <reference field="13" count="1" selected="0">
            <x v="2"/>
          </reference>
        </references>
      </pivotArea>
    </chartFormat>
    <chartFormat chart="11" format="100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11" format="10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11" format="102" series="1">
      <pivotArea type="data" outline="0" fieldPosition="0">
        <references count="1">
          <reference field="13" count="1" selected="0">
            <x v="2"/>
          </reference>
        </references>
      </pivotArea>
    </chartFormat>
    <chartFormat chart="10" format="97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10" format="98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10" format="99" series="1">
      <pivotArea type="data" outline="0" fieldPosition="0">
        <references count="1">
          <reference field="13" count="1" selected="0">
            <x v="2"/>
          </reference>
        </references>
      </pivotArea>
    </chartFormat>
    <chartFormat chart="3" format="94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3" format="95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3" format="96" series="1">
      <pivotArea type="data" outline="0" fieldPosition="0">
        <references count="1">
          <reference field="13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31" firstHeaderRow="0" firstDataRow="1" firstDataCol="1"/>
  <pivotFields count="17">
    <pivotField axis="axisRow" showAll="0" sortType="ascending">
      <items count="28">
        <item x="0"/>
        <item x="9"/>
        <item x="18"/>
        <item x="1"/>
        <item x="10"/>
        <item x="19"/>
        <item x="2"/>
        <item x="11"/>
        <item x="20"/>
        <item x="3"/>
        <item x="12"/>
        <item x="21"/>
        <item x="4"/>
        <item x="13"/>
        <item x="22"/>
        <item x="5"/>
        <item x="14"/>
        <item x="23"/>
        <item x="6"/>
        <item x="15"/>
        <item x="24"/>
        <item x="7"/>
        <item x="16"/>
        <item x="25"/>
        <item x="8"/>
        <item x="17"/>
        <item x="26"/>
        <item t="default"/>
      </items>
    </pivotField>
    <pivotField showAll="0"/>
    <pivotField showAll="0"/>
    <pivotField showAll="0"/>
    <pivotField showAll="0"/>
    <pivotField dataField="1" showAll="0">
      <items count="28">
        <item x="21"/>
        <item x="18"/>
        <item x="22"/>
        <item x="20"/>
        <item x="19"/>
        <item x="0"/>
        <item x="3"/>
        <item x="23"/>
        <item x="5"/>
        <item x="4"/>
        <item x="9"/>
        <item x="12"/>
        <item x="2"/>
        <item x="10"/>
        <item x="15"/>
        <item x="16"/>
        <item x="6"/>
        <item x="1"/>
        <item x="11"/>
        <item x="14"/>
        <item x="24"/>
        <item x="13"/>
        <item x="17"/>
        <item x="8"/>
        <item x="7"/>
        <item x="25"/>
        <item x="26"/>
        <item t="default"/>
      </items>
    </pivotField>
    <pivotField showAll="0"/>
    <pivotField showAll="0"/>
    <pivotField showAll="0"/>
    <pivotField numFmtId="10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95% Line" fld="5" baseField="0" baseItem="0"/>
    <dataField name="Summe von Durchsatz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K3:M36" firstHeaderRow="0" firstDataRow="1" firstDataCol="1"/>
  <pivotFields count="13">
    <pivotField axis="axisRow" showAll="0" sortType="ascending">
      <items count="33">
        <item x="3"/>
        <item x="12"/>
        <item x="21"/>
        <item x="4"/>
        <item x="13"/>
        <item x="22"/>
        <item x="5"/>
        <item x="14"/>
        <item x="23"/>
        <item x="6"/>
        <item x="15"/>
        <item x="24"/>
        <item x="7"/>
        <item x="16"/>
        <item x="25"/>
        <item x="8"/>
        <item x="17"/>
        <item x="26"/>
        <item x="9"/>
        <item x="18"/>
        <item x="27"/>
        <item x="10"/>
        <item x="19"/>
        <item x="28"/>
        <item x="11"/>
        <item x="20"/>
        <item x="29"/>
        <item x="2"/>
        <item x="0"/>
        <item x="1"/>
        <item x="30"/>
        <item x="3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>
      <items count="32">
        <item x="1"/>
        <item x="0"/>
        <item x="27"/>
        <item x="9"/>
        <item x="26"/>
        <item x="28"/>
        <item x="11"/>
        <item x="10"/>
        <item x="8"/>
        <item x="15"/>
        <item x="18"/>
        <item x="12"/>
        <item x="17"/>
        <item x="19"/>
        <item x="16"/>
        <item x="14"/>
        <item x="13"/>
        <item x="6"/>
        <item x="3"/>
        <item x="21"/>
        <item x="24"/>
        <item x="5"/>
        <item x="7"/>
        <item x="20"/>
        <item x="23"/>
        <item x="2"/>
        <item x="4"/>
        <item x="25"/>
        <item x="22"/>
        <item x="29"/>
        <item x="30"/>
        <item t="default"/>
      </items>
    </pivotField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95% Line" fld="5" baseField="0" baseItem="0"/>
    <dataField name="Summe von Throughpu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aggregat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ggregate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3:E7"/>
  <sheetViews>
    <sheetView workbookViewId="0">
      <selection activeCell="D6" sqref="D6"/>
    </sheetView>
  </sheetViews>
  <sheetFormatPr baseColWidth="10" defaultRowHeight="12.75" x14ac:dyDescent="0.2"/>
  <cols>
    <col min="1" max="1" width="23.5703125" bestFit="1" customWidth="1"/>
    <col min="2" max="2" width="24" bestFit="1" customWidth="1"/>
    <col min="3" max="4" width="12" bestFit="1" customWidth="1"/>
    <col min="5" max="5" width="15.7109375" bestFit="1" customWidth="1"/>
    <col min="6" max="6" width="24" bestFit="1" customWidth="1"/>
    <col min="7" max="7" width="29" bestFit="1" customWidth="1"/>
    <col min="8" max="8" width="29.7109375" bestFit="1" customWidth="1"/>
    <col min="9" max="9" width="11.42578125" customWidth="1"/>
    <col min="10" max="11" width="9" customWidth="1"/>
    <col min="12" max="12" width="10" customWidth="1"/>
    <col min="13" max="13" width="11.28515625" customWidth="1"/>
    <col min="14" max="15" width="9" customWidth="1"/>
    <col min="16" max="16" width="10" customWidth="1"/>
    <col min="17" max="17" width="11.28515625" customWidth="1"/>
    <col min="18" max="20" width="9" customWidth="1"/>
    <col min="21" max="21" width="11.42578125" customWidth="1"/>
    <col min="22" max="23" width="9" customWidth="1"/>
    <col min="24" max="24" width="10" customWidth="1"/>
    <col min="25" max="25" width="11.28515625" customWidth="1"/>
    <col min="26" max="26" width="8" customWidth="1"/>
    <col min="27" max="27" width="9" customWidth="1"/>
    <col min="28" max="28" width="7.28515625" customWidth="1"/>
    <col min="29" max="29" width="11.28515625" customWidth="1"/>
    <col min="30" max="30" width="7" customWidth="1"/>
    <col min="31" max="31" width="9" customWidth="1"/>
    <col min="32" max="32" width="8" customWidth="1"/>
    <col min="33" max="33" width="11.42578125" customWidth="1"/>
    <col min="34" max="34" width="8" customWidth="1"/>
    <col min="35" max="35" width="9" customWidth="1"/>
    <col min="36" max="36" width="8" customWidth="1"/>
    <col min="37" max="37" width="11.28515625" customWidth="1"/>
    <col min="38" max="38" width="15.28515625" bestFit="1" customWidth="1"/>
  </cols>
  <sheetData>
    <row r="3" spans="1:5" x14ac:dyDescent="0.2">
      <c r="B3" s="2" t="s">
        <v>33</v>
      </c>
    </row>
    <row r="4" spans="1:5" x14ac:dyDescent="0.2">
      <c r="A4" s="2" t="s">
        <v>91</v>
      </c>
      <c r="B4" t="s">
        <v>51</v>
      </c>
      <c r="C4" t="s">
        <v>52</v>
      </c>
      <c r="D4" t="s">
        <v>53</v>
      </c>
      <c r="E4" t="s">
        <v>34</v>
      </c>
    </row>
    <row r="5" spans="1:5" x14ac:dyDescent="0.2">
      <c r="A5" s="3" t="s">
        <v>90</v>
      </c>
      <c r="B5" s="4">
        <v>1315.5511111111111</v>
      </c>
      <c r="C5" s="4">
        <v>1124.7611111111112</v>
      </c>
      <c r="D5" s="4">
        <v>1520.2877777777778</v>
      </c>
      <c r="E5" s="4">
        <v>1320.1999999999998</v>
      </c>
    </row>
    <row r="6" spans="1:5" x14ac:dyDescent="0.2">
      <c r="A6" s="3" t="s">
        <v>36</v>
      </c>
      <c r="B6" s="4">
        <v>30.127753333333334</v>
      </c>
      <c r="C6" s="4">
        <v>14.556045555555556</v>
      </c>
      <c r="D6" s="4">
        <v>70.430913333333322</v>
      </c>
      <c r="E6" s="4">
        <v>38.371570740740744</v>
      </c>
    </row>
    <row r="7" spans="1:5" x14ac:dyDescent="0.2">
      <c r="A7" s="3" t="s">
        <v>92</v>
      </c>
      <c r="B7" s="4">
        <v>2133.6666666666665</v>
      </c>
      <c r="C7" s="4">
        <v>2300.1111111111113</v>
      </c>
      <c r="D7" s="4">
        <v>2816.7777777777778</v>
      </c>
      <c r="E7" s="4">
        <v>2416.8518518518517</v>
      </c>
    </row>
  </sheetData>
  <conditionalFormatting sqref="B4:E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99"/>
  <sheetViews>
    <sheetView topLeftCell="H1" workbookViewId="0">
      <selection activeCell="AC60" sqref="AC60"/>
    </sheetView>
  </sheetViews>
  <sheetFormatPr baseColWidth="10" defaultRowHeight="12.75" x14ac:dyDescent="0.2"/>
  <cols>
    <col min="1" max="1" width="22.42578125" bestFit="1" customWidth="1"/>
    <col min="2" max="2" width="12" bestFit="1" customWidth="1"/>
    <col min="3" max="3" width="7" bestFit="1" customWidth="1"/>
    <col min="4" max="4" width="20.5703125" bestFit="1" customWidth="1"/>
    <col min="5" max="5" width="20.7109375" bestFit="1" customWidth="1"/>
    <col min="6" max="6" width="31.85546875" bestFit="1" customWidth="1"/>
    <col min="7" max="7" width="29" bestFit="1" customWidth="1"/>
    <col min="22" max="22" width="22.42578125" bestFit="1" customWidth="1"/>
    <col min="23" max="23" width="10.42578125" bestFit="1" customWidth="1"/>
    <col min="24" max="24" width="5.28515625" bestFit="1" customWidth="1"/>
    <col min="25" max="25" width="6" bestFit="1" customWidth="1"/>
    <col min="26" max="26" width="5.7109375" bestFit="1" customWidth="1"/>
    <col min="27" max="27" width="20.5703125" bestFit="1" customWidth="1"/>
    <col min="28" max="28" width="5.7109375" bestFit="1" customWidth="1"/>
    <col min="29" max="29" width="23.85546875" bestFit="1" customWidth="1"/>
    <col min="30" max="30" width="5.7109375" bestFit="1" customWidth="1"/>
  </cols>
  <sheetData>
    <row r="2" spans="1:30" x14ac:dyDescent="0.2">
      <c r="V2" s="6" t="s">
        <v>35</v>
      </c>
      <c r="W2" s="6" t="s">
        <v>69</v>
      </c>
      <c r="X2" s="6"/>
      <c r="Y2" s="6" t="s">
        <v>68</v>
      </c>
      <c r="Z2" s="6"/>
      <c r="AA2" s="6" t="s">
        <v>73</v>
      </c>
      <c r="AB2" s="6"/>
      <c r="AC2" s="6" t="s">
        <v>74</v>
      </c>
      <c r="AD2" s="12"/>
    </row>
    <row r="3" spans="1:30" x14ac:dyDescent="0.2">
      <c r="A3" s="2" t="s">
        <v>35</v>
      </c>
      <c r="B3" t="s">
        <v>69</v>
      </c>
      <c r="C3" t="s">
        <v>68</v>
      </c>
      <c r="D3" t="s">
        <v>73</v>
      </c>
      <c r="V3" s="15" t="s">
        <v>51</v>
      </c>
      <c r="W3" s="16"/>
      <c r="X3" s="16"/>
      <c r="Y3" s="16"/>
      <c r="Z3" s="16"/>
      <c r="AA3" s="16"/>
      <c r="AB3" s="16"/>
      <c r="AC3" s="16"/>
      <c r="AD3" s="17"/>
    </row>
    <row r="4" spans="1:30" x14ac:dyDescent="0.2">
      <c r="A4" s="3" t="s">
        <v>51</v>
      </c>
      <c r="B4" s="4">
        <v>30.127753333333334</v>
      </c>
      <c r="C4" s="4">
        <v>41317</v>
      </c>
      <c r="D4" s="4">
        <v>61605</v>
      </c>
      <c r="V4" s="10" t="s">
        <v>70</v>
      </c>
      <c r="W4" s="11"/>
      <c r="X4" s="11"/>
      <c r="Y4" s="11"/>
      <c r="Z4" s="11"/>
      <c r="AA4" s="11"/>
      <c r="AB4" s="11"/>
      <c r="AC4" s="11"/>
      <c r="AD4" s="11"/>
    </row>
    <row r="5" spans="1:30" x14ac:dyDescent="0.2">
      <c r="A5" s="5" t="s">
        <v>70</v>
      </c>
      <c r="B5" s="4">
        <v>36.816803333333333</v>
      </c>
      <c r="C5" s="4">
        <v>7721</v>
      </c>
      <c r="D5" s="4">
        <v>11220</v>
      </c>
      <c r="V5" s="9" t="s">
        <v>64</v>
      </c>
      <c r="W5" s="4">
        <v>52.190989999999999</v>
      </c>
      <c r="X5" s="4"/>
      <c r="Y5" s="4">
        <v>641</v>
      </c>
      <c r="Z5" s="4"/>
      <c r="AA5" s="4">
        <v>879</v>
      </c>
      <c r="AB5" s="4"/>
      <c r="AC5" s="4">
        <v>379</v>
      </c>
      <c r="AD5" s="4"/>
    </row>
    <row r="6" spans="1:30" x14ac:dyDescent="0.2">
      <c r="A6" s="9" t="s">
        <v>64</v>
      </c>
      <c r="B6" s="4">
        <v>52.190989999999999</v>
      </c>
      <c r="C6" s="4">
        <v>641</v>
      </c>
      <c r="D6" s="4">
        <v>879</v>
      </c>
      <c r="V6" s="9" t="s">
        <v>65</v>
      </c>
      <c r="W6" s="4">
        <v>9.81081</v>
      </c>
      <c r="X6" s="14">
        <f>-1*(1-(W6/W5))</f>
        <v>-0.81202100209250672</v>
      </c>
      <c r="Y6" s="4">
        <v>4508</v>
      </c>
      <c r="Z6" s="14">
        <f>-1*(1-(Y6/Y5))</f>
        <v>6.0327613104524183</v>
      </c>
      <c r="AA6" s="4">
        <v>6238</v>
      </c>
      <c r="AB6" s="14">
        <f>-1*(1-(AA6/AA5))</f>
        <v>6.0967007963594995</v>
      </c>
      <c r="AC6" s="4">
        <v>2020</v>
      </c>
      <c r="AD6" s="14">
        <f>-1*(1-(AC6/AC5))</f>
        <v>4.3298153034300793</v>
      </c>
    </row>
    <row r="7" spans="1:30" x14ac:dyDescent="0.2">
      <c r="A7" s="9" t="s">
        <v>65</v>
      </c>
      <c r="B7" s="4">
        <v>9.81081</v>
      </c>
      <c r="C7" s="4">
        <v>4508</v>
      </c>
      <c r="D7" s="4">
        <v>6238</v>
      </c>
      <c r="V7" s="9" t="s">
        <v>66</v>
      </c>
      <c r="W7" s="4">
        <v>48.448610000000002</v>
      </c>
      <c r="X7" s="14">
        <f>-1*(1-(W7/W5))</f>
        <v>-7.1705480198785199E-2</v>
      </c>
      <c r="Y7" s="4">
        <v>2572</v>
      </c>
      <c r="Z7" s="14">
        <f>-1*(1-(Y7/Y5))</f>
        <v>3.0124804992199685</v>
      </c>
      <c r="AA7" s="4">
        <v>4103</v>
      </c>
      <c r="AB7" s="14">
        <f>-1*(1-(AA7/AA5))</f>
        <v>3.6678043230944253</v>
      </c>
      <c r="AC7" s="4">
        <v>1020</v>
      </c>
      <c r="AD7" s="14">
        <f>-1*(1-(AC7/AC5))</f>
        <v>1.6912928759894461</v>
      </c>
    </row>
    <row r="8" spans="1:30" x14ac:dyDescent="0.2">
      <c r="A8" s="9" t="s">
        <v>66</v>
      </c>
      <c r="B8" s="4">
        <v>48.448610000000002</v>
      </c>
      <c r="C8" s="4">
        <v>2572</v>
      </c>
      <c r="D8" s="4">
        <v>4103</v>
      </c>
      <c r="V8" s="5"/>
      <c r="W8" s="4"/>
      <c r="X8" s="4"/>
      <c r="Y8" s="4"/>
      <c r="Z8" s="4"/>
      <c r="AA8" s="4"/>
      <c r="AB8" s="4"/>
      <c r="AC8" s="4"/>
      <c r="AD8" s="4"/>
    </row>
    <row r="9" spans="1:30" x14ac:dyDescent="0.2">
      <c r="A9" s="5" t="s">
        <v>71</v>
      </c>
      <c r="B9" s="4">
        <v>46.295400000000001</v>
      </c>
      <c r="C9" s="4">
        <v>4227</v>
      </c>
      <c r="D9" s="4">
        <v>8436</v>
      </c>
      <c r="V9" s="10" t="s">
        <v>71</v>
      </c>
      <c r="W9" s="11"/>
      <c r="X9" s="11"/>
      <c r="Y9" s="11"/>
      <c r="Z9" s="11"/>
      <c r="AA9" s="11"/>
      <c r="AB9" s="11"/>
      <c r="AC9" s="11"/>
      <c r="AD9" s="11"/>
    </row>
    <row r="10" spans="1:30" x14ac:dyDescent="0.2">
      <c r="A10" s="9" t="s">
        <v>64</v>
      </c>
      <c r="B10" s="4">
        <v>57.088419999999999</v>
      </c>
      <c r="C10" s="4">
        <v>642</v>
      </c>
      <c r="D10" s="4">
        <v>941</v>
      </c>
      <c r="V10" s="9" t="s">
        <v>64</v>
      </c>
      <c r="W10" s="4">
        <v>57.088419999999999</v>
      </c>
      <c r="X10" s="4"/>
      <c r="Y10" s="4">
        <v>642</v>
      </c>
      <c r="Z10" s="4"/>
      <c r="AA10" s="4">
        <v>941</v>
      </c>
      <c r="AB10" s="4"/>
      <c r="AC10" s="4">
        <v>346</v>
      </c>
      <c r="AD10" s="4"/>
    </row>
    <row r="11" spans="1:30" x14ac:dyDescent="0.2">
      <c r="A11" s="9" t="s">
        <v>65</v>
      </c>
      <c r="B11" s="4">
        <v>21.78819</v>
      </c>
      <c r="C11" s="4">
        <v>1873</v>
      </c>
      <c r="D11" s="4">
        <v>3995</v>
      </c>
      <c r="V11" s="9" t="s">
        <v>65</v>
      </c>
      <c r="W11" s="4">
        <v>21.78819</v>
      </c>
      <c r="X11" s="14">
        <f>-1*(1-(W11/W10))</f>
        <v>-0.61834308954425432</v>
      </c>
      <c r="Y11" s="4">
        <v>1873</v>
      </c>
      <c r="Z11" s="14">
        <f>-1*(1-(Y11/Y10))</f>
        <v>1.9174454828660434</v>
      </c>
      <c r="AA11" s="4">
        <v>3995</v>
      </c>
      <c r="AB11" s="14">
        <f>-1*(1-(AA11/AA10))</f>
        <v>3.2454835281615306</v>
      </c>
      <c r="AC11" s="4">
        <v>908</v>
      </c>
      <c r="AD11" s="14">
        <f>-1*(1-(AC11/AC10))</f>
        <v>1.6242774566473988</v>
      </c>
    </row>
    <row r="12" spans="1:30" x14ac:dyDescent="0.2">
      <c r="A12" s="9" t="s">
        <v>66</v>
      </c>
      <c r="B12" s="4">
        <v>60.009590000000003</v>
      </c>
      <c r="C12" s="4">
        <v>1712</v>
      </c>
      <c r="D12" s="4">
        <v>3500</v>
      </c>
      <c r="V12" s="9" t="s">
        <v>66</v>
      </c>
      <c r="W12" s="4">
        <v>60.009590000000003</v>
      </c>
      <c r="X12" s="14">
        <f>-1*(1-(W12/W10))</f>
        <v>5.1169221358727368E-2</v>
      </c>
      <c r="Y12" s="4">
        <v>1712</v>
      </c>
      <c r="Z12" s="14">
        <f>-1*(1-(Y12/Y10))</f>
        <v>1.6666666666666665</v>
      </c>
      <c r="AA12" s="4">
        <v>3500</v>
      </c>
      <c r="AB12" s="14">
        <f>-1*(1-(AA12/AA10))</f>
        <v>2.7194473963868226</v>
      </c>
      <c r="AC12" s="4">
        <v>824</v>
      </c>
      <c r="AD12" s="14">
        <f>-1*(1-(AC12/AC10))</f>
        <v>1.3815028901734103</v>
      </c>
    </row>
    <row r="13" spans="1:30" x14ac:dyDescent="0.2">
      <c r="A13" s="5" t="s">
        <v>72</v>
      </c>
      <c r="B13" s="4">
        <v>7.2710566666666665</v>
      </c>
      <c r="C13" s="4">
        <v>29369</v>
      </c>
      <c r="D13" s="4">
        <v>41949</v>
      </c>
      <c r="V13" s="5"/>
      <c r="W13" s="4"/>
      <c r="X13" s="4"/>
      <c r="Y13" s="4"/>
      <c r="Z13" s="4"/>
      <c r="AA13" s="4"/>
      <c r="AB13" s="4"/>
      <c r="AC13" s="4"/>
      <c r="AD13" s="4"/>
    </row>
    <row r="14" spans="1:30" x14ac:dyDescent="0.2">
      <c r="A14" s="9" t="s">
        <v>64</v>
      </c>
      <c r="B14" s="4">
        <v>9.5560100000000006</v>
      </c>
      <c r="C14" s="4">
        <v>4197</v>
      </c>
      <c r="D14" s="4">
        <v>6189</v>
      </c>
      <c r="V14" s="10" t="s">
        <v>72</v>
      </c>
      <c r="W14" s="11"/>
      <c r="X14" s="11"/>
      <c r="Y14" s="11"/>
      <c r="Z14" s="11"/>
      <c r="AA14" s="11"/>
      <c r="AB14" s="11"/>
      <c r="AC14" s="11"/>
      <c r="AD14" s="11"/>
    </row>
    <row r="15" spans="1:30" x14ac:dyDescent="0.2">
      <c r="A15" s="9" t="s">
        <v>65</v>
      </c>
      <c r="B15" s="4">
        <v>3.1926999999999999</v>
      </c>
      <c r="C15" s="4">
        <v>12753</v>
      </c>
      <c r="D15" s="4">
        <v>17217</v>
      </c>
      <c r="V15" s="9" t="s">
        <v>64</v>
      </c>
      <c r="W15" s="4">
        <v>9.5560100000000006</v>
      </c>
      <c r="X15" s="4"/>
      <c r="Y15" s="4">
        <v>4197</v>
      </c>
      <c r="Z15" s="4"/>
      <c r="AA15" s="4">
        <v>6189</v>
      </c>
      <c r="AB15" s="4"/>
      <c r="AC15" s="4">
        <v>2070</v>
      </c>
      <c r="AD15" s="4"/>
    </row>
    <row r="16" spans="1:30" x14ac:dyDescent="0.2">
      <c r="A16" s="9" t="s">
        <v>66</v>
      </c>
      <c r="B16" s="4">
        <v>9.0644600000000004</v>
      </c>
      <c r="C16" s="4">
        <v>12419</v>
      </c>
      <c r="D16" s="4">
        <v>18543</v>
      </c>
      <c r="V16" s="9" t="s">
        <v>65</v>
      </c>
      <c r="W16" s="4">
        <v>3.1926999999999999</v>
      </c>
      <c r="X16" s="14">
        <f>-1*(1-(W16/W15))</f>
        <v>-0.66589612191699254</v>
      </c>
      <c r="Y16" s="4">
        <v>12753</v>
      </c>
      <c r="Z16" s="14">
        <f>-1*(1-(Y16/Y15))</f>
        <v>2.0385989992852038</v>
      </c>
      <c r="AA16" s="4">
        <v>17217</v>
      </c>
      <c r="AB16" s="14">
        <f>-1*(1-(AA16/AA15))</f>
        <v>1.7818710615608335</v>
      </c>
      <c r="AC16" s="4">
        <v>6190</v>
      </c>
      <c r="AD16" s="14">
        <f>-1*(1-(AC16/AC15))</f>
        <v>1.9903381642512077</v>
      </c>
    </row>
    <row r="17" spans="1:30" x14ac:dyDescent="0.2">
      <c r="A17" s="3" t="s">
        <v>52</v>
      </c>
      <c r="B17" s="4">
        <v>14.556045555555553</v>
      </c>
      <c r="C17" s="4">
        <v>38246</v>
      </c>
      <c r="D17" s="4">
        <v>54938</v>
      </c>
      <c r="V17" s="9" t="s">
        <v>66</v>
      </c>
      <c r="W17" s="4">
        <v>9.0644600000000004</v>
      </c>
      <c r="X17" s="14">
        <f>-1*(1-(W17/W15))</f>
        <v>-5.1438832734582718E-2</v>
      </c>
      <c r="Y17" s="4">
        <v>12419</v>
      </c>
      <c r="Z17" s="14">
        <f>-1*(1-(Y17/Y15))</f>
        <v>1.959018346437932</v>
      </c>
      <c r="AA17" s="4">
        <v>18543</v>
      </c>
      <c r="AB17" s="14">
        <f>-1*(1-(AA17/AA15))</f>
        <v>1.9961221522055261</v>
      </c>
      <c r="AC17" s="4">
        <v>5446</v>
      </c>
      <c r="AD17" s="14">
        <f>-1*(1-(AC17/AC15))</f>
        <v>1.6309178743961352</v>
      </c>
    </row>
    <row r="18" spans="1:30" x14ac:dyDescent="0.2">
      <c r="A18" s="5" t="s">
        <v>70</v>
      </c>
      <c r="B18" s="4">
        <v>16.320543333333333</v>
      </c>
      <c r="C18" s="4">
        <v>9779</v>
      </c>
      <c r="D18" s="4">
        <v>15135</v>
      </c>
      <c r="V18" s="5"/>
      <c r="W18" s="4"/>
      <c r="X18" s="4"/>
      <c r="Y18" s="4"/>
      <c r="Z18" s="4"/>
      <c r="AA18" s="4"/>
      <c r="AB18" s="4"/>
      <c r="AC18" s="4"/>
      <c r="AD18" s="4"/>
    </row>
    <row r="19" spans="1:30" x14ac:dyDescent="0.2">
      <c r="A19" s="9" t="s">
        <v>64</v>
      </c>
      <c r="B19" s="4">
        <v>15.717269999999999</v>
      </c>
      <c r="C19" s="4">
        <v>2248</v>
      </c>
      <c r="D19" s="4">
        <v>4317</v>
      </c>
      <c r="V19" s="21" t="s">
        <v>52</v>
      </c>
      <c r="W19" s="22"/>
      <c r="X19" s="22"/>
      <c r="Y19" s="22"/>
      <c r="Z19" s="22"/>
      <c r="AA19" s="22"/>
      <c r="AB19" s="22"/>
      <c r="AC19" s="22"/>
      <c r="AD19" s="23"/>
    </row>
    <row r="20" spans="1:30" x14ac:dyDescent="0.2">
      <c r="A20" s="9" t="s">
        <v>65</v>
      </c>
      <c r="B20" s="4">
        <v>15.28215</v>
      </c>
      <c r="C20" s="4">
        <v>2615</v>
      </c>
      <c r="D20" s="4">
        <v>4172</v>
      </c>
      <c r="V20" s="10" t="s">
        <v>70</v>
      </c>
      <c r="W20" s="11"/>
      <c r="X20" s="11"/>
      <c r="Y20" s="11"/>
      <c r="Z20" s="11"/>
      <c r="AA20" s="11"/>
      <c r="AB20" s="11"/>
      <c r="AC20" s="11"/>
      <c r="AD20" s="11"/>
    </row>
    <row r="21" spans="1:30" x14ac:dyDescent="0.2">
      <c r="A21" s="9" t="s">
        <v>66</v>
      </c>
      <c r="B21" s="4">
        <v>17.962209999999999</v>
      </c>
      <c r="C21" s="4">
        <v>4916</v>
      </c>
      <c r="D21" s="4">
        <v>6646</v>
      </c>
      <c r="V21" s="9" t="s">
        <v>64</v>
      </c>
      <c r="W21" s="4">
        <v>15.717269999999999</v>
      </c>
      <c r="X21" s="4"/>
      <c r="Y21" s="4">
        <v>2248</v>
      </c>
      <c r="Z21" s="4"/>
      <c r="AA21" s="4">
        <v>4317</v>
      </c>
      <c r="AB21" s="4"/>
      <c r="AC21" s="4">
        <v>1245</v>
      </c>
      <c r="AD21" s="4"/>
    </row>
    <row r="22" spans="1:30" x14ac:dyDescent="0.2">
      <c r="A22" s="5" t="s">
        <v>71</v>
      </c>
      <c r="B22" s="4">
        <v>14.166556666666667</v>
      </c>
      <c r="C22" s="4">
        <v>15230</v>
      </c>
      <c r="D22" s="4">
        <v>20295</v>
      </c>
      <c r="V22" s="9" t="s">
        <v>65</v>
      </c>
      <c r="W22" s="4">
        <v>15.28215</v>
      </c>
      <c r="X22" s="14">
        <f>-1*(1-(W22/W21))</f>
        <v>-2.7684197064757443E-2</v>
      </c>
      <c r="Y22" s="4">
        <v>2615</v>
      </c>
      <c r="Z22" s="14">
        <f>-1*(1-(Y22/Y21))</f>
        <v>0.16325622775800719</v>
      </c>
      <c r="AA22" s="4">
        <v>4172</v>
      </c>
      <c r="AB22" s="14">
        <f>-1*(1-(AA22/AA21))</f>
        <v>-3.3588139911975956E-2</v>
      </c>
      <c r="AC22" s="4">
        <v>1297</v>
      </c>
      <c r="AD22" s="14">
        <f>-1*(1-(AC22/AC21))</f>
        <v>4.17670682730924E-2</v>
      </c>
    </row>
    <row r="23" spans="1:30" x14ac:dyDescent="0.2">
      <c r="A23" s="9" t="s">
        <v>64</v>
      </c>
      <c r="B23" s="4">
        <v>15.14866</v>
      </c>
      <c r="C23" s="4">
        <v>2319</v>
      </c>
      <c r="D23" s="4">
        <v>3231</v>
      </c>
      <c r="V23" s="9" t="s">
        <v>66</v>
      </c>
      <c r="W23" s="4">
        <v>17.962209999999999</v>
      </c>
      <c r="X23" s="14">
        <f>-1*(1-(W23/W21))</f>
        <v>0.14283269295494705</v>
      </c>
      <c r="Y23" s="4">
        <v>4916</v>
      </c>
      <c r="Z23" s="14">
        <f>-1*(1-(Y23/Y21))</f>
        <v>1.1868327402135233</v>
      </c>
      <c r="AA23" s="4">
        <v>6646</v>
      </c>
      <c r="AB23" s="14">
        <f>-1*(1-(AA23/AA21))</f>
        <v>0.53949501968959934</v>
      </c>
      <c r="AC23" s="4">
        <v>2757</v>
      </c>
      <c r="AD23" s="14">
        <f>-1*(1-(AC23/AC21))</f>
        <v>1.2144578313253014</v>
      </c>
    </row>
    <row r="24" spans="1:30" x14ac:dyDescent="0.2">
      <c r="A24" s="9" t="s">
        <v>65</v>
      </c>
      <c r="B24" s="4">
        <v>12.191380000000001</v>
      </c>
      <c r="C24" s="4">
        <v>7092</v>
      </c>
      <c r="D24" s="4">
        <v>9800</v>
      </c>
      <c r="V24" s="5"/>
      <c r="W24" s="4"/>
      <c r="X24" s="4"/>
      <c r="Y24" s="4"/>
      <c r="Z24" s="4"/>
      <c r="AA24" s="4"/>
      <c r="AB24" s="4"/>
      <c r="AC24" s="4"/>
      <c r="AD24" s="4"/>
    </row>
    <row r="25" spans="1:30" x14ac:dyDescent="0.2">
      <c r="A25" s="9" t="s">
        <v>66</v>
      </c>
      <c r="B25" s="4">
        <v>15.15963</v>
      </c>
      <c r="C25" s="4">
        <v>5819</v>
      </c>
      <c r="D25" s="4">
        <v>7264</v>
      </c>
      <c r="V25" s="10" t="s">
        <v>71</v>
      </c>
      <c r="W25" s="11"/>
      <c r="X25" s="11"/>
      <c r="Y25" s="11"/>
      <c r="Z25" s="11"/>
      <c r="AA25" s="11"/>
      <c r="AB25" s="11"/>
      <c r="AC25" s="11"/>
      <c r="AD25" s="11"/>
    </row>
    <row r="26" spans="1:30" x14ac:dyDescent="0.2">
      <c r="A26" s="5" t="s">
        <v>72</v>
      </c>
      <c r="B26" s="4">
        <v>13.181036666666666</v>
      </c>
      <c r="C26" s="4">
        <v>13237</v>
      </c>
      <c r="D26" s="4">
        <v>19508</v>
      </c>
      <c r="V26" s="9" t="s">
        <v>64</v>
      </c>
      <c r="W26" s="4">
        <v>15.14866</v>
      </c>
      <c r="X26" s="4"/>
      <c r="Y26" s="4">
        <v>2319</v>
      </c>
      <c r="Z26" s="4"/>
      <c r="AA26" s="4">
        <v>3231</v>
      </c>
      <c r="AB26" s="4"/>
      <c r="AC26" s="4">
        <v>1308</v>
      </c>
      <c r="AD26" s="4"/>
    </row>
    <row r="27" spans="1:30" x14ac:dyDescent="0.2">
      <c r="A27" s="9" t="s">
        <v>64</v>
      </c>
      <c r="B27" s="4">
        <v>14.50916</v>
      </c>
      <c r="C27" s="4">
        <v>2859</v>
      </c>
      <c r="D27" s="4">
        <v>4317</v>
      </c>
      <c r="V27" s="9" t="s">
        <v>65</v>
      </c>
      <c r="W27" s="4">
        <v>12.191380000000001</v>
      </c>
      <c r="X27" s="14">
        <f>-1*(1-(W27/W26))</f>
        <v>-0.19521726674174478</v>
      </c>
      <c r="Y27" s="4">
        <v>7092</v>
      </c>
      <c r="Z27" s="14">
        <f>-1*(1-(Y27/Y26))</f>
        <v>2.058214747736093</v>
      </c>
      <c r="AA27" s="4">
        <v>9800</v>
      </c>
      <c r="AB27" s="14">
        <f>-1*(1-(AA27/AA26))</f>
        <v>2.0331166821417517</v>
      </c>
      <c r="AC27" s="4">
        <v>4056</v>
      </c>
      <c r="AD27" s="14">
        <f>-1*(1-(AC27/AC26))</f>
        <v>2.1009174311926606</v>
      </c>
    </row>
    <row r="28" spans="1:30" x14ac:dyDescent="0.2">
      <c r="A28" s="9" t="s">
        <v>65</v>
      </c>
      <c r="B28" s="4">
        <v>11.65892</v>
      </c>
      <c r="C28" s="4">
        <v>3201</v>
      </c>
      <c r="D28" s="4">
        <v>5154</v>
      </c>
      <c r="V28" s="9" t="s">
        <v>66</v>
      </c>
      <c r="W28" s="4">
        <v>15.15963</v>
      </c>
      <c r="X28" s="14">
        <f>-1*(1-(W28/W26))</f>
        <v>7.2415646004331258E-4</v>
      </c>
      <c r="Y28" s="4">
        <v>5819</v>
      </c>
      <c r="Z28" s="14">
        <f>-1*(1-(Y28/Y26))</f>
        <v>1.5092712376024147</v>
      </c>
      <c r="AA28" s="4">
        <v>7264</v>
      </c>
      <c r="AB28" s="14">
        <f>-1*(1-(AA28/AA26))</f>
        <v>1.2482203652120085</v>
      </c>
      <c r="AC28" s="4">
        <v>3268</v>
      </c>
      <c r="AD28" s="14">
        <f>-1*(1-(AC28/AC26))</f>
        <v>1.4984709480122325</v>
      </c>
    </row>
    <row r="29" spans="1:30" x14ac:dyDescent="0.2">
      <c r="A29" s="9" t="s">
        <v>66</v>
      </c>
      <c r="B29" s="4">
        <v>13.375030000000001</v>
      </c>
      <c r="C29" s="4">
        <v>7177</v>
      </c>
      <c r="D29" s="4">
        <v>10037</v>
      </c>
      <c r="V29" s="5"/>
      <c r="W29" s="4"/>
      <c r="X29" s="4"/>
      <c r="Y29" s="4"/>
      <c r="Z29" s="4"/>
      <c r="AA29" s="4"/>
      <c r="AB29" s="4"/>
      <c r="AC29" s="4"/>
      <c r="AD29" s="4"/>
    </row>
    <row r="30" spans="1:30" x14ac:dyDescent="0.2">
      <c r="A30" s="3" t="s">
        <v>53</v>
      </c>
      <c r="B30" s="4">
        <v>70.430913333333336</v>
      </c>
      <c r="C30" s="4">
        <v>48163</v>
      </c>
      <c r="D30" s="4">
        <v>66526</v>
      </c>
      <c r="V30" s="10" t="s">
        <v>72</v>
      </c>
      <c r="W30" s="11"/>
      <c r="X30" s="11"/>
      <c r="Y30" s="11"/>
      <c r="Z30" s="11"/>
      <c r="AA30" s="11"/>
      <c r="AB30" s="11"/>
      <c r="AC30" s="11"/>
      <c r="AD30" s="11"/>
    </row>
    <row r="31" spans="1:30" x14ac:dyDescent="0.2">
      <c r="A31" s="5" t="s">
        <v>70</v>
      </c>
      <c r="B31" s="4">
        <v>105.67508666666667</v>
      </c>
      <c r="C31" s="4">
        <v>1398</v>
      </c>
      <c r="D31" s="4">
        <v>2096</v>
      </c>
      <c r="V31" s="9" t="s">
        <v>64</v>
      </c>
      <c r="W31" s="4">
        <v>14.50916</v>
      </c>
      <c r="X31" s="4"/>
      <c r="Y31" s="4">
        <v>2859</v>
      </c>
      <c r="Z31" s="4"/>
      <c r="AA31" s="4">
        <v>4317</v>
      </c>
      <c r="AB31" s="4"/>
      <c r="AC31" s="4">
        <v>1366</v>
      </c>
      <c r="AD31" s="4"/>
    </row>
    <row r="32" spans="1:30" x14ac:dyDescent="0.2">
      <c r="A32" s="9" t="s">
        <v>64</v>
      </c>
      <c r="B32" s="4">
        <v>106.92296</v>
      </c>
      <c r="C32" s="4">
        <v>296</v>
      </c>
      <c r="D32" s="4">
        <v>407</v>
      </c>
      <c r="V32" s="9" t="s">
        <v>65</v>
      </c>
      <c r="W32" s="4">
        <v>11.65892</v>
      </c>
      <c r="X32" s="14">
        <f>-1*(1-(W32/W31))</f>
        <v>-0.1964441773334914</v>
      </c>
      <c r="Y32" s="4">
        <v>3201</v>
      </c>
      <c r="Z32" s="14">
        <f>-1*(1-(Y32/Y31))</f>
        <v>0.1196222455403988</v>
      </c>
      <c r="AA32" s="4">
        <v>5154</v>
      </c>
      <c r="AB32" s="14">
        <f>-1*(1-(AA32/AA31))</f>
        <v>0.19388464211257816</v>
      </c>
      <c r="AC32" s="4">
        <v>1700</v>
      </c>
      <c r="AD32" s="14">
        <f>-1*(1-(AC32/AC31))</f>
        <v>0.24450951683748179</v>
      </c>
    </row>
    <row r="33" spans="1:30" x14ac:dyDescent="0.2">
      <c r="A33" s="9" t="s">
        <v>65</v>
      </c>
      <c r="B33" s="4">
        <v>59.04524</v>
      </c>
      <c r="C33" s="4">
        <v>568</v>
      </c>
      <c r="D33" s="4">
        <v>944</v>
      </c>
      <c r="V33" s="9" t="s">
        <v>66</v>
      </c>
      <c r="W33" s="4">
        <v>13.375030000000001</v>
      </c>
      <c r="X33" s="14">
        <f>-1*(1-(W33/W31))</f>
        <v>-7.8166482415246596E-2</v>
      </c>
      <c r="Y33" s="4">
        <v>7177</v>
      </c>
      <c r="Z33" s="14">
        <f>-1*(1-(Y33/Y31))</f>
        <v>1.5103182931094787</v>
      </c>
      <c r="AA33" s="4">
        <v>10037</v>
      </c>
      <c r="AB33" s="14">
        <f>-1*(1-(AA33/AA31))</f>
        <v>1.3249942089413946</v>
      </c>
      <c r="AC33" s="4">
        <v>3704</v>
      </c>
      <c r="AD33" s="14">
        <f>-1*(1-(AC33/AC31))</f>
        <v>1.7115666178623719</v>
      </c>
    </row>
    <row r="34" spans="1:30" x14ac:dyDescent="0.2">
      <c r="A34" s="9" t="s">
        <v>66</v>
      </c>
      <c r="B34" s="4">
        <v>151.05706000000001</v>
      </c>
      <c r="C34" s="4">
        <v>534</v>
      </c>
      <c r="D34" s="4">
        <v>745</v>
      </c>
      <c r="V34" s="5"/>
      <c r="W34" s="4"/>
      <c r="X34" s="4"/>
      <c r="Y34" s="4"/>
      <c r="Z34" s="4"/>
      <c r="AA34" s="4"/>
      <c r="AB34" s="4"/>
      <c r="AC34" s="4"/>
      <c r="AD34" s="4"/>
    </row>
    <row r="35" spans="1:30" x14ac:dyDescent="0.2">
      <c r="A35" s="5" t="s">
        <v>71</v>
      </c>
      <c r="B35" s="4">
        <v>101.60495666666667</v>
      </c>
      <c r="C35" s="4">
        <v>1492</v>
      </c>
      <c r="D35" s="4">
        <v>2384</v>
      </c>
      <c r="V35" s="18" t="s">
        <v>53</v>
      </c>
      <c r="W35" s="19"/>
      <c r="X35" s="19"/>
      <c r="Y35" s="19"/>
      <c r="Z35" s="19"/>
      <c r="AA35" s="19"/>
      <c r="AB35" s="19"/>
      <c r="AC35" s="19"/>
      <c r="AD35" s="20"/>
    </row>
    <row r="36" spans="1:30" x14ac:dyDescent="0.2">
      <c r="A36" s="9" t="s">
        <v>64</v>
      </c>
      <c r="B36" s="4">
        <v>116.88284</v>
      </c>
      <c r="C36" s="4">
        <v>262</v>
      </c>
      <c r="D36" s="4">
        <v>388</v>
      </c>
      <c r="V36" s="10" t="s">
        <v>70</v>
      </c>
      <c r="W36" s="11"/>
      <c r="X36" s="11"/>
      <c r="Y36" s="11"/>
      <c r="Z36" s="11"/>
      <c r="AA36" s="11"/>
      <c r="AB36" s="11"/>
      <c r="AC36" s="11"/>
      <c r="AD36" s="11"/>
    </row>
    <row r="37" spans="1:30" x14ac:dyDescent="0.2">
      <c r="A37" s="9" t="s">
        <v>65</v>
      </c>
      <c r="B37" s="4">
        <v>69.860770000000002</v>
      </c>
      <c r="C37" s="4">
        <v>518</v>
      </c>
      <c r="D37" s="4">
        <v>895</v>
      </c>
      <c r="V37" s="9" t="s">
        <v>64</v>
      </c>
      <c r="W37" s="4">
        <v>106.92296</v>
      </c>
      <c r="X37" s="4"/>
      <c r="Y37" s="4">
        <v>296</v>
      </c>
      <c r="Z37" s="4"/>
      <c r="AA37" s="4">
        <v>407</v>
      </c>
      <c r="AB37" s="4"/>
      <c r="AC37" s="4">
        <v>184</v>
      </c>
      <c r="AD37" s="4"/>
    </row>
    <row r="38" spans="1:30" x14ac:dyDescent="0.2">
      <c r="A38" s="9" t="s">
        <v>66</v>
      </c>
      <c r="B38" s="4">
        <v>118.07126</v>
      </c>
      <c r="C38" s="4">
        <v>712</v>
      </c>
      <c r="D38" s="4">
        <v>1101</v>
      </c>
      <c r="V38" s="9" t="s">
        <v>65</v>
      </c>
      <c r="W38" s="4">
        <v>59.04524</v>
      </c>
      <c r="X38" s="14">
        <f>-1*(1-(W38/W37))</f>
        <v>-0.44777772706629149</v>
      </c>
      <c r="Y38" s="4">
        <v>568</v>
      </c>
      <c r="Z38" s="14">
        <f>-1*(1-(Y38/Y37))</f>
        <v>0.91891891891891886</v>
      </c>
      <c r="AA38" s="4">
        <v>944</v>
      </c>
      <c r="AB38" s="14">
        <f>-1*(1-(AA38/AA37))</f>
        <v>1.3194103194103195</v>
      </c>
      <c r="AC38" s="4">
        <v>335</v>
      </c>
      <c r="AD38" s="14">
        <f>-1*(1-(AC38/AC37))</f>
        <v>0.82065217391304346</v>
      </c>
    </row>
    <row r="39" spans="1:30" x14ac:dyDescent="0.2">
      <c r="A39" s="5" t="s">
        <v>72</v>
      </c>
      <c r="B39" s="4">
        <v>4.0126966666666668</v>
      </c>
      <c r="C39" s="4">
        <v>45273</v>
      </c>
      <c r="D39" s="4">
        <v>62046</v>
      </c>
      <c r="V39" s="9" t="s">
        <v>66</v>
      </c>
      <c r="W39" s="4">
        <v>151.05706000000001</v>
      </c>
      <c r="X39" s="14">
        <f>-1*(1-(W39/W37))</f>
        <v>0.41276541539815215</v>
      </c>
      <c r="Y39" s="4">
        <v>534</v>
      </c>
      <c r="Z39" s="14">
        <f>-1*(1-(Y39/Y37))</f>
        <v>0.80405405405405395</v>
      </c>
      <c r="AA39" s="4">
        <v>745</v>
      </c>
      <c r="AB39" s="14">
        <f>-1*(1-(AA39/AA37))</f>
        <v>0.83046683046683056</v>
      </c>
      <c r="AC39" s="4">
        <v>327</v>
      </c>
      <c r="AD39" s="14">
        <f>-1*(1-(AC39/AC37))</f>
        <v>0.77717391304347827</v>
      </c>
    </row>
    <row r="40" spans="1:30" x14ac:dyDescent="0.2">
      <c r="A40" s="9" t="s">
        <v>64</v>
      </c>
      <c r="B40" s="4">
        <v>4.9672999999999998</v>
      </c>
      <c r="C40" s="4">
        <v>6404</v>
      </c>
      <c r="D40" s="4">
        <v>10150</v>
      </c>
      <c r="V40" s="5"/>
      <c r="W40" s="4"/>
      <c r="X40" s="4"/>
      <c r="Y40" s="4"/>
      <c r="Z40" s="4"/>
      <c r="AA40" s="4"/>
      <c r="AB40" s="4"/>
      <c r="AC40" s="4"/>
      <c r="AD40" s="4"/>
    </row>
    <row r="41" spans="1:30" x14ac:dyDescent="0.2">
      <c r="A41" s="9" t="s">
        <v>65</v>
      </c>
      <c r="B41" s="4">
        <v>1.8961399999999999</v>
      </c>
      <c r="C41" s="4">
        <v>18536</v>
      </c>
      <c r="D41" s="4">
        <v>22685</v>
      </c>
      <c r="V41" s="10" t="s">
        <v>71</v>
      </c>
      <c r="W41" s="11"/>
      <c r="X41" s="11"/>
      <c r="Y41" s="11"/>
      <c r="Z41" s="11"/>
      <c r="AA41" s="11"/>
      <c r="AB41" s="11"/>
      <c r="AC41" s="11"/>
      <c r="AD41" s="11"/>
    </row>
    <row r="42" spans="1:30" x14ac:dyDescent="0.2">
      <c r="A42" s="9" t="s">
        <v>66</v>
      </c>
      <c r="B42" s="4">
        <v>5.1746499999999997</v>
      </c>
      <c r="C42" s="4">
        <v>20333</v>
      </c>
      <c r="D42" s="4">
        <v>29211</v>
      </c>
      <c r="V42" s="9" t="s">
        <v>64</v>
      </c>
      <c r="W42" s="4">
        <v>116.88284</v>
      </c>
      <c r="X42" s="4"/>
      <c r="Y42" s="4">
        <v>262</v>
      </c>
      <c r="Z42" s="4"/>
      <c r="AA42" s="4">
        <v>388</v>
      </c>
      <c r="AB42" s="4"/>
      <c r="AC42" s="4">
        <v>168</v>
      </c>
      <c r="AD42" s="4"/>
    </row>
    <row r="43" spans="1:30" x14ac:dyDescent="0.2">
      <c r="A43" s="3" t="s">
        <v>34</v>
      </c>
      <c r="B43" s="4">
        <v>38.371570740740744</v>
      </c>
      <c r="C43" s="4">
        <v>127726</v>
      </c>
      <c r="D43" s="4">
        <v>183069</v>
      </c>
      <c r="V43" s="9" t="s">
        <v>65</v>
      </c>
      <c r="W43" s="4">
        <v>69.860770000000002</v>
      </c>
      <c r="X43" s="14">
        <f>-1*(1-(W43/W42))</f>
        <v>-0.40230088522831919</v>
      </c>
      <c r="Y43" s="4">
        <v>518</v>
      </c>
      <c r="Z43" s="14">
        <f>-1*(1-(Y43/Y42))</f>
        <v>0.97709923664122145</v>
      </c>
      <c r="AA43" s="4">
        <v>895</v>
      </c>
      <c r="AB43" s="14">
        <f>-1*(1-(AA43/AA42))</f>
        <v>1.3067010309278349</v>
      </c>
      <c r="AC43" s="4">
        <v>281</v>
      </c>
      <c r="AD43" s="14">
        <f>-1*(1-(AC43/AC42))</f>
        <v>0.67261904761904767</v>
      </c>
    </row>
    <row r="44" spans="1:30" x14ac:dyDescent="0.2">
      <c r="V44" s="9" t="s">
        <v>66</v>
      </c>
      <c r="W44" s="4">
        <v>118.07126</v>
      </c>
      <c r="X44" s="14">
        <f>-1*(1-(W44/W42))</f>
        <v>1.0167617419289288E-2</v>
      </c>
      <c r="Y44" s="4">
        <v>712</v>
      </c>
      <c r="Z44" s="14">
        <f>-1*(1-(Y44/Y42))</f>
        <v>1.717557251908397</v>
      </c>
      <c r="AA44" s="4">
        <v>1101</v>
      </c>
      <c r="AB44" s="14">
        <f>-1*(1-(AA44/AA42))</f>
        <v>1.8376288659793816</v>
      </c>
      <c r="AC44" s="4">
        <v>418</v>
      </c>
      <c r="AD44" s="14">
        <f>-1*(1-(AC44/AC42))</f>
        <v>1.4880952380952381</v>
      </c>
    </row>
    <row r="45" spans="1:30" x14ac:dyDescent="0.2">
      <c r="V45" s="5"/>
      <c r="W45" s="4"/>
      <c r="X45" s="4"/>
      <c r="Y45" s="4"/>
      <c r="Z45" s="4"/>
      <c r="AA45" s="4"/>
      <c r="AB45" s="4"/>
      <c r="AC45" s="4"/>
      <c r="AD45" s="4"/>
    </row>
    <row r="46" spans="1:30" x14ac:dyDescent="0.2">
      <c r="V46" s="10" t="s">
        <v>72</v>
      </c>
      <c r="W46" s="11"/>
      <c r="X46" s="11"/>
      <c r="Y46" s="11"/>
      <c r="Z46" s="11"/>
      <c r="AA46" s="11"/>
      <c r="AB46" s="11"/>
      <c r="AC46" s="11"/>
      <c r="AD46" s="11"/>
    </row>
    <row r="47" spans="1:30" x14ac:dyDescent="0.2">
      <c r="V47" s="9" t="s">
        <v>64</v>
      </c>
      <c r="W47" s="4">
        <v>4.9672999999999998</v>
      </c>
      <c r="X47" s="4"/>
      <c r="Y47" s="4">
        <v>6404</v>
      </c>
      <c r="Z47" s="4"/>
      <c r="AA47" s="4">
        <v>10150</v>
      </c>
      <c r="AB47" s="4"/>
      <c r="AC47" s="4">
        <v>3694</v>
      </c>
      <c r="AD47" s="4"/>
    </row>
    <row r="48" spans="1:30" x14ac:dyDescent="0.2">
      <c r="V48" s="9" t="s">
        <v>65</v>
      </c>
      <c r="W48" s="4">
        <v>1.8961399999999999</v>
      </c>
      <c r="X48" s="14">
        <f>-1*(1-(W48/W47))</f>
        <v>-0.61827552191331314</v>
      </c>
      <c r="Y48" s="4">
        <v>18536</v>
      </c>
      <c r="Z48" s="14">
        <f>-1*(1-(Y48/Y47))</f>
        <v>1.8944409743910056</v>
      </c>
      <c r="AA48" s="4">
        <v>22685</v>
      </c>
      <c r="AB48" s="14">
        <f>-1*(1-(AA48/AA47))</f>
        <v>1.234975369458128</v>
      </c>
      <c r="AC48" s="4">
        <v>10403</v>
      </c>
      <c r="AD48" s="14">
        <f>-1*(1-(AC48/AC47))</f>
        <v>1.8161884136437467</v>
      </c>
    </row>
    <row r="49" spans="22:30" x14ac:dyDescent="0.2">
      <c r="V49" s="9" t="s">
        <v>66</v>
      </c>
      <c r="W49" s="4">
        <v>5.1746499999999997</v>
      </c>
      <c r="X49" s="14">
        <f>-1*(1-(W49/W47))</f>
        <v>4.174299921486524E-2</v>
      </c>
      <c r="Y49" s="4">
        <v>20333</v>
      </c>
      <c r="Z49" s="14">
        <f>-1*(1-(Y49/Y47))</f>
        <v>2.175046845721424</v>
      </c>
      <c r="AA49" s="4">
        <v>29211</v>
      </c>
      <c r="AB49" s="14">
        <f>-1*(1-(AA49/AA47))</f>
        <v>1.8779310344827587</v>
      </c>
      <c r="AC49" s="4">
        <v>9541</v>
      </c>
      <c r="AD49" s="14">
        <f>-1*(1-(AC49/AC47))</f>
        <v>1.5828370330265296</v>
      </c>
    </row>
    <row r="52" spans="22:30" x14ac:dyDescent="0.2">
      <c r="V52" s="6"/>
      <c r="W52" s="6"/>
      <c r="X52" s="6"/>
      <c r="Y52" s="6"/>
      <c r="Z52" s="6"/>
      <c r="AA52" s="6"/>
      <c r="AB52" s="6"/>
      <c r="AC52" s="6"/>
      <c r="AD52" s="12"/>
    </row>
    <row r="53" spans="22:30" x14ac:dyDescent="0.2">
      <c r="V53" s="7"/>
      <c r="W53" s="8"/>
      <c r="X53" s="8"/>
      <c r="Y53" s="8"/>
      <c r="Z53" s="8"/>
      <c r="AA53" s="8"/>
      <c r="AB53" s="8"/>
      <c r="AC53" s="8"/>
      <c r="AD53" s="13"/>
    </row>
    <row r="54" spans="22:30" x14ac:dyDescent="0.2">
      <c r="V54" s="10"/>
      <c r="W54" s="11"/>
      <c r="X54" s="11"/>
      <c r="Y54" s="11"/>
      <c r="Z54" s="11"/>
      <c r="AA54" s="11"/>
      <c r="AB54" s="11"/>
      <c r="AC54" s="11"/>
      <c r="AD54" s="11"/>
    </row>
    <row r="55" spans="22:30" x14ac:dyDescent="0.2">
      <c r="V55" s="9"/>
      <c r="W55" s="4"/>
      <c r="X55" s="4"/>
      <c r="Y55" s="4"/>
      <c r="Z55" s="4"/>
      <c r="AA55" s="4"/>
      <c r="AB55" s="4"/>
      <c r="AC55" s="4"/>
      <c r="AD55" s="4"/>
    </row>
    <row r="56" spans="22:30" x14ac:dyDescent="0.2">
      <c r="V56" s="9"/>
      <c r="W56" s="4"/>
      <c r="X56" s="14"/>
      <c r="Y56" s="4"/>
      <c r="Z56" s="14"/>
      <c r="AA56" s="4"/>
      <c r="AB56" s="14"/>
      <c r="AC56" s="4"/>
      <c r="AD56" s="14"/>
    </row>
    <row r="57" spans="22:30" x14ac:dyDescent="0.2">
      <c r="V57" s="9"/>
      <c r="W57" s="4"/>
      <c r="X57" s="14"/>
      <c r="Y57" s="4"/>
      <c r="Z57" s="14"/>
      <c r="AA57" s="4"/>
      <c r="AB57" s="14"/>
      <c r="AC57" s="4"/>
      <c r="AD57" s="14"/>
    </row>
    <row r="58" spans="22:30" x14ac:dyDescent="0.2">
      <c r="V58" s="5"/>
      <c r="W58" s="4"/>
      <c r="X58" s="4"/>
      <c r="Y58" s="4"/>
      <c r="Z58" s="4"/>
      <c r="AA58" s="4"/>
      <c r="AB58" s="4"/>
      <c r="AC58" s="4"/>
      <c r="AD58" s="4"/>
    </row>
    <row r="59" spans="22:30" x14ac:dyDescent="0.2">
      <c r="V59" s="10"/>
      <c r="W59" s="11"/>
      <c r="X59" s="11"/>
      <c r="Y59" s="11"/>
      <c r="Z59" s="11"/>
      <c r="AA59" s="11"/>
      <c r="AB59" s="11"/>
      <c r="AC59" s="11"/>
      <c r="AD59" s="11"/>
    </row>
    <row r="60" spans="22:30" x14ac:dyDescent="0.2">
      <c r="V60" s="9"/>
      <c r="W60" s="4"/>
      <c r="X60" s="4"/>
      <c r="Y60" s="4"/>
      <c r="Z60" s="4"/>
      <c r="AA60" s="4"/>
      <c r="AB60" s="4"/>
      <c r="AC60" s="4"/>
      <c r="AD60" s="4"/>
    </row>
    <row r="61" spans="22:30" x14ac:dyDescent="0.2">
      <c r="V61" s="9"/>
      <c r="W61" s="4"/>
      <c r="X61" s="14"/>
      <c r="Y61" s="4"/>
      <c r="Z61" s="14"/>
      <c r="AA61" s="4"/>
      <c r="AB61" s="14"/>
      <c r="AC61" s="4"/>
      <c r="AD61" s="14"/>
    </row>
    <row r="62" spans="22:30" x14ac:dyDescent="0.2">
      <c r="V62" s="9"/>
      <c r="W62" s="4"/>
      <c r="X62" s="14"/>
      <c r="Y62" s="4"/>
      <c r="Z62" s="14"/>
      <c r="AA62" s="4"/>
      <c r="AB62" s="14"/>
      <c r="AC62" s="4"/>
      <c r="AD62" s="14"/>
    </row>
    <row r="63" spans="22:30" x14ac:dyDescent="0.2">
      <c r="V63" s="5"/>
      <c r="W63" s="4"/>
      <c r="X63" s="4"/>
      <c r="Y63" s="4"/>
      <c r="Z63" s="4"/>
      <c r="AA63" s="4"/>
      <c r="AB63" s="4"/>
      <c r="AC63" s="4"/>
      <c r="AD63" s="4"/>
    </row>
    <row r="64" spans="22:30" x14ac:dyDescent="0.2">
      <c r="V64" s="10"/>
      <c r="W64" s="11"/>
      <c r="X64" s="11"/>
      <c r="Y64" s="11"/>
      <c r="Z64" s="11"/>
      <c r="AA64" s="11"/>
      <c r="AB64" s="11"/>
      <c r="AC64" s="11"/>
      <c r="AD64" s="11"/>
    </row>
    <row r="65" spans="22:30" x14ac:dyDescent="0.2">
      <c r="V65" s="9"/>
      <c r="W65" s="4"/>
      <c r="X65" s="4"/>
      <c r="Y65" s="4"/>
      <c r="Z65" s="4"/>
      <c r="AA65" s="4"/>
      <c r="AB65" s="4"/>
      <c r="AC65" s="4"/>
      <c r="AD65" s="4"/>
    </row>
    <row r="66" spans="22:30" x14ac:dyDescent="0.2">
      <c r="V66" s="9"/>
      <c r="W66" s="4"/>
      <c r="X66" s="14"/>
      <c r="Y66" s="4"/>
      <c r="Z66" s="14"/>
      <c r="AA66" s="4"/>
      <c r="AB66" s="14"/>
      <c r="AC66" s="4"/>
      <c r="AD66" s="14"/>
    </row>
    <row r="67" spans="22:30" x14ac:dyDescent="0.2">
      <c r="V67" s="9"/>
      <c r="W67" s="4"/>
      <c r="X67" s="14"/>
      <c r="Y67" s="4"/>
      <c r="Z67" s="14"/>
      <c r="AA67" s="4"/>
      <c r="AB67" s="14"/>
      <c r="AC67" s="4"/>
      <c r="AD67" s="14"/>
    </row>
    <row r="68" spans="22:30" x14ac:dyDescent="0.2">
      <c r="V68" s="5"/>
      <c r="W68" s="4"/>
      <c r="X68" s="4"/>
      <c r="Y68" s="4"/>
      <c r="Z68" s="4"/>
      <c r="AA68" s="4"/>
      <c r="AB68" s="4"/>
      <c r="AC68" s="4"/>
      <c r="AD68" s="4"/>
    </row>
    <row r="69" spans="22:30" x14ac:dyDescent="0.2">
      <c r="V69" s="7"/>
      <c r="W69" s="8"/>
      <c r="X69" s="8"/>
      <c r="Y69" s="8"/>
      <c r="Z69" s="8"/>
      <c r="AA69" s="8"/>
      <c r="AB69" s="8"/>
      <c r="AC69" s="8"/>
      <c r="AD69" s="13"/>
    </row>
    <row r="70" spans="22:30" x14ac:dyDescent="0.2">
      <c r="V70" s="10"/>
      <c r="W70" s="11"/>
      <c r="X70" s="11"/>
      <c r="Y70" s="11"/>
      <c r="Z70" s="11"/>
      <c r="AA70" s="11"/>
      <c r="AB70" s="11"/>
      <c r="AC70" s="11"/>
      <c r="AD70" s="11"/>
    </row>
    <row r="71" spans="22:30" x14ac:dyDescent="0.2">
      <c r="V71" s="9"/>
      <c r="W71" s="4"/>
      <c r="X71" s="4"/>
      <c r="Y71" s="4"/>
      <c r="Z71" s="4"/>
      <c r="AA71" s="4"/>
      <c r="AB71" s="4"/>
      <c r="AC71" s="4"/>
      <c r="AD71" s="4"/>
    </row>
    <row r="72" spans="22:30" x14ac:dyDescent="0.2">
      <c r="V72" s="9"/>
      <c r="W72" s="4"/>
      <c r="X72" s="14"/>
      <c r="Y72" s="4"/>
      <c r="Z72" s="14"/>
      <c r="AA72" s="4"/>
      <c r="AB72" s="14"/>
      <c r="AC72" s="4"/>
      <c r="AD72" s="14"/>
    </row>
    <row r="73" spans="22:30" x14ac:dyDescent="0.2">
      <c r="V73" s="9"/>
      <c r="W73" s="4"/>
      <c r="X73" s="14"/>
      <c r="Y73" s="4"/>
      <c r="Z73" s="14"/>
      <c r="AA73" s="4"/>
      <c r="AB73" s="14"/>
      <c r="AC73" s="4"/>
      <c r="AD73" s="14"/>
    </row>
    <row r="74" spans="22:30" x14ac:dyDescent="0.2">
      <c r="V74" s="5"/>
      <c r="W74" s="4"/>
      <c r="X74" s="4"/>
      <c r="Y74" s="4"/>
      <c r="Z74" s="4"/>
      <c r="AA74" s="4"/>
      <c r="AB74" s="4"/>
      <c r="AC74" s="4"/>
      <c r="AD74" s="4"/>
    </row>
    <row r="75" spans="22:30" x14ac:dyDescent="0.2">
      <c r="V75" s="10"/>
      <c r="W75" s="11"/>
      <c r="X75" s="11"/>
      <c r="Y75" s="11"/>
      <c r="Z75" s="11"/>
      <c r="AA75" s="11"/>
      <c r="AB75" s="11"/>
      <c r="AC75" s="11"/>
      <c r="AD75" s="11"/>
    </row>
    <row r="76" spans="22:30" x14ac:dyDescent="0.2">
      <c r="V76" s="9"/>
      <c r="W76" s="4"/>
      <c r="X76" s="4"/>
      <c r="Y76" s="4"/>
      <c r="Z76" s="4"/>
      <c r="AA76" s="4"/>
      <c r="AB76" s="4"/>
      <c r="AC76" s="4"/>
      <c r="AD76" s="4"/>
    </row>
    <row r="77" spans="22:30" x14ac:dyDescent="0.2">
      <c r="V77" s="9"/>
      <c r="W77" s="4"/>
      <c r="X77" s="14"/>
      <c r="Y77" s="4"/>
      <c r="Z77" s="14"/>
      <c r="AA77" s="4"/>
      <c r="AB77" s="14"/>
      <c r="AC77" s="4"/>
      <c r="AD77" s="14"/>
    </row>
    <row r="78" spans="22:30" x14ac:dyDescent="0.2">
      <c r="V78" s="9"/>
      <c r="W78" s="4"/>
      <c r="X78" s="14"/>
      <c r="Y78" s="4"/>
      <c r="Z78" s="14"/>
      <c r="AA78" s="4"/>
      <c r="AB78" s="14"/>
      <c r="AC78" s="4"/>
      <c r="AD78" s="14"/>
    </row>
    <row r="79" spans="22:30" x14ac:dyDescent="0.2">
      <c r="V79" s="5"/>
      <c r="W79" s="4"/>
      <c r="X79" s="4"/>
      <c r="Y79" s="4"/>
      <c r="Z79" s="4"/>
      <c r="AA79" s="4"/>
      <c r="AB79" s="4"/>
      <c r="AC79" s="4"/>
      <c r="AD79" s="4"/>
    </row>
    <row r="80" spans="22:30" x14ac:dyDescent="0.2">
      <c r="V80" s="10"/>
      <c r="W80" s="11"/>
      <c r="X80" s="11"/>
      <c r="Y80" s="11"/>
      <c r="Z80" s="11"/>
      <c r="AA80" s="11"/>
      <c r="AB80" s="11"/>
      <c r="AC80" s="11"/>
      <c r="AD80" s="11"/>
    </row>
    <row r="81" spans="22:30" x14ac:dyDescent="0.2">
      <c r="V81" s="9"/>
      <c r="W81" s="4"/>
      <c r="X81" s="4"/>
      <c r="Y81" s="4"/>
      <c r="Z81" s="4"/>
      <c r="AA81" s="4"/>
      <c r="AB81" s="4"/>
      <c r="AC81" s="4"/>
      <c r="AD81" s="4"/>
    </row>
    <row r="82" spans="22:30" x14ac:dyDescent="0.2">
      <c r="V82" s="9"/>
      <c r="W82" s="4"/>
      <c r="X82" s="14"/>
      <c r="Y82" s="4"/>
      <c r="Z82" s="14"/>
      <c r="AA82" s="4"/>
      <c r="AB82" s="14"/>
      <c r="AC82" s="4"/>
      <c r="AD82" s="14"/>
    </row>
    <row r="83" spans="22:30" x14ac:dyDescent="0.2">
      <c r="V83" s="9"/>
      <c r="W83" s="4"/>
      <c r="X83" s="14"/>
      <c r="Y83" s="4"/>
      <c r="Z83" s="14"/>
      <c r="AA83" s="4"/>
      <c r="AB83" s="14"/>
      <c r="AC83" s="4"/>
      <c r="AD83" s="14"/>
    </row>
    <row r="84" spans="22:30" x14ac:dyDescent="0.2">
      <c r="V84" s="5"/>
      <c r="W84" s="4"/>
      <c r="X84" s="4"/>
      <c r="Y84" s="4"/>
      <c r="Z84" s="4"/>
      <c r="AA84" s="4"/>
      <c r="AB84" s="4"/>
      <c r="AC84" s="4"/>
      <c r="AD84" s="4"/>
    </row>
    <row r="85" spans="22:30" x14ac:dyDescent="0.2">
      <c r="V85" s="7"/>
      <c r="W85" s="8"/>
      <c r="X85" s="8"/>
      <c r="Y85" s="8"/>
      <c r="Z85" s="8"/>
      <c r="AA85" s="8"/>
      <c r="AB85" s="8"/>
      <c r="AC85" s="8"/>
      <c r="AD85" s="13"/>
    </row>
    <row r="86" spans="22:30" x14ac:dyDescent="0.2">
      <c r="V86" s="10"/>
      <c r="W86" s="11"/>
      <c r="X86" s="11"/>
      <c r="Y86" s="11"/>
      <c r="Z86" s="11"/>
      <c r="AA86" s="11"/>
      <c r="AB86" s="11"/>
      <c r="AC86" s="11"/>
      <c r="AD86" s="11"/>
    </row>
    <row r="87" spans="22:30" x14ac:dyDescent="0.2">
      <c r="V87" s="9"/>
      <c r="W87" s="4"/>
      <c r="X87" s="4"/>
      <c r="Y87" s="4"/>
      <c r="Z87" s="4"/>
      <c r="AA87" s="4"/>
      <c r="AB87" s="4"/>
      <c r="AC87" s="4"/>
      <c r="AD87" s="4"/>
    </row>
    <row r="88" spans="22:30" x14ac:dyDescent="0.2">
      <c r="V88" s="9"/>
      <c r="W88" s="4"/>
      <c r="X88" s="14"/>
      <c r="Y88" s="4"/>
      <c r="Z88" s="14"/>
      <c r="AA88" s="4"/>
      <c r="AB88" s="14"/>
      <c r="AC88" s="4"/>
      <c r="AD88" s="14"/>
    </row>
    <row r="89" spans="22:30" x14ac:dyDescent="0.2">
      <c r="V89" s="9"/>
      <c r="W89" s="4"/>
      <c r="X89" s="14"/>
      <c r="Y89" s="4"/>
      <c r="Z89" s="14"/>
      <c r="AA89" s="4"/>
      <c r="AB89" s="14"/>
      <c r="AC89" s="4"/>
      <c r="AD89" s="14"/>
    </row>
    <row r="90" spans="22:30" x14ac:dyDescent="0.2">
      <c r="V90" s="5"/>
      <c r="W90" s="4"/>
      <c r="X90" s="4"/>
      <c r="Y90" s="4"/>
      <c r="Z90" s="4"/>
      <c r="AA90" s="4"/>
      <c r="AB90" s="4"/>
      <c r="AC90" s="4"/>
      <c r="AD90" s="4"/>
    </row>
    <row r="91" spans="22:30" x14ac:dyDescent="0.2">
      <c r="V91" s="10"/>
      <c r="W91" s="11"/>
      <c r="X91" s="11"/>
      <c r="Y91" s="11"/>
      <c r="Z91" s="11"/>
      <c r="AA91" s="11"/>
      <c r="AB91" s="11"/>
      <c r="AC91" s="11"/>
      <c r="AD91" s="11"/>
    </row>
    <row r="92" spans="22:30" x14ac:dyDescent="0.2">
      <c r="V92" s="9"/>
      <c r="W92" s="4"/>
      <c r="X92" s="4"/>
      <c r="Y92" s="4"/>
      <c r="Z92" s="4"/>
      <c r="AA92" s="4"/>
      <c r="AB92" s="4"/>
      <c r="AC92" s="4"/>
      <c r="AD92" s="4"/>
    </row>
    <row r="93" spans="22:30" x14ac:dyDescent="0.2">
      <c r="V93" s="9"/>
      <c r="W93" s="4"/>
      <c r="X93" s="14"/>
      <c r="Y93" s="4"/>
      <c r="Z93" s="14"/>
      <c r="AA93" s="4"/>
      <c r="AB93" s="14"/>
      <c r="AC93" s="4"/>
      <c r="AD93" s="14"/>
    </row>
    <row r="94" spans="22:30" x14ac:dyDescent="0.2">
      <c r="V94" s="9"/>
      <c r="W94" s="4"/>
      <c r="X94" s="14"/>
      <c r="Y94" s="4"/>
      <c r="Z94" s="14"/>
      <c r="AA94" s="4"/>
      <c r="AB94" s="14"/>
      <c r="AC94" s="4"/>
      <c r="AD94" s="14"/>
    </row>
    <row r="95" spans="22:30" x14ac:dyDescent="0.2">
      <c r="V95" s="5"/>
      <c r="W95" s="4"/>
      <c r="X95" s="4"/>
      <c r="Y95" s="4"/>
      <c r="Z95" s="4"/>
      <c r="AA95" s="4"/>
      <c r="AB95" s="4"/>
      <c r="AC95" s="4"/>
      <c r="AD95" s="4"/>
    </row>
    <row r="96" spans="22:30" x14ac:dyDescent="0.2">
      <c r="V96" s="10"/>
      <c r="W96" s="11"/>
      <c r="X96" s="11"/>
      <c r="Y96" s="11"/>
      <c r="Z96" s="11"/>
      <c r="AA96" s="11"/>
      <c r="AB96" s="11"/>
      <c r="AC96" s="11"/>
      <c r="AD96" s="11"/>
    </row>
    <row r="97" spans="22:30" x14ac:dyDescent="0.2">
      <c r="V97" s="9"/>
      <c r="W97" s="4"/>
      <c r="X97" s="4"/>
      <c r="Y97" s="4"/>
      <c r="Z97" s="4"/>
      <c r="AA97" s="4"/>
      <c r="AB97" s="4"/>
      <c r="AC97" s="4"/>
      <c r="AD97" s="4"/>
    </row>
    <row r="98" spans="22:30" x14ac:dyDescent="0.2">
      <c r="V98" s="9"/>
      <c r="W98" s="4"/>
      <c r="X98" s="14"/>
      <c r="Y98" s="4"/>
      <c r="Z98" s="14"/>
      <c r="AA98" s="4"/>
      <c r="AB98" s="14"/>
      <c r="AC98" s="4"/>
      <c r="AD98" s="14"/>
    </row>
    <row r="99" spans="22:30" x14ac:dyDescent="0.2">
      <c r="V99" s="9"/>
      <c r="W99" s="4"/>
      <c r="X99" s="14"/>
      <c r="Y99" s="4"/>
      <c r="Z99" s="14"/>
      <c r="AA99" s="4"/>
      <c r="AB99" s="14"/>
      <c r="AC99" s="4"/>
      <c r="AD99" s="14"/>
    </row>
  </sheetData>
  <conditionalFormatting sqref="Z1 X1 AB1 AD1 AD50:AD1048576 AB50:AB1048576 Z50:Z1048576 X50:X104857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50:X1048576 X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 Z1 AD1 AD50:AD1048576 AB50:AB1048576 Z50:Z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49 AB2:AB49 Z2:Z49 X2:X4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2:X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49 AB2:AB49 Z2:Z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topLeftCell="A2" workbookViewId="0">
      <selection activeCell="P64" sqref="P64"/>
    </sheetView>
  </sheetViews>
  <sheetFormatPr baseColWidth="10" defaultRowHeight="12.75" x14ac:dyDescent="0.2"/>
  <cols>
    <col min="1" max="1" width="28" customWidth="1"/>
    <col min="2" max="2" width="23" customWidth="1"/>
    <col min="3" max="3" width="6.85546875" customWidth="1"/>
    <col min="4" max="4" width="7.28515625" customWidth="1"/>
    <col min="5" max="5" width="15.28515625" customWidth="1"/>
    <col min="6" max="10" width="9" customWidth="1"/>
    <col min="11" max="11" width="13.5703125" customWidth="1"/>
    <col min="12" max="20" width="9" customWidth="1"/>
    <col min="21" max="21" width="15.28515625" customWidth="1"/>
    <col min="22" max="22" width="9.28515625" customWidth="1"/>
    <col min="23" max="23" width="7" customWidth="1"/>
    <col min="24" max="24" width="8" customWidth="1"/>
    <col min="25" max="26" width="9" customWidth="1"/>
    <col min="27" max="30" width="10" customWidth="1"/>
    <col min="31" max="31" width="15.7109375" customWidth="1"/>
    <col min="32" max="32" width="15.28515625" customWidth="1"/>
    <col min="33" max="33" width="16.28515625" customWidth="1"/>
    <col min="34" max="34" width="11.42578125" customWidth="1"/>
    <col min="35" max="35" width="18" customWidth="1"/>
    <col min="36" max="36" width="11.85546875" customWidth="1"/>
    <col min="37" max="37" width="18.42578125" customWidth="1"/>
    <col min="38" max="38" width="9.7109375" customWidth="1"/>
    <col min="39" max="39" width="16.28515625" customWidth="1"/>
    <col min="40" max="40" width="11.42578125" customWidth="1"/>
    <col min="41" max="41" width="18" customWidth="1"/>
    <col min="42" max="42" width="11.85546875" customWidth="1"/>
    <col min="43" max="43" width="18.42578125" customWidth="1"/>
    <col min="44" max="44" width="9.85546875" customWidth="1"/>
    <col min="45" max="45" width="16.42578125" customWidth="1"/>
    <col min="46" max="46" width="11.5703125" customWidth="1"/>
    <col min="47" max="47" width="18.140625" customWidth="1"/>
    <col min="48" max="48" width="12" customWidth="1"/>
    <col min="49" max="49" width="18.5703125" customWidth="1"/>
    <col min="50" max="50" width="9.7109375" customWidth="1"/>
    <col min="51" max="51" width="16.28515625" customWidth="1"/>
    <col min="52" max="52" width="11.42578125" customWidth="1"/>
    <col min="53" max="53" width="18" customWidth="1"/>
    <col min="54" max="54" width="11.85546875" customWidth="1"/>
    <col min="55" max="55" width="18.42578125" customWidth="1"/>
    <col min="56" max="56" width="15.28515625" customWidth="1"/>
    <col min="57" max="59" width="24.7109375" customWidth="1"/>
    <col min="60" max="60" width="20.140625" customWidth="1"/>
    <col min="61" max="67" width="23.28515625" customWidth="1"/>
    <col min="68" max="68" width="23.28515625" bestFit="1" customWidth="1"/>
    <col min="69" max="71" width="23.28515625" customWidth="1"/>
    <col min="72" max="75" width="23.28515625" bestFit="1" customWidth="1"/>
    <col min="76" max="81" width="23.28515625" customWidth="1"/>
    <col min="82" max="84" width="23.28515625" bestFit="1" customWidth="1"/>
    <col min="85" max="86" width="23.28515625" customWidth="1"/>
    <col min="87" max="88" width="23.28515625" bestFit="1" customWidth="1"/>
    <col min="89" max="94" width="23.28515625" customWidth="1"/>
    <col min="95" max="95" width="23.28515625" bestFit="1" customWidth="1"/>
    <col min="96" max="101" width="23.28515625" customWidth="1"/>
    <col min="102" max="104" width="23.28515625" bestFit="1" customWidth="1"/>
    <col min="105" max="106" width="23.28515625" customWidth="1"/>
    <col min="107" max="110" width="23.28515625" bestFit="1" customWidth="1"/>
    <col min="111" max="111" width="23.28515625" customWidth="1"/>
    <col min="112" max="114" width="23.28515625" bestFit="1" customWidth="1"/>
    <col min="115" max="115" width="21.42578125" bestFit="1" customWidth="1"/>
    <col min="116" max="116" width="29.85546875" customWidth="1"/>
    <col min="117" max="117" width="26.5703125" bestFit="1" customWidth="1"/>
    <col min="118" max="119" width="26.5703125" customWidth="1"/>
    <col min="120" max="120" width="21.85546875" customWidth="1"/>
    <col min="121" max="125" width="23.28515625" customWidth="1"/>
    <col min="126" max="146" width="23.28515625" bestFit="1" customWidth="1"/>
    <col min="147" max="150" width="23.28515625" customWidth="1"/>
    <col min="151" max="151" width="23.28515625" bestFit="1" customWidth="1"/>
    <col min="152" max="155" width="23.28515625" customWidth="1"/>
    <col min="156" max="174" width="23.28515625" bestFit="1" customWidth="1"/>
    <col min="175" max="175" width="21.85546875" bestFit="1" customWidth="1"/>
    <col min="176" max="176" width="30.28515625" bestFit="1" customWidth="1"/>
    <col min="177" max="179" width="27" bestFit="1" customWidth="1"/>
    <col min="180" max="180" width="22.28515625" bestFit="1" customWidth="1"/>
    <col min="181" max="181" width="22.85546875" bestFit="1" customWidth="1"/>
    <col min="182" max="182" width="31.42578125" bestFit="1" customWidth="1"/>
    <col min="183" max="185" width="28" bestFit="1" customWidth="1"/>
    <col min="186" max="186" width="23.28515625" bestFit="1" customWidth="1"/>
  </cols>
  <sheetData>
    <row r="3" spans="1:5" x14ac:dyDescent="0.2">
      <c r="B3" s="2" t="s">
        <v>33</v>
      </c>
    </row>
    <row r="4" spans="1:5" x14ac:dyDescent="0.2">
      <c r="A4" s="2" t="s">
        <v>35</v>
      </c>
      <c r="B4" t="s">
        <v>51</v>
      </c>
      <c r="C4" t="s">
        <v>52</v>
      </c>
      <c r="D4" t="s">
        <v>53</v>
      </c>
      <c r="E4" t="s">
        <v>34</v>
      </c>
    </row>
    <row r="5" spans="1:5" x14ac:dyDescent="0.2">
      <c r="A5" s="3" t="s">
        <v>42</v>
      </c>
      <c r="B5" s="4"/>
      <c r="C5" s="4"/>
      <c r="D5" s="4"/>
      <c r="E5" s="4"/>
    </row>
    <row r="6" spans="1:5" x14ac:dyDescent="0.2">
      <c r="A6" s="5" t="s">
        <v>59</v>
      </c>
      <c r="B6" s="4">
        <v>641</v>
      </c>
      <c r="C6" s="4">
        <v>2248</v>
      </c>
      <c r="D6" s="4">
        <v>296</v>
      </c>
      <c r="E6" s="4">
        <v>3185</v>
      </c>
    </row>
    <row r="7" spans="1:5" x14ac:dyDescent="0.2">
      <c r="A7" s="5" t="s">
        <v>61</v>
      </c>
      <c r="B7" s="4">
        <v>551</v>
      </c>
      <c r="C7" s="4">
        <v>1858</v>
      </c>
      <c r="D7" s="4">
        <v>252</v>
      </c>
      <c r="E7" s="4">
        <v>2661</v>
      </c>
    </row>
    <row r="8" spans="1:5" x14ac:dyDescent="0.2">
      <c r="A8" s="3" t="s">
        <v>43</v>
      </c>
      <c r="B8" s="4"/>
      <c r="C8" s="4"/>
      <c r="D8" s="4"/>
      <c r="E8" s="4"/>
    </row>
    <row r="9" spans="1:5" x14ac:dyDescent="0.2">
      <c r="A9" s="5" t="s">
        <v>59</v>
      </c>
      <c r="B9" s="4">
        <v>4508</v>
      </c>
      <c r="C9" s="4">
        <v>2615</v>
      </c>
      <c r="D9" s="4">
        <v>568</v>
      </c>
      <c r="E9" s="4">
        <v>7691</v>
      </c>
    </row>
    <row r="10" spans="1:5" x14ac:dyDescent="0.2">
      <c r="A10" s="5" t="s">
        <v>61</v>
      </c>
      <c r="B10" s="4">
        <v>3784</v>
      </c>
      <c r="C10" s="4">
        <v>2054</v>
      </c>
      <c r="D10" s="4">
        <v>478</v>
      </c>
      <c r="E10" s="4">
        <v>6316</v>
      </c>
    </row>
    <row r="11" spans="1:5" x14ac:dyDescent="0.2">
      <c r="A11" s="3" t="s">
        <v>44</v>
      </c>
      <c r="B11" s="4"/>
      <c r="C11" s="4"/>
      <c r="D11" s="4"/>
      <c r="E11" s="4"/>
    </row>
    <row r="12" spans="1:5" x14ac:dyDescent="0.2">
      <c r="A12" s="5" t="s">
        <v>59</v>
      </c>
      <c r="B12" s="4">
        <v>2572</v>
      </c>
      <c r="C12" s="4">
        <v>4916</v>
      </c>
      <c r="D12" s="4">
        <v>534</v>
      </c>
      <c r="E12" s="4">
        <v>8022</v>
      </c>
    </row>
    <row r="13" spans="1:5" x14ac:dyDescent="0.2">
      <c r="A13" s="5" t="s">
        <v>61</v>
      </c>
      <c r="B13" s="4">
        <v>1876</v>
      </c>
      <c r="C13" s="4">
        <v>4222</v>
      </c>
      <c r="D13" s="4">
        <v>459</v>
      </c>
      <c r="E13" s="4">
        <v>6557</v>
      </c>
    </row>
    <row r="14" spans="1:5" x14ac:dyDescent="0.2">
      <c r="A14" s="3" t="s">
        <v>45</v>
      </c>
      <c r="B14" s="4"/>
      <c r="C14" s="4"/>
      <c r="D14" s="4"/>
      <c r="E14" s="4"/>
    </row>
    <row r="15" spans="1:5" x14ac:dyDescent="0.2">
      <c r="A15" s="5" t="s">
        <v>59</v>
      </c>
      <c r="B15" s="4">
        <v>642</v>
      </c>
      <c r="C15" s="4">
        <v>2319</v>
      </c>
      <c r="D15" s="4">
        <v>262</v>
      </c>
      <c r="E15" s="4">
        <v>3223</v>
      </c>
    </row>
    <row r="16" spans="1:5" x14ac:dyDescent="0.2">
      <c r="A16" s="5" t="s">
        <v>61</v>
      </c>
      <c r="B16" s="4">
        <v>527</v>
      </c>
      <c r="C16" s="4">
        <v>1984</v>
      </c>
      <c r="D16" s="4">
        <v>218</v>
      </c>
      <c r="E16" s="4">
        <v>2729</v>
      </c>
    </row>
    <row r="17" spans="1:5" x14ac:dyDescent="0.2">
      <c r="A17" s="3" t="s">
        <v>46</v>
      </c>
      <c r="B17" s="4"/>
      <c r="C17" s="4"/>
      <c r="D17" s="4"/>
      <c r="E17" s="4"/>
    </row>
    <row r="18" spans="1:5" x14ac:dyDescent="0.2">
      <c r="A18" s="5" t="s">
        <v>59</v>
      </c>
      <c r="B18" s="4">
        <v>1873</v>
      </c>
      <c r="C18" s="4">
        <v>7092</v>
      </c>
      <c r="D18" s="4">
        <v>518</v>
      </c>
      <c r="E18" s="4">
        <v>9483</v>
      </c>
    </row>
    <row r="19" spans="1:5" x14ac:dyDescent="0.2">
      <c r="A19" s="5" t="s">
        <v>61</v>
      </c>
      <c r="B19" s="4">
        <v>1413</v>
      </c>
      <c r="C19" s="4">
        <v>6176</v>
      </c>
      <c r="D19" s="4">
        <v>416</v>
      </c>
      <c r="E19" s="4">
        <v>8005</v>
      </c>
    </row>
    <row r="20" spans="1:5" x14ac:dyDescent="0.2">
      <c r="A20" s="3" t="s">
        <v>47</v>
      </c>
      <c r="B20" s="4"/>
      <c r="C20" s="4"/>
      <c r="D20" s="4"/>
      <c r="E20" s="4"/>
    </row>
    <row r="21" spans="1:5" x14ac:dyDescent="0.2">
      <c r="A21" s="5" t="s">
        <v>59</v>
      </c>
      <c r="B21" s="4">
        <v>1712</v>
      </c>
      <c r="C21" s="4">
        <v>5819</v>
      </c>
      <c r="D21" s="4">
        <v>712</v>
      </c>
      <c r="E21" s="4">
        <v>8243</v>
      </c>
    </row>
    <row r="22" spans="1:5" x14ac:dyDescent="0.2">
      <c r="A22" s="5" t="s">
        <v>61</v>
      </c>
      <c r="B22" s="4">
        <v>1338</v>
      </c>
      <c r="C22" s="4">
        <v>5122</v>
      </c>
      <c r="D22" s="4">
        <v>597</v>
      </c>
      <c r="E22" s="4">
        <v>7057</v>
      </c>
    </row>
    <row r="23" spans="1:5" x14ac:dyDescent="0.2">
      <c r="A23" s="3" t="s">
        <v>48</v>
      </c>
      <c r="B23" s="4"/>
      <c r="C23" s="4"/>
      <c r="D23" s="4"/>
      <c r="E23" s="4"/>
    </row>
    <row r="24" spans="1:5" x14ac:dyDescent="0.2">
      <c r="A24" s="5" t="s">
        <v>59</v>
      </c>
      <c r="B24" s="4">
        <v>4197</v>
      </c>
      <c r="C24" s="4">
        <v>2859</v>
      </c>
      <c r="D24" s="4">
        <v>6404</v>
      </c>
      <c r="E24" s="4">
        <v>13460</v>
      </c>
    </row>
    <row r="25" spans="1:5" x14ac:dyDescent="0.2">
      <c r="A25" s="5" t="s">
        <v>61</v>
      </c>
      <c r="B25" s="4">
        <v>3413</v>
      </c>
      <c r="C25" s="4">
        <v>2245</v>
      </c>
      <c r="D25" s="4">
        <v>5433</v>
      </c>
      <c r="E25" s="4">
        <v>11091</v>
      </c>
    </row>
    <row r="26" spans="1:5" x14ac:dyDescent="0.2">
      <c r="A26" s="3" t="s">
        <v>49</v>
      </c>
      <c r="B26" s="4"/>
      <c r="C26" s="4"/>
      <c r="D26" s="4"/>
      <c r="E26" s="4"/>
    </row>
    <row r="27" spans="1:5" x14ac:dyDescent="0.2">
      <c r="A27" s="5" t="s">
        <v>59</v>
      </c>
      <c r="B27" s="4">
        <v>12753</v>
      </c>
      <c r="C27" s="4">
        <v>3201</v>
      </c>
      <c r="D27" s="4">
        <v>18536</v>
      </c>
      <c r="E27" s="4">
        <v>34490</v>
      </c>
    </row>
    <row r="28" spans="1:5" x14ac:dyDescent="0.2">
      <c r="A28" s="5" t="s">
        <v>61</v>
      </c>
      <c r="B28" s="4">
        <v>10803</v>
      </c>
      <c r="C28" s="4">
        <v>2640</v>
      </c>
      <c r="D28" s="4">
        <v>16238</v>
      </c>
      <c r="E28" s="4">
        <v>29681</v>
      </c>
    </row>
    <row r="29" spans="1:5" x14ac:dyDescent="0.2">
      <c r="A29" s="3" t="s">
        <v>50</v>
      </c>
      <c r="B29" s="4"/>
      <c r="C29" s="4"/>
      <c r="D29" s="4"/>
      <c r="E29" s="4"/>
    </row>
    <row r="30" spans="1:5" x14ac:dyDescent="0.2">
      <c r="A30" s="5" t="s">
        <v>59</v>
      </c>
      <c r="B30" s="4">
        <v>12419</v>
      </c>
      <c r="C30" s="4">
        <v>7177</v>
      </c>
      <c r="D30" s="4">
        <v>20333</v>
      </c>
      <c r="E30" s="4">
        <v>39929</v>
      </c>
    </row>
    <row r="31" spans="1:5" x14ac:dyDescent="0.2">
      <c r="A31" s="5" t="s">
        <v>61</v>
      </c>
      <c r="B31" s="4">
        <v>9732</v>
      </c>
      <c r="C31" s="4">
        <v>5984</v>
      </c>
      <c r="D31" s="4">
        <v>16409</v>
      </c>
      <c r="E31" s="4">
        <v>32125</v>
      </c>
    </row>
    <row r="32" spans="1:5" x14ac:dyDescent="0.2">
      <c r="A32" s="3" t="s">
        <v>58</v>
      </c>
      <c r="B32" s="4">
        <v>41317</v>
      </c>
      <c r="C32" s="4">
        <v>38246</v>
      </c>
      <c r="D32" s="4">
        <v>48163</v>
      </c>
      <c r="E32" s="4">
        <v>127726</v>
      </c>
    </row>
    <row r="33" spans="1:5" x14ac:dyDescent="0.2">
      <c r="A33" s="3" t="s">
        <v>60</v>
      </c>
      <c r="B33" s="4">
        <v>33437</v>
      </c>
      <c r="C33" s="4">
        <v>32285</v>
      </c>
      <c r="D33" s="4">
        <v>40500</v>
      </c>
      <c r="E33" s="4">
        <v>106222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6"/>
  <sheetViews>
    <sheetView workbookViewId="0">
      <selection activeCell="C19" sqref="C19"/>
    </sheetView>
  </sheetViews>
  <sheetFormatPr baseColWidth="10" defaultRowHeight="12.75" x14ac:dyDescent="0.2"/>
  <cols>
    <col min="1" max="1" width="22.42578125" bestFit="1" customWidth="1"/>
    <col min="2" max="2" width="20.5703125" bestFit="1" customWidth="1"/>
    <col min="3" max="3" width="21.5703125" bestFit="1" customWidth="1"/>
    <col min="11" max="11" width="22.42578125" bestFit="1" customWidth="1"/>
    <col min="12" max="12" width="20.5703125" bestFit="1" customWidth="1"/>
    <col min="13" max="13" width="23.140625" bestFit="1" customWidth="1"/>
  </cols>
  <sheetData>
    <row r="3" spans="1:14" x14ac:dyDescent="0.2">
      <c r="A3" s="2" t="s">
        <v>35</v>
      </c>
      <c r="B3" t="s">
        <v>59</v>
      </c>
      <c r="C3" t="s">
        <v>67</v>
      </c>
      <c r="K3" s="2" t="s">
        <v>35</v>
      </c>
      <c r="L3" t="s">
        <v>59</v>
      </c>
      <c r="M3" t="s">
        <v>89</v>
      </c>
      <c r="N3" s="2"/>
    </row>
    <row r="4" spans="1:14" x14ac:dyDescent="0.2">
      <c r="A4" s="3" t="s">
        <v>9</v>
      </c>
      <c r="B4" s="4">
        <v>641</v>
      </c>
      <c r="C4" s="4">
        <v>52.190989999999999</v>
      </c>
      <c r="K4" s="3" t="s">
        <v>9</v>
      </c>
      <c r="L4" s="4">
        <v>514</v>
      </c>
      <c r="M4" s="4">
        <v>0.74451000000000001</v>
      </c>
    </row>
    <row r="5" spans="1:14" x14ac:dyDescent="0.2">
      <c r="A5" s="3" t="s">
        <v>16</v>
      </c>
      <c r="B5" s="4">
        <v>2248</v>
      </c>
      <c r="C5" s="4">
        <v>15.717269999999999</v>
      </c>
      <c r="K5" s="3" t="s">
        <v>16</v>
      </c>
      <c r="L5" s="4">
        <v>2373</v>
      </c>
      <c r="M5" s="4">
        <v>4.0980000000000003E-2</v>
      </c>
    </row>
    <row r="6" spans="1:14" x14ac:dyDescent="0.2">
      <c r="A6" s="3" t="s">
        <v>24</v>
      </c>
      <c r="B6" s="4">
        <v>296</v>
      </c>
      <c r="C6" s="4">
        <v>106.92296</v>
      </c>
      <c r="K6" s="3" t="s">
        <v>24</v>
      </c>
      <c r="L6" s="4">
        <v>363</v>
      </c>
      <c r="M6" s="4">
        <v>0.65588999999999997</v>
      </c>
    </row>
    <row r="7" spans="1:14" x14ac:dyDescent="0.2">
      <c r="A7" s="3" t="s">
        <v>10</v>
      </c>
      <c r="B7" s="4">
        <v>4508</v>
      </c>
      <c r="C7" s="4">
        <v>9.81081</v>
      </c>
      <c r="K7" s="3" t="s">
        <v>10</v>
      </c>
      <c r="L7" s="4">
        <v>2439</v>
      </c>
      <c r="M7" s="4">
        <v>0.27943000000000001</v>
      </c>
    </row>
    <row r="8" spans="1:14" x14ac:dyDescent="0.2">
      <c r="A8" s="3" t="s">
        <v>17</v>
      </c>
      <c r="B8" s="4">
        <v>2615</v>
      </c>
      <c r="C8" s="4">
        <v>15.28215</v>
      </c>
      <c r="K8" s="3" t="s">
        <v>17</v>
      </c>
      <c r="L8" s="4">
        <v>2085</v>
      </c>
      <c r="M8" s="4">
        <v>0.13356999999999999</v>
      </c>
    </row>
    <row r="9" spans="1:14" x14ac:dyDescent="0.2">
      <c r="A9" s="3" t="s">
        <v>25</v>
      </c>
      <c r="B9" s="4">
        <v>568</v>
      </c>
      <c r="C9" s="4">
        <v>59.04524</v>
      </c>
      <c r="K9" s="3" t="s">
        <v>25</v>
      </c>
      <c r="L9" s="4">
        <v>665</v>
      </c>
      <c r="M9" s="4">
        <v>0.38468999999999998</v>
      </c>
    </row>
    <row r="10" spans="1:14" x14ac:dyDescent="0.2">
      <c r="A10" s="3" t="s">
        <v>11</v>
      </c>
      <c r="B10" s="4">
        <v>2572</v>
      </c>
      <c r="C10" s="4">
        <v>48.448610000000002</v>
      </c>
      <c r="K10" s="3" t="s">
        <v>11</v>
      </c>
      <c r="L10" s="4">
        <v>1541</v>
      </c>
      <c r="M10" s="4">
        <v>0.83735999999999999</v>
      </c>
    </row>
    <row r="11" spans="1:14" x14ac:dyDescent="0.2">
      <c r="A11" s="3" t="s">
        <v>18</v>
      </c>
      <c r="B11" s="4">
        <v>4916</v>
      </c>
      <c r="C11" s="4">
        <v>17.962209999999999</v>
      </c>
      <c r="K11" s="3" t="s">
        <v>18</v>
      </c>
      <c r="L11" s="4">
        <v>4470</v>
      </c>
      <c r="M11" s="4">
        <v>0.15987999999999999</v>
      </c>
    </row>
    <row r="12" spans="1:14" x14ac:dyDescent="0.2">
      <c r="A12" s="3" t="s">
        <v>26</v>
      </c>
      <c r="B12" s="4">
        <v>534</v>
      </c>
      <c r="C12" s="4">
        <v>151.05706000000001</v>
      </c>
      <c r="K12" s="3" t="s">
        <v>26</v>
      </c>
      <c r="L12" s="4">
        <v>564</v>
      </c>
      <c r="M12" s="4">
        <v>1.03226</v>
      </c>
    </row>
    <row r="13" spans="1:14" x14ac:dyDescent="0.2">
      <c r="A13" s="3" t="s">
        <v>12</v>
      </c>
      <c r="B13" s="4">
        <v>642</v>
      </c>
      <c r="C13" s="4">
        <v>57.088419999999999</v>
      </c>
      <c r="K13" s="3" t="s">
        <v>12</v>
      </c>
      <c r="L13" s="4">
        <v>542</v>
      </c>
      <c r="M13" s="4">
        <v>0.45780999999999999</v>
      </c>
    </row>
    <row r="14" spans="1:14" x14ac:dyDescent="0.2">
      <c r="A14" s="3" t="s">
        <v>41</v>
      </c>
      <c r="B14" s="4">
        <v>2319</v>
      </c>
      <c r="C14" s="4">
        <v>15.14866</v>
      </c>
      <c r="K14" s="3" t="s">
        <v>86</v>
      </c>
      <c r="L14" s="4">
        <v>1957</v>
      </c>
      <c r="M14" s="4">
        <v>0.15809999999999999</v>
      </c>
    </row>
    <row r="15" spans="1:14" x14ac:dyDescent="0.2">
      <c r="A15" s="3" t="s">
        <v>27</v>
      </c>
      <c r="B15" s="4">
        <v>262</v>
      </c>
      <c r="C15" s="4">
        <v>116.88284</v>
      </c>
      <c r="K15" s="3" t="s">
        <v>27</v>
      </c>
      <c r="L15" s="4">
        <v>334</v>
      </c>
      <c r="M15" s="4">
        <v>0.70918999999999999</v>
      </c>
    </row>
    <row r="16" spans="1:14" x14ac:dyDescent="0.2">
      <c r="A16" s="3" t="s">
        <v>13</v>
      </c>
      <c r="B16" s="4">
        <v>1873</v>
      </c>
      <c r="C16" s="4">
        <v>21.78819</v>
      </c>
      <c r="K16" s="3" t="s">
        <v>13</v>
      </c>
      <c r="L16" s="4">
        <v>1619</v>
      </c>
      <c r="M16" s="4">
        <v>0.17763000000000001</v>
      </c>
    </row>
    <row r="17" spans="1:13" x14ac:dyDescent="0.2">
      <c r="A17" s="3" t="s">
        <v>19</v>
      </c>
      <c r="B17" s="4">
        <v>7092</v>
      </c>
      <c r="C17" s="4">
        <v>12.191380000000001</v>
      </c>
      <c r="K17" s="3" t="s">
        <v>19</v>
      </c>
      <c r="L17" s="4">
        <v>5859</v>
      </c>
      <c r="M17" s="4">
        <v>0.12569</v>
      </c>
    </row>
    <row r="18" spans="1:13" x14ac:dyDescent="0.2">
      <c r="A18" s="3" t="s">
        <v>28</v>
      </c>
      <c r="B18" s="4">
        <v>518</v>
      </c>
      <c r="C18" s="4">
        <v>69.860770000000002</v>
      </c>
      <c r="K18" s="3" t="s">
        <v>28</v>
      </c>
      <c r="L18" s="4">
        <v>571</v>
      </c>
      <c r="M18" s="4">
        <v>0.43192999999999998</v>
      </c>
    </row>
    <row r="19" spans="1:13" x14ac:dyDescent="0.2">
      <c r="A19" s="3" t="s">
        <v>40</v>
      </c>
      <c r="B19" s="4">
        <v>1712</v>
      </c>
      <c r="C19" s="4">
        <v>60.009590000000003</v>
      </c>
      <c r="K19" s="3" t="s">
        <v>84</v>
      </c>
      <c r="L19" s="4">
        <v>1472</v>
      </c>
      <c r="M19" s="4">
        <v>0.48869000000000001</v>
      </c>
    </row>
    <row r="20" spans="1:13" x14ac:dyDescent="0.2">
      <c r="A20" s="3" t="s">
        <v>20</v>
      </c>
      <c r="B20" s="4">
        <v>5819</v>
      </c>
      <c r="C20" s="4">
        <v>15.15963</v>
      </c>
      <c r="K20" s="3" t="s">
        <v>20</v>
      </c>
      <c r="L20" s="4">
        <v>4994</v>
      </c>
      <c r="M20" s="4">
        <v>0.14815</v>
      </c>
    </row>
    <row r="21" spans="1:13" x14ac:dyDescent="0.2">
      <c r="A21" s="3" t="s">
        <v>29</v>
      </c>
      <c r="B21" s="4">
        <v>712</v>
      </c>
      <c r="C21" s="4">
        <v>118.07126</v>
      </c>
      <c r="K21" s="3" t="s">
        <v>29</v>
      </c>
      <c r="L21" s="4">
        <v>665</v>
      </c>
      <c r="M21" s="4">
        <v>0.88836999999999999</v>
      </c>
    </row>
    <row r="22" spans="1:13" x14ac:dyDescent="0.2">
      <c r="A22" s="3" t="s">
        <v>14</v>
      </c>
      <c r="B22" s="4">
        <v>4197</v>
      </c>
      <c r="C22" s="4">
        <v>9.5560100000000006</v>
      </c>
      <c r="K22" s="3" t="s">
        <v>14</v>
      </c>
      <c r="L22" s="4">
        <v>3918</v>
      </c>
      <c r="M22" s="4">
        <v>6.9010000000000002E-2</v>
      </c>
    </row>
    <row r="23" spans="1:13" x14ac:dyDescent="0.2">
      <c r="A23" s="3" t="s">
        <v>21</v>
      </c>
      <c r="B23" s="4">
        <v>2859</v>
      </c>
      <c r="C23" s="4">
        <v>14.50916</v>
      </c>
      <c r="K23" s="3" t="s">
        <v>21</v>
      </c>
      <c r="L23" s="4">
        <v>2182</v>
      </c>
      <c r="M23" s="4">
        <v>0.14085</v>
      </c>
    </row>
    <row r="24" spans="1:13" x14ac:dyDescent="0.2">
      <c r="A24" s="3" t="s">
        <v>30</v>
      </c>
      <c r="B24" s="4">
        <v>6404</v>
      </c>
      <c r="C24" s="4">
        <v>4.9672999999999998</v>
      </c>
      <c r="K24" s="3" t="s">
        <v>30</v>
      </c>
      <c r="L24" s="4">
        <v>8557</v>
      </c>
      <c r="M24" s="4">
        <v>3.1949999999999999E-2</v>
      </c>
    </row>
    <row r="25" spans="1:13" x14ac:dyDescent="0.2">
      <c r="A25" s="3" t="s">
        <v>15</v>
      </c>
      <c r="B25" s="4">
        <v>12753</v>
      </c>
      <c r="C25" s="4">
        <v>3.1926999999999999</v>
      </c>
      <c r="K25" s="3" t="s">
        <v>15</v>
      </c>
      <c r="L25" s="4">
        <v>12555</v>
      </c>
      <c r="M25" s="4">
        <v>2.264E-2</v>
      </c>
    </row>
    <row r="26" spans="1:13" x14ac:dyDescent="0.2">
      <c r="A26" s="3" t="s">
        <v>22</v>
      </c>
      <c r="B26" s="4">
        <v>3201</v>
      </c>
      <c r="C26" s="4">
        <v>11.65892</v>
      </c>
      <c r="K26" s="3" t="s">
        <v>22</v>
      </c>
      <c r="L26" s="4">
        <v>2525</v>
      </c>
      <c r="M26" s="4">
        <v>0.12583</v>
      </c>
    </row>
    <row r="27" spans="1:13" x14ac:dyDescent="0.2">
      <c r="A27" s="3" t="s">
        <v>31</v>
      </c>
      <c r="B27" s="4">
        <v>18536</v>
      </c>
      <c r="C27" s="4">
        <v>1.8961399999999999</v>
      </c>
      <c r="K27" s="3" t="s">
        <v>31</v>
      </c>
      <c r="L27" s="4">
        <v>19331</v>
      </c>
      <c r="M27" s="4">
        <v>1.2699999999999999E-2</v>
      </c>
    </row>
    <row r="28" spans="1:13" x14ac:dyDescent="0.2">
      <c r="A28" s="3" t="s">
        <v>39</v>
      </c>
      <c r="B28" s="4">
        <v>12419</v>
      </c>
      <c r="C28" s="4">
        <v>9.0644600000000004</v>
      </c>
      <c r="K28" s="3" t="s">
        <v>85</v>
      </c>
      <c r="L28" s="4">
        <v>11750</v>
      </c>
      <c r="M28" s="4">
        <v>6.6089999999999996E-2</v>
      </c>
    </row>
    <row r="29" spans="1:13" x14ac:dyDescent="0.2">
      <c r="A29" s="3" t="s">
        <v>23</v>
      </c>
      <c r="B29" s="4">
        <v>7177</v>
      </c>
      <c r="C29" s="4">
        <v>13.375030000000001</v>
      </c>
      <c r="K29" s="3" t="s">
        <v>23</v>
      </c>
      <c r="L29" s="4">
        <v>6004</v>
      </c>
      <c r="M29" s="4">
        <v>0.14541999999999999</v>
      </c>
    </row>
    <row r="30" spans="1:13" x14ac:dyDescent="0.2">
      <c r="A30" s="3" t="s">
        <v>32</v>
      </c>
      <c r="B30" s="4">
        <v>20333</v>
      </c>
      <c r="C30" s="4">
        <v>5.1746499999999997</v>
      </c>
      <c r="K30" s="3" t="s">
        <v>32</v>
      </c>
      <c r="L30" s="4">
        <v>20253</v>
      </c>
      <c r="M30" s="4">
        <v>3.5090000000000003E-2</v>
      </c>
    </row>
    <row r="31" spans="1:13" x14ac:dyDescent="0.2">
      <c r="A31" s="3" t="s">
        <v>34</v>
      </c>
      <c r="B31" s="4">
        <v>127726</v>
      </c>
      <c r="C31" s="4">
        <v>1036.0324099999998</v>
      </c>
      <c r="K31" s="3" t="s">
        <v>83</v>
      </c>
      <c r="L31" s="4">
        <v>2513</v>
      </c>
      <c r="M31" s="4">
        <v>1.3999999999999999E-4</v>
      </c>
    </row>
    <row r="32" spans="1:13" x14ac:dyDescent="0.2">
      <c r="K32" s="3" t="s">
        <v>81</v>
      </c>
      <c r="L32" s="4">
        <v>9805</v>
      </c>
      <c r="M32" s="4">
        <v>1.4999999999999999E-4</v>
      </c>
    </row>
    <row r="33" spans="11:13" x14ac:dyDescent="0.2">
      <c r="K33" s="3" t="s">
        <v>82</v>
      </c>
      <c r="L33" s="4">
        <v>67660</v>
      </c>
      <c r="M33" s="4">
        <v>1.3999999999999999E-4</v>
      </c>
    </row>
    <row r="34" spans="11:13" x14ac:dyDescent="0.2">
      <c r="K34" s="3" t="s">
        <v>87</v>
      </c>
      <c r="L34" s="4">
        <v>2554</v>
      </c>
      <c r="M34" s="4">
        <v>7.0825199999999997</v>
      </c>
    </row>
    <row r="35" spans="11:13" x14ac:dyDescent="0.2">
      <c r="K35" s="3" t="s">
        <v>88</v>
      </c>
      <c r="L35" s="4"/>
      <c r="M35" s="4"/>
    </row>
    <row r="36" spans="11:13" x14ac:dyDescent="0.2">
      <c r="K36" s="3" t="s">
        <v>34</v>
      </c>
      <c r="L36" s="4">
        <v>202634</v>
      </c>
      <c r="M36" s="4">
        <v>15.586660000000002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Q28"/>
  <sheetViews>
    <sheetView workbookViewId="0">
      <selection activeCell="T43" sqref="T43"/>
    </sheetView>
  </sheetViews>
  <sheetFormatPr baseColWidth="10" defaultRowHeight="12.75" x14ac:dyDescent="0.2"/>
  <cols>
    <col min="1" max="1" width="18.140625" bestFit="1" customWidth="1"/>
    <col min="2" max="2" width="14.28515625" bestFit="1" customWidth="1"/>
    <col min="3" max="3" width="11.28515625" bestFit="1" customWidth="1"/>
    <col min="4" max="4" width="6" bestFit="1" customWidth="1"/>
    <col min="5" max="7" width="8.7109375" bestFit="1" customWidth="1"/>
    <col min="8" max="8" width="6" bestFit="1" customWidth="1"/>
    <col min="9" max="9" width="7" bestFit="1" customWidth="1"/>
    <col min="10" max="10" width="8.28515625" bestFit="1" customWidth="1"/>
    <col min="11" max="11" width="10" bestFit="1" customWidth="1"/>
    <col min="12" max="12" width="8" bestFit="1" customWidth="1"/>
    <col min="13" max="13" width="11.1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54</v>
      </c>
      <c r="E1" t="s">
        <v>55</v>
      </c>
      <c r="F1" t="s">
        <v>56</v>
      </c>
      <c r="G1" t="s">
        <v>57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37</v>
      </c>
      <c r="O1" t="s">
        <v>38</v>
      </c>
      <c r="P1" t="s">
        <v>62</v>
      </c>
      <c r="Q1" t="s">
        <v>63</v>
      </c>
    </row>
    <row r="2" spans="1:17" x14ac:dyDescent="0.2">
      <c r="A2" t="s">
        <v>9</v>
      </c>
      <c r="B2">
        <v>31329</v>
      </c>
      <c r="C2">
        <v>379</v>
      </c>
      <c r="D2">
        <v>329</v>
      </c>
      <c r="E2">
        <v>551</v>
      </c>
      <c r="F2">
        <v>641</v>
      </c>
      <c r="G2">
        <v>879</v>
      </c>
      <c r="H2">
        <v>158</v>
      </c>
      <c r="I2">
        <v>4457</v>
      </c>
      <c r="J2" s="1">
        <v>0</v>
      </c>
      <c r="K2">
        <v>52.190989999999999</v>
      </c>
      <c r="L2">
        <v>1415.54</v>
      </c>
      <c r="M2">
        <v>0</v>
      </c>
      <c r="N2" t="str">
        <f>MID(A2,4,LEN(A2)-3)</f>
        <v>iText</v>
      </c>
      <c r="O2" t="str">
        <f>MID(A2,1,2)</f>
        <v>1a</v>
      </c>
      <c r="P2" t="str">
        <f>"Szenario- "&amp; LEFT(O2,1)</f>
        <v>Szenario- 1</v>
      </c>
      <c r="Q2" t="str">
        <f>RIGHT(O2,1)</f>
        <v>a</v>
      </c>
    </row>
    <row r="3" spans="1:17" x14ac:dyDescent="0.2">
      <c r="A3" t="s">
        <v>10</v>
      </c>
      <c r="B3">
        <v>5896</v>
      </c>
      <c r="C3">
        <v>2020</v>
      </c>
      <c r="D3">
        <v>1623</v>
      </c>
      <c r="E3">
        <v>3784</v>
      </c>
      <c r="F3">
        <v>4508</v>
      </c>
      <c r="G3">
        <v>6238</v>
      </c>
      <c r="H3">
        <v>240</v>
      </c>
      <c r="I3">
        <v>12140</v>
      </c>
      <c r="J3" s="1">
        <v>0</v>
      </c>
      <c r="K3">
        <v>9.81081</v>
      </c>
      <c r="L3">
        <v>1267.79</v>
      </c>
      <c r="M3">
        <v>0</v>
      </c>
      <c r="N3" t="str">
        <f t="shared" ref="N3:N28" si="0">MID(A3,4,LEN(A3)-3)</f>
        <v>iText</v>
      </c>
      <c r="O3" t="str">
        <f t="shared" ref="O3:O28" si="1">MID(A3,1,2)</f>
        <v>1b</v>
      </c>
      <c r="P3" t="str">
        <f t="shared" ref="P3:P28" si="2">"Szenario- "&amp; LEFT(O3,1)</f>
        <v>Szenario- 1</v>
      </c>
      <c r="Q3" t="str">
        <f t="shared" ref="Q3:Q28" si="3">RIGHT(O3,1)</f>
        <v>b</v>
      </c>
    </row>
    <row r="4" spans="1:17" x14ac:dyDescent="0.2">
      <c r="A4" t="s">
        <v>11</v>
      </c>
      <c r="B4">
        <v>29154</v>
      </c>
      <c r="C4">
        <v>1020</v>
      </c>
      <c r="D4">
        <v>815</v>
      </c>
      <c r="E4">
        <v>1876</v>
      </c>
      <c r="F4">
        <v>2572</v>
      </c>
      <c r="G4">
        <v>4103</v>
      </c>
      <c r="H4">
        <v>164</v>
      </c>
      <c r="I4">
        <v>10381</v>
      </c>
      <c r="J4" s="1">
        <v>0</v>
      </c>
      <c r="K4">
        <v>48.448610000000002</v>
      </c>
      <c r="L4">
        <v>1314.04</v>
      </c>
      <c r="M4">
        <v>0</v>
      </c>
      <c r="N4" t="str">
        <f t="shared" si="0"/>
        <v>iText</v>
      </c>
      <c r="O4" t="str">
        <f t="shared" si="1"/>
        <v>1c</v>
      </c>
      <c r="P4" t="str">
        <f t="shared" si="2"/>
        <v>Szenario- 1</v>
      </c>
      <c r="Q4" t="str">
        <f t="shared" si="3"/>
        <v>c</v>
      </c>
    </row>
    <row r="5" spans="1:17" x14ac:dyDescent="0.2">
      <c r="A5" t="s">
        <v>12</v>
      </c>
      <c r="B5">
        <v>34276</v>
      </c>
      <c r="C5">
        <v>346</v>
      </c>
      <c r="D5">
        <v>293</v>
      </c>
      <c r="E5">
        <v>527</v>
      </c>
      <c r="F5">
        <v>642</v>
      </c>
      <c r="G5">
        <v>941</v>
      </c>
      <c r="H5">
        <v>146</v>
      </c>
      <c r="I5">
        <v>4135</v>
      </c>
      <c r="J5" s="1">
        <v>0</v>
      </c>
      <c r="K5">
        <v>57.088419999999999</v>
      </c>
      <c r="L5">
        <v>1037.8800000000001</v>
      </c>
      <c r="M5">
        <v>0</v>
      </c>
      <c r="N5" t="str">
        <f t="shared" si="0"/>
        <v>iText</v>
      </c>
      <c r="O5" t="str">
        <f t="shared" si="1"/>
        <v>2a</v>
      </c>
      <c r="P5" t="str">
        <f t="shared" si="2"/>
        <v>Szenario- 2</v>
      </c>
      <c r="Q5" t="str">
        <f t="shared" si="3"/>
        <v>a</v>
      </c>
    </row>
    <row r="6" spans="1:17" x14ac:dyDescent="0.2">
      <c r="A6" t="s">
        <v>13</v>
      </c>
      <c r="B6">
        <v>13091</v>
      </c>
      <c r="C6">
        <v>908</v>
      </c>
      <c r="D6">
        <v>726</v>
      </c>
      <c r="E6">
        <v>1413</v>
      </c>
      <c r="F6">
        <v>1873</v>
      </c>
      <c r="G6">
        <v>3995</v>
      </c>
      <c r="H6">
        <v>249</v>
      </c>
      <c r="I6">
        <v>11444</v>
      </c>
      <c r="J6" s="1">
        <v>0</v>
      </c>
      <c r="K6">
        <v>21.78819</v>
      </c>
      <c r="L6">
        <v>1146.8399999999999</v>
      </c>
      <c r="M6">
        <v>0</v>
      </c>
      <c r="N6" t="str">
        <f t="shared" si="0"/>
        <v>iText</v>
      </c>
      <c r="O6" t="str">
        <f t="shared" si="1"/>
        <v>2b</v>
      </c>
      <c r="P6" t="str">
        <f t="shared" si="2"/>
        <v>Szenario- 2</v>
      </c>
      <c r="Q6" t="str">
        <f t="shared" si="3"/>
        <v>b</v>
      </c>
    </row>
    <row r="7" spans="1:17" x14ac:dyDescent="0.2">
      <c r="A7" t="s">
        <v>40</v>
      </c>
      <c r="B7">
        <v>36048</v>
      </c>
      <c r="C7">
        <v>824</v>
      </c>
      <c r="D7">
        <v>647</v>
      </c>
      <c r="E7">
        <v>1338</v>
      </c>
      <c r="F7">
        <v>1712</v>
      </c>
      <c r="G7">
        <v>3500</v>
      </c>
      <c r="H7">
        <v>152</v>
      </c>
      <c r="I7">
        <v>15850</v>
      </c>
      <c r="J7" s="1">
        <v>0</v>
      </c>
      <c r="K7">
        <v>60.009590000000003</v>
      </c>
      <c r="L7">
        <v>1090.99</v>
      </c>
      <c r="M7">
        <v>0</v>
      </c>
      <c r="N7" t="str">
        <f t="shared" si="0"/>
        <v>iText</v>
      </c>
      <c r="O7" t="str">
        <f t="shared" si="1"/>
        <v>2c</v>
      </c>
      <c r="P7" t="str">
        <f t="shared" si="2"/>
        <v>Szenario- 2</v>
      </c>
      <c r="Q7" t="str">
        <f t="shared" si="3"/>
        <v>c</v>
      </c>
    </row>
    <row r="8" spans="1:17" x14ac:dyDescent="0.2">
      <c r="A8" t="s">
        <v>14</v>
      </c>
      <c r="B8">
        <v>5754</v>
      </c>
      <c r="C8">
        <v>2070</v>
      </c>
      <c r="D8">
        <v>1775</v>
      </c>
      <c r="E8">
        <v>3413</v>
      </c>
      <c r="F8">
        <v>4197</v>
      </c>
      <c r="G8">
        <v>6189</v>
      </c>
      <c r="H8">
        <v>252</v>
      </c>
      <c r="I8">
        <v>16093</v>
      </c>
      <c r="J8" s="1">
        <v>0</v>
      </c>
      <c r="K8">
        <v>9.5560100000000006</v>
      </c>
      <c r="L8">
        <v>1750.77</v>
      </c>
      <c r="M8">
        <v>0</v>
      </c>
      <c r="N8" t="str">
        <f t="shared" si="0"/>
        <v>iText</v>
      </c>
      <c r="O8" t="str">
        <f t="shared" si="1"/>
        <v>3a</v>
      </c>
      <c r="P8" t="str">
        <f t="shared" si="2"/>
        <v>Szenario- 3</v>
      </c>
      <c r="Q8" t="str">
        <f t="shared" si="3"/>
        <v>a</v>
      </c>
    </row>
    <row r="9" spans="1:17" x14ac:dyDescent="0.2">
      <c r="A9" t="s">
        <v>15</v>
      </c>
      <c r="B9">
        <v>1930</v>
      </c>
      <c r="C9">
        <v>6190</v>
      </c>
      <c r="D9">
        <v>5390</v>
      </c>
      <c r="E9">
        <v>10803</v>
      </c>
      <c r="F9">
        <v>12753</v>
      </c>
      <c r="G9">
        <v>17217</v>
      </c>
      <c r="H9">
        <v>673</v>
      </c>
      <c r="I9">
        <v>30366</v>
      </c>
      <c r="J9" s="1">
        <v>0</v>
      </c>
      <c r="K9">
        <v>3.1926999999999999</v>
      </c>
      <c r="L9">
        <v>1741.65</v>
      </c>
      <c r="M9">
        <v>0</v>
      </c>
      <c r="N9" t="str">
        <f t="shared" si="0"/>
        <v>iText</v>
      </c>
      <c r="O9" t="str">
        <f t="shared" si="1"/>
        <v>3b</v>
      </c>
      <c r="P9" t="str">
        <f t="shared" si="2"/>
        <v>Szenario- 3</v>
      </c>
      <c r="Q9" t="str">
        <f t="shared" si="3"/>
        <v>b</v>
      </c>
    </row>
    <row r="10" spans="1:17" x14ac:dyDescent="0.2">
      <c r="A10" t="s">
        <v>39</v>
      </c>
      <c r="B10">
        <v>5481</v>
      </c>
      <c r="C10">
        <v>5446</v>
      </c>
      <c r="D10">
        <v>4496</v>
      </c>
      <c r="E10">
        <v>9732</v>
      </c>
      <c r="F10">
        <v>12419</v>
      </c>
      <c r="G10">
        <v>18543</v>
      </c>
      <c r="H10">
        <v>601</v>
      </c>
      <c r="I10">
        <v>44394</v>
      </c>
      <c r="J10" s="1">
        <v>0</v>
      </c>
      <c r="K10">
        <v>9.0644600000000004</v>
      </c>
      <c r="L10">
        <v>1660.71</v>
      </c>
      <c r="M10">
        <v>0</v>
      </c>
      <c r="N10" t="str">
        <f t="shared" si="0"/>
        <v>iText</v>
      </c>
      <c r="O10" t="str">
        <f t="shared" si="1"/>
        <v>3c</v>
      </c>
      <c r="P10" t="str">
        <f t="shared" si="2"/>
        <v>Szenario- 3</v>
      </c>
      <c r="Q10" t="str">
        <f t="shared" si="3"/>
        <v>c</v>
      </c>
    </row>
    <row r="11" spans="1:17" x14ac:dyDescent="0.2">
      <c r="A11" t="s">
        <v>16</v>
      </c>
      <c r="B11">
        <v>3782</v>
      </c>
      <c r="C11">
        <v>1245</v>
      </c>
      <c r="D11">
        <v>1039</v>
      </c>
      <c r="E11">
        <v>1858</v>
      </c>
      <c r="F11">
        <v>2248</v>
      </c>
      <c r="G11">
        <v>4317</v>
      </c>
      <c r="H11">
        <v>219</v>
      </c>
      <c r="I11">
        <v>20600</v>
      </c>
      <c r="J11" s="1">
        <v>0</v>
      </c>
      <c r="K11">
        <v>15.717269999999999</v>
      </c>
      <c r="L11">
        <v>192.43</v>
      </c>
      <c r="M11">
        <v>0</v>
      </c>
      <c r="N11" t="str">
        <f t="shared" si="0"/>
        <v>Jasper</v>
      </c>
      <c r="O11" t="str">
        <f t="shared" si="1"/>
        <v>1a</v>
      </c>
      <c r="P11" t="str">
        <f t="shared" si="2"/>
        <v>Szenario- 1</v>
      </c>
      <c r="Q11" t="str">
        <f t="shared" si="3"/>
        <v>a</v>
      </c>
    </row>
    <row r="12" spans="1:17" x14ac:dyDescent="0.2">
      <c r="A12" t="s">
        <v>17</v>
      </c>
      <c r="B12">
        <v>9178</v>
      </c>
      <c r="C12">
        <v>1297</v>
      </c>
      <c r="D12">
        <v>1131</v>
      </c>
      <c r="E12">
        <v>2054</v>
      </c>
      <c r="F12">
        <v>2615</v>
      </c>
      <c r="G12">
        <v>4172</v>
      </c>
      <c r="H12">
        <v>224</v>
      </c>
      <c r="I12">
        <v>7278</v>
      </c>
      <c r="J12" s="1">
        <v>0</v>
      </c>
      <c r="K12">
        <v>15.28215</v>
      </c>
      <c r="L12">
        <v>520.09</v>
      </c>
      <c r="M12">
        <v>0</v>
      </c>
      <c r="N12" t="str">
        <f t="shared" si="0"/>
        <v>Jasper</v>
      </c>
      <c r="O12" t="str">
        <f t="shared" si="1"/>
        <v>1b</v>
      </c>
      <c r="P12" t="str">
        <f t="shared" si="2"/>
        <v>Szenario- 1</v>
      </c>
      <c r="Q12" t="str">
        <f t="shared" si="3"/>
        <v>b</v>
      </c>
    </row>
    <row r="13" spans="1:17" x14ac:dyDescent="0.2">
      <c r="A13" t="s">
        <v>18</v>
      </c>
      <c r="B13">
        <v>10801</v>
      </c>
      <c r="C13">
        <v>2757</v>
      </c>
      <c r="D13">
        <v>2566</v>
      </c>
      <c r="E13">
        <v>4222</v>
      </c>
      <c r="F13">
        <v>4916</v>
      </c>
      <c r="G13">
        <v>6646</v>
      </c>
      <c r="H13">
        <v>185</v>
      </c>
      <c r="I13">
        <v>11364</v>
      </c>
      <c r="J13" s="1">
        <v>0</v>
      </c>
      <c r="K13">
        <v>17.962209999999999</v>
      </c>
      <c r="L13">
        <v>219.91</v>
      </c>
      <c r="M13">
        <v>0</v>
      </c>
      <c r="N13" t="str">
        <f t="shared" si="0"/>
        <v>Jasper</v>
      </c>
      <c r="O13" t="str">
        <f t="shared" si="1"/>
        <v>1c</v>
      </c>
      <c r="P13" t="str">
        <f t="shared" si="2"/>
        <v>Szenario- 1</v>
      </c>
      <c r="Q13" t="str">
        <f t="shared" si="3"/>
        <v>c</v>
      </c>
    </row>
    <row r="14" spans="1:17" x14ac:dyDescent="0.2">
      <c r="A14" t="s">
        <v>41</v>
      </c>
      <c r="B14">
        <v>9097</v>
      </c>
      <c r="C14">
        <v>1308</v>
      </c>
      <c r="D14">
        <v>1213</v>
      </c>
      <c r="E14">
        <v>1984</v>
      </c>
      <c r="F14">
        <v>2319</v>
      </c>
      <c r="G14">
        <v>3231</v>
      </c>
      <c r="H14">
        <v>232</v>
      </c>
      <c r="I14">
        <v>5067</v>
      </c>
      <c r="J14" s="1">
        <v>0</v>
      </c>
      <c r="K14">
        <v>15.14866</v>
      </c>
      <c r="L14">
        <v>98.32</v>
      </c>
      <c r="M14">
        <v>0</v>
      </c>
      <c r="N14" t="str">
        <f t="shared" si="0"/>
        <v>Jasper</v>
      </c>
      <c r="O14" t="str">
        <f t="shared" si="1"/>
        <v>2a</v>
      </c>
      <c r="P14" t="str">
        <f t="shared" si="2"/>
        <v>Szenario- 2</v>
      </c>
      <c r="Q14" t="str">
        <f t="shared" si="3"/>
        <v>a</v>
      </c>
    </row>
    <row r="15" spans="1:17" x14ac:dyDescent="0.2">
      <c r="A15" t="s">
        <v>19</v>
      </c>
      <c r="B15">
        <v>7348</v>
      </c>
      <c r="C15">
        <v>4056</v>
      </c>
      <c r="D15">
        <v>3754</v>
      </c>
      <c r="E15">
        <v>6176</v>
      </c>
      <c r="F15">
        <v>7092</v>
      </c>
      <c r="G15">
        <v>9800</v>
      </c>
      <c r="H15">
        <v>351</v>
      </c>
      <c r="I15">
        <v>13673</v>
      </c>
      <c r="J15" s="1">
        <v>0</v>
      </c>
      <c r="K15">
        <v>12.191380000000001</v>
      </c>
      <c r="L15">
        <v>192.91</v>
      </c>
      <c r="M15">
        <v>0</v>
      </c>
      <c r="N15" t="str">
        <f t="shared" si="0"/>
        <v>Jasper</v>
      </c>
      <c r="O15" t="str">
        <f t="shared" si="1"/>
        <v>2b</v>
      </c>
      <c r="P15" t="str">
        <f t="shared" si="2"/>
        <v>Szenario- 2</v>
      </c>
      <c r="Q15" t="str">
        <f t="shared" si="3"/>
        <v>b</v>
      </c>
    </row>
    <row r="16" spans="1:17" x14ac:dyDescent="0.2">
      <c r="A16" t="s">
        <v>20</v>
      </c>
      <c r="B16">
        <v>9114</v>
      </c>
      <c r="C16">
        <v>3268</v>
      </c>
      <c r="D16">
        <v>3046</v>
      </c>
      <c r="E16">
        <v>5122</v>
      </c>
      <c r="F16">
        <v>5819</v>
      </c>
      <c r="G16">
        <v>7264</v>
      </c>
      <c r="H16">
        <v>214</v>
      </c>
      <c r="I16">
        <v>9758</v>
      </c>
      <c r="J16" s="1">
        <v>0</v>
      </c>
      <c r="K16">
        <v>15.15963</v>
      </c>
      <c r="L16">
        <v>98.39</v>
      </c>
      <c r="M16">
        <v>0</v>
      </c>
      <c r="N16" t="str">
        <f t="shared" si="0"/>
        <v>Jasper</v>
      </c>
      <c r="O16" t="str">
        <f t="shared" si="1"/>
        <v>2c</v>
      </c>
      <c r="P16" t="str">
        <f t="shared" si="2"/>
        <v>Szenario- 2</v>
      </c>
      <c r="Q16" t="str">
        <f t="shared" si="3"/>
        <v>c</v>
      </c>
    </row>
    <row r="17" spans="1:17" x14ac:dyDescent="0.2">
      <c r="A17" t="s">
        <v>21</v>
      </c>
      <c r="B17">
        <v>8715</v>
      </c>
      <c r="C17">
        <v>1366</v>
      </c>
      <c r="D17">
        <v>1171</v>
      </c>
      <c r="E17">
        <v>2245</v>
      </c>
      <c r="F17">
        <v>2859</v>
      </c>
      <c r="G17">
        <v>4317</v>
      </c>
      <c r="H17">
        <v>211</v>
      </c>
      <c r="I17">
        <v>6797</v>
      </c>
      <c r="J17" s="1">
        <v>0</v>
      </c>
      <c r="K17">
        <v>14.50916</v>
      </c>
      <c r="L17">
        <v>379.25</v>
      </c>
      <c r="M17">
        <v>0</v>
      </c>
      <c r="N17" t="str">
        <f t="shared" si="0"/>
        <v>Jasper</v>
      </c>
      <c r="O17" t="str">
        <f t="shared" si="1"/>
        <v>3a</v>
      </c>
      <c r="P17" t="str">
        <f t="shared" si="2"/>
        <v>Szenario- 3</v>
      </c>
      <c r="Q17" t="str">
        <f t="shared" si="3"/>
        <v>a</v>
      </c>
    </row>
    <row r="18" spans="1:17" x14ac:dyDescent="0.2">
      <c r="A18" t="s">
        <v>22</v>
      </c>
      <c r="B18">
        <v>7003</v>
      </c>
      <c r="C18">
        <v>1700</v>
      </c>
      <c r="D18">
        <v>1519</v>
      </c>
      <c r="E18">
        <v>2640</v>
      </c>
      <c r="F18">
        <v>3201</v>
      </c>
      <c r="G18">
        <v>5154</v>
      </c>
      <c r="H18">
        <v>257</v>
      </c>
      <c r="I18">
        <v>13565</v>
      </c>
      <c r="J18" s="1">
        <v>0</v>
      </c>
      <c r="K18">
        <v>11.65892</v>
      </c>
      <c r="L18">
        <v>411.74</v>
      </c>
      <c r="M18">
        <v>0</v>
      </c>
      <c r="N18" t="str">
        <f t="shared" si="0"/>
        <v>Jasper</v>
      </c>
      <c r="O18" t="str">
        <f t="shared" si="1"/>
        <v>3b</v>
      </c>
      <c r="P18" t="str">
        <f t="shared" si="2"/>
        <v>Szenario- 3</v>
      </c>
      <c r="Q18" t="str">
        <f t="shared" si="3"/>
        <v>b</v>
      </c>
    </row>
    <row r="19" spans="1:17" x14ac:dyDescent="0.2">
      <c r="A19" t="s">
        <v>23</v>
      </c>
      <c r="B19">
        <v>8050</v>
      </c>
      <c r="C19">
        <v>3704</v>
      </c>
      <c r="D19">
        <v>3315</v>
      </c>
      <c r="E19">
        <v>5984</v>
      </c>
      <c r="F19">
        <v>7177</v>
      </c>
      <c r="G19">
        <v>10037</v>
      </c>
      <c r="H19">
        <v>237</v>
      </c>
      <c r="I19">
        <v>15140</v>
      </c>
      <c r="J19" s="1">
        <v>0</v>
      </c>
      <c r="K19">
        <v>13.375030000000001</v>
      </c>
      <c r="L19">
        <v>349.6</v>
      </c>
      <c r="M19">
        <v>0</v>
      </c>
      <c r="N19" t="str">
        <f t="shared" si="0"/>
        <v>Jasper</v>
      </c>
      <c r="O19" t="str">
        <f t="shared" si="1"/>
        <v>3c</v>
      </c>
      <c r="P19" t="str">
        <f t="shared" si="2"/>
        <v>Szenario- 3</v>
      </c>
      <c r="Q19" t="str">
        <f t="shared" si="3"/>
        <v>c</v>
      </c>
    </row>
    <row r="20" spans="1:17" x14ac:dyDescent="0.2">
      <c r="A20" t="s">
        <v>24</v>
      </c>
      <c r="B20">
        <v>64185</v>
      </c>
      <c r="C20">
        <v>184</v>
      </c>
      <c r="D20">
        <v>165</v>
      </c>
      <c r="E20">
        <v>252</v>
      </c>
      <c r="F20">
        <v>296</v>
      </c>
      <c r="G20">
        <v>407</v>
      </c>
      <c r="H20">
        <v>120</v>
      </c>
      <c r="I20">
        <v>4286</v>
      </c>
      <c r="J20" s="1">
        <v>0</v>
      </c>
      <c r="K20">
        <v>106.92296</v>
      </c>
      <c r="L20">
        <v>1134.3499999999999</v>
      </c>
      <c r="M20">
        <v>0</v>
      </c>
      <c r="N20" t="str">
        <f t="shared" si="0"/>
        <v>PdfBox</v>
      </c>
      <c r="O20" t="str">
        <f t="shared" si="1"/>
        <v>1a</v>
      </c>
      <c r="P20" t="str">
        <f t="shared" si="2"/>
        <v>Szenario- 1</v>
      </c>
      <c r="Q20" t="str">
        <f t="shared" si="3"/>
        <v>a</v>
      </c>
    </row>
    <row r="21" spans="1:17" x14ac:dyDescent="0.2">
      <c r="A21" t="s">
        <v>25</v>
      </c>
      <c r="B21">
        <v>35451</v>
      </c>
      <c r="C21">
        <v>335</v>
      </c>
      <c r="D21">
        <v>287</v>
      </c>
      <c r="E21">
        <v>478</v>
      </c>
      <c r="F21">
        <v>568</v>
      </c>
      <c r="G21">
        <v>944</v>
      </c>
      <c r="H21">
        <v>140</v>
      </c>
      <c r="I21">
        <v>5752</v>
      </c>
      <c r="J21" s="1">
        <v>0</v>
      </c>
      <c r="K21">
        <v>59.04524</v>
      </c>
      <c r="L21">
        <v>1746.55</v>
      </c>
      <c r="M21">
        <v>0</v>
      </c>
      <c r="N21" t="str">
        <f t="shared" si="0"/>
        <v>PdfBox</v>
      </c>
      <c r="O21" t="str">
        <f t="shared" si="1"/>
        <v>1b</v>
      </c>
      <c r="P21" t="str">
        <f t="shared" si="2"/>
        <v>Szenario- 1</v>
      </c>
      <c r="Q21" t="str">
        <f t="shared" si="3"/>
        <v>b</v>
      </c>
    </row>
    <row r="22" spans="1:17" x14ac:dyDescent="0.2">
      <c r="A22" t="s">
        <v>26</v>
      </c>
      <c r="B22">
        <v>90722</v>
      </c>
      <c r="C22">
        <v>327</v>
      </c>
      <c r="D22">
        <v>284</v>
      </c>
      <c r="E22">
        <v>459</v>
      </c>
      <c r="F22">
        <v>534</v>
      </c>
      <c r="G22">
        <v>745</v>
      </c>
      <c r="H22">
        <v>121</v>
      </c>
      <c r="I22">
        <v>3484</v>
      </c>
      <c r="J22" s="1">
        <v>0</v>
      </c>
      <c r="K22">
        <v>151.05706000000001</v>
      </c>
      <c r="L22">
        <v>1604.42</v>
      </c>
      <c r="M22">
        <v>0</v>
      </c>
      <c r="N22" t="str">
        <f t="shared" si="0"/>
        <v>PdfBox</v>
      </c>
      <c r="O22" t="str">
        <f t="shared" si="1"/>
        <v>1c</v>
      </c>
      <c r="P22" t="str">
        <f t="shared" si="2"/>
        <v>Szenario- 1</v>
      </c>
      <c r="Q22" t="str">
        <f t="shared" si="3"/>
        <v>c</v>
      </c>
    </row>
    <row r="23" spans="1:17" x14ac:dyDescent="0.2">
      <c r="A23" t="s">
        <v>27</v>
      </c>
      <c r="B23">
        <v>70147</v>
      </c>
      <c r="C23">
        <v>168</v>
      </c>
      <c r="D23">
        <v>152</v>
      </c>
      <c r="E23">
        <v>218</v>
      </c>
      <c r="F23">
        <v>262</v>
      </c>
      <c r="G23">
        <v>388</v>
      </c>
      <c r="H23">
        <v>118</v>
      </c>
      <c r="I23">
        <v>3846</v>
      </c>
      <c r="J23" s="1">
        <v>0</v>
      </c>
      <c r="K23">
        <v>116.88284</v>
      </c>
      <c r="L23">
        <v>1331.18</v>
      </c>
      <c r="M23">
        <v>0</v>
      </c>
      <c r="N23" t="str">
        <f t="shared" si="0"/>
        <v>PdfBox</v>
      </c>
      <c r="O23" t="str">
        <f t="shared" si="1"/>
        <v>2a</v>
      </c>
      <c r="P23" t="str">
        <f t="shared" si="2"/>
        <v>Szenario- 2</v>
      </c>
      <c r="Q23" t="str">
        <f t="shared" si="3"/>
        <v>a</v>
      </c>
    </row>
    <row r="24" spans="1:17" x14ac:dyDescent="0.2">
      <c r="A24" t="s">
        <v>28</v>
      </c>
      <c r="B24">
        <v>41953</v>
      </c>
      <c r="C24">
        <v>281</v>
      </c>
      <c r="D24">
        <v>242</v>
      </c>
      <c r="E24">
        <v>416</v>
      </c>
      <c r="F24">
        <v>518</v>
      </c>
      <c r="G24">
        <v>895</v>
      </c>
      <c r="H24">
        <v>126</v>
      </c>
      <c r="I24">
        <v>5301</v>
      </c>
      <c r="J24" s="1">
        <v>0</v>
      </c>
      <c r="K24">
        <v>69.860770000000002</v>
      </c>
      <c r="L24">
        <v>2144.86</v>
      </c>
      <c r="M24">
        <v>0</v>
      </c>
      <c r="N24" t="str">
        <f t="shared" si="0"/>
        <v>PdfBox</v>
      </c>
      <c r="O24" t="str">
        <f t="shared" si="1"/>
        <v>2b</v>
      </c>
      <c r="P24" t="str">
        <f t="shared" si="2"/>
        <v>Szenario- 2</v>
      </c>
      <c r="Q24" t="str">
        <f t="shared" si="3"/>
        <v>b</v>
      </c>
    </row>
    <row r="25" spans="1:17" x14ac:dyDescent="0.2">
      <c r="A25" t="s">
        <v>29</v>
      </c>
      <c r="B25">
        <v>70943</v>
      </c>
      <c r="C25">
        <v>418</v>
      </c>
      <c r="D25">
        <v>372</v>
      </c>
      <c r="E25">
        <v>597</v>
      </c>
      <c r="F25">
        <v>712</v>
      </c>
      <c r="G25">
        <v>1101</v>
      </c>
      <c r="H25">
        <v>125</v>
      </c>
      <c r="I25">
        <v>11501</v>
      </c>
      <c r="J25" s="1">
        <v>0</v>
      </c>
      <c r="K25">
        <v>118.07126</v>
      </c>
      <c r="L25">
        <v>1344.72</v>
      </c>
      <c r="M25">
        <v>0</v>
      </c>
      <c r="N25" t="str">
        <f t="shared" si="0"/>
        <v>PdfBox</v>
      </c>
      <c r="O25" t="str">
        <f t="shared" si="1"/>
        <v>2c</v>
      </c>
      <c r="P25" t="str">
        <f t="shared" si="2"/>
        <v>Szenario- 2</v>
      </c>
      <c r="Q25" t="str">
        <f t="shared" si="3"/>
        <v>c</v>
      </c>
    </row>
    <row r="26" spans="1:17" x14ac:dyDescent="0.2">
      <c r="A26" t="s">
        <v>30</v>
      </c>
      <c r="B26">
        <v>3244</v>
      </c>
      <c r="C26">
        <v>3694</v>
      </c>
      <c r="D26">
        <v>3234</v>
      </c>
      <c r="E26">
        <v>5433</v>
      </c>
      <c r="F26">
        <v>6404</v>
      </c>
      <c r="G26">
        <v>10150</v>
      </c>
      <c r="H26">
        <v>797</v>
      </c>
      <c r="I26">
        <v>103888</v>
      </c>
      <c r="J26" s="1">
        <v>0</v>
      </c>
      <c r="K26">
        <v>4.9672999999999998</v>
      </c>
      <c r="L26">
        <v>1981.97</v>
      </c>
      <c r="M26">
        <v>0</v>
      </c>
      <c r="N26" t="str">
        <f t="shared" si="0"/>
        <v>PdfBox</v>
      </c>
      <c r="O26" t="str">
        <f t="shared" si="1"/>
        <v>3a</v>
      </c>
      <c r="P26" t="str">
        <f t="shared" si="2"/>
        <v>Szenario- 3</v>
      </c>
      <c r="Q26" t="str">
        <f t="shared" si="3"/>
        <v>a</v>
      </c>
    </row>
    <row r="27" spans="1:17" x14ac:dyDescent="0.2">
      <c r="A27" t="s">
        <v>31</v>
      </c>
      <c r="B27">
        <v>1153</v>
      </c>
      <c r="C27">
        <v>10403</v>
      </c>
      <c r="D27">
        <v>9440</v>
      </c>
      <c r="E27">
        <v>16238</v>
      </c>
      <c r="F27">
        <v>18536</v>
      </c>
      <c r="G27">
        <v>22685</v>
      </c>
      <c r="H27">
        <v>2583</v>
      </c>
      <c r="I27">
        <v>37170</v>
      </c>
      <c r="J27" s="1">
        <v>0</v>
      </c>
      <c r="K27">
        <v>1.8961399999999999</v>
      </c>
      <c r="L27">
        <v>2262.85</v>
      </c>
      <c r="M27">
        <v>0</v>
      </c>
      <c r="N27" t="str">
        <f t="shared" si="0"/>
        <v>PdfBox</v>
      </c>
      <c r="O27" t="str">
        <f t="shared" si="1"/>
        <v>3b</v>
      </c>
      <c r="P27" t="str">
        <f t="shared" si="2"/>
        <v>Szenario- 3</v>
      </c>
      <c r="Q27" t="str">
        <f t="shared" si="3"/>
        <v>b</v>
      </c>
    </row>
    <row r="28" spans="1:17" x14ac:dyDescent="0.2">
      <c r="A28" t="s">
        <v>32</v>
      </c>
      <c r="B28">
        <v>3136</v>
      </c>
      <c r="C28">
        <v>9541</v>
      </c>
      <c r="D28">
        <v>8122</v>
      </c>
      <c r="E28">
        <v>16409</v>
      </c>
      <c r="F28">
        <v>20333</v>
      </c>
      <c r="G28">
        <v>29211</v>
      </c>
      <c r="H28">
        <v>953</v>
      </c>
      <c r="I28">
        <v>49655</v>
      </c>
      <c r="J28" s="1">
        <v>0</v>
      </c>
      <c r="K28">
        <v>5.1746499999999997</v>
      </c>
      <c r="L28">
        <v>2064.6999999999998</v>
      </c>
      <c r="M28">
        <v>0</v>
      </c>
      <c r="N28" t="str">
        <f t="shared" si="0"/>
        <v>PdfBox</v>
      </c>
      <c r="O28" t="str">
        <f t="shared" si="1"/>
        <v>3c</v>
      </c>
      <c r="P28" t="str">
        <f t="shared" si="2"/>
        <v>Szenario- 3</v>
      </c>
      <c r="Q28" t="str">
        <f t="shared" si="3"/>
        <v>c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32"/>
  <sheetViews>
    <sheetView workbookViewId="0">
      <selection activeCell="Q46" sqref="Q46"/>
    </sheetView>
  </sheetViews>
  <sheetFormatPr baseColWidth="10" defaultRowHeight="12.75" x14ac:dyDescent="0.2"/>
  <cols>
    <col min="1" max="1" width="18.7109375" bestFit="1" customWidth="1"/>
    <col min="2" max="2" width="9.85546875" bestFit="1" customWidth="1"/>
    <col min="3" max="3" width="7.5703125" bestFit="1" customWidth="1"/>
    <col min="4" max="4" width="7" bestFit="1" customWidth="1"/>
    <col min="5" max="7" width="8.7109375" bestFit="1" customWidth="1"/>
    <col min="8" max="8" width="5" bestFit="1" customWidth="1"/>
    <col min="9" max="9" width="7" bestFit="1" customWidth="1"/>
    <col min="10" max="10" width="7.28515625" bestFit="1" customWidth="1"/>
    <col min="11" max="11" width="10.140625" bestFit="1" customWidth="1"/>
    <col min="12" max="12" width="15.140625" bestFit="1" customWidth="1"/>
    <col min="13" max="13" width="11.5703125" bestFit="1" customWidth="1"/>
  </cols>
  <sheetData>
    <row r="1" spans="1:13" x14ac:dyDescent="0.2">
      <c r="A1" t="s">
        <v>0</v>
      </c>
      <c r="B1" t="s">
        <v>75</v>
      </c>
      <c r="C1" t="s">
        <v>76</v>
      </c>
      <c r="D1" t="s">
        <v>77</v>
      </c>
      <c r="E1" t="s">
        <v>55</v>
      </c>
      <c r="F1" t="s">
        <v>56</v>
      </c>
      <c r="G1" t="s">
        <v>57</v>
      </c>
      <c r="H1" t="s">
        <v>3</v>
      </c>
      <c r="I1" t="s">
        <v>4</v>
      </c>
      <c r="J1" t="s">
        <v>78</v>
      </c>
      <c r="K1" t="s">
        <v>79</v>
      </c>
      <c r="L1" t="s">
        <v>80</v>
      </c>
      <c r="M1" t="s">
        <v>8</v>
      </c>
    </row>
    <row r="2" spans="1:13" x14ac:dyDescent="0.2">
      <c r="A2" t="s">
        <v>81</v>
      </c>
      <c r="B2">
        <v>29</v>
      </c>
      <c r="C2">
        <v>7056</v>
      </c>
      <c r="D2">
        <v>7058</v>
      </c>
      <c r="E2">
        <v>9057</v>
      </c>
      <c r="F2">
        <v>9805</v>
      </c>
      <c r="G2">
        <v>10036</v>
      </c>
      <c r="H2">
        <v>5329</v>
      </c>
      <c r="I2">
        <v>10036</v>
      </c>
      <c r="J2" s="1">
        <v>0</v>
      </c>
      <c r="K2">
        <v>1.4999999999999999E-4</v>
      </c>
      <c r="L2">
        <v>0</v>
      </c>
      <c r="M2">
        <v>0</v>
      </c>
    </row>
    <row r="3" spans="1:13" x14ac:dyDescent="0.2">
      <c r="A3" t="s">
        <v>82</v>
      </c>
      <c r="B3">
        <v>28</v>
      </c>
      <c r="C3">
        <v>45332</v>
      </c>
      <c r="D3">
        <v>44704</v>
      </c>
      <c r="E3">
        <v>57690</v>
      </c>
      <c r="F3">
        <v>67660</v>
      </c>
      <c r="G3">
        <v>69653</v>
      </c>
      <c r="H3">
        <v>1853</v>
      </c>
      <c r="I3">
        <v>69653</v>
      </c>
      <c r="J3" s="1">
        <v>0</v>
      </c>
      <c r="K3">
        <v>1.3999999999999999E-4</v>
      </c>
      <c r="L3">
        <v>0</v>
      </c>
      <c r="M3">
        <v>0</v>
      </c>
    </row>
    <row r="4" spans="1:13" x14ac:dyDescent="0.2">
      <c r="A4" t="s">
        <v>83</v>
      </c>
      <c r="B4">
        <v>27</v>
      </c>
      <c r="C4">
        <v>1777</v>
      </c>
      <c r="D4">
        <v>1752</v>
      </c>
      <c r="E4">
        <v>1850</v>
      </c>
      <c r="F4">
        <v>2513</v>
      </c>
      <c r="G4">
        <v>2675</v>
      </c>
      <c r="H4">
        <v>1533</v>
      </c>
      <c r="I4">
        <v>2675</v>
      </c>
      <c r="J4" s="1">
        <v>0</v>
      </c>
      <c r="K4">
        <v>1.3999999999999999E-4</v>
      </c>
      <c r="L4">
        <v>0</v>
      </c>
      <c r="M4">
        <v>0</v>
      </c>
    </row>
    <row r="5" spans="1:13" x14ac:dyDescent="0.2">
      <c r="A5" t="s">
        <v>9</v>
      </c>
      <c r="B5">
        <v>129099</v>
      </c>
      <c r="C5">
        <v>276</v>
      </c>
      <c r="D5">
        <v>258</v>
      </c>
      <c r="E5">
        <v>424</v>
      </c>
      <c r="F5">
        <v>514</v>
      </c>
      <c r="G5">
        <v>739</v>
      </c>
      <c r="H5">
        <v>123</v>
      </c>
      <c r="I5">
        <v>8477</v>
      </c>
      <c r="J5" s="1">
        <v>0</v>
      </c>
      <c r="K5">
        <v>0.74451000000000001</v>
      </c>
      <c r="L5">
        <v>14.48</v>
      </c>
      <c r="M5">
        <v>0</v>
      </c>
    </row>
    <row r="6" spans="1:13" x14ac:dyDescent="0.2">
      <c r="A6" t="s">
        <v>10</v>
      </c>
      <c r="B6">
        <v>48454</v>
      </c>
      <c r="C6">
        <v>736</v>
      </c>
      <c r="D6">
        <v>348</v>
      </c>
      <c r="E6">
        <v>1725</v>
      </c>
      <c r="F6">
        <v>2439</v>
      </c>
      <c r="G6">
        <v>4260</v>
      </c>
      <c r="H6">
        <v>147</v>
      </c>
      <c r="I6">
        <v>23214</v>
      </c>
      <c r="J6" s="1">
        <v>0</v>
      </c>
      <c r="K6">
        <v>0.27943000000000001</v>
      </c>
      <c r="L6">
        <v>16.21</v>
      </c>
      <c r="M6">
        <v>0</v>
      </c>
    </row>
    <row r="7" spans="1:13" x14ac:dyDescent="0.2">
      <c r="A7" t="s">
        <v>11</v>
      </c>
      <c r="B7">
        <v>145200</v>
      </c>
      <c r="C7">
        <v>614</v>
      </c>
      <c r="D7">
        <v>433</v>
      </c>
      <c r="E7">
        <v>1059</v>
      </c>
      <c r="F7">
        <v>1541</v>
      </c>
      <c r="G7">
        <v>3173</v>
      </c>
      <c r="H7">
        <v>126</v>
      </c>
      <c r="I7">
        <v>10381</v>
      </c>
      <c r="J7" s="1">
        <v>0</v>
      </c>
      <c r="K7">
        <v>0.83735999999999999</v>
      </c>
      <c r="L7">
        <v>15.21</v>
      </c>
      <c r="M7">
        <v>0</v>
      </c>
    </row>
    <row r="8" spans="1:13" x14ac:dyDescent="0.2">
      <c r="A8" t="s">
        <v>12</v>
      </c>
      <c r="B8">
        <v>79385</v>
      </c>
      <c r="C8">
        <v>298</v>
      </c>
      <c r="D8">
        <v>248</v>
      </c>
      <c r="E8">
        <v>448</v>
      </c>
      <c r="F8">
        <v>542</v>
      </c>
      <c r="G8">
        <v>799</v>
      </c>
      <c r="H8">
        <v>138</v>
      </c>
      <c r="I8">
        <v>7007</v>
      </c>
      <c r="J8" s="1">
        <v>0</v>
      </c>
      <c r="K8">
        <v>0.45780999999999999</v>
      </c>
      <c r="L8">
        <v>8.32</v>
      </c>
      <c r="M8">
        <v>0</v>
      </c>
    </row>
    <row r="9" spans="1:13" x14ac:dyDescent="0.2">
      <c r="A9" t="s">
        <v>13</v>
      </c>
      <c r="B9">
        <v>30802</v>
      </c>
      <c r="C9">
        <v>771</v>
      </c>
      <c r="D9">
        <v>600</v>
      </c>
      <c r="E9">
        <v>1187</v>
      </c>
      <c r="F9">
        <v>1619</v>
      </c>
      <c r="G9">
        <v>3325</v>
      </c>
      <c r="H9">
        <v>181</v>
      </c>
      <c r="I9">
        <v>11444</v>
      </c>
      <c r="J9" s="1">
        <v>0</v>
      </c>
      <c r="K9">
        <v>0.17763000000000001</v>
      </c>
      <c r="L9">
        <v>9.35</v>
      </c>
      <c r="M9">
        <v>0</v>
      </c>
    </row>
    <row r="10" spans="1:13" x14ac:dyDescent="0.2">
      <c r="A10" t="s">
        <v>84</v>
      </c>
      <c r="B10">
        <v>84740</v>
      </c>
      <c r="C10">
        <v>701</v>
      </c>
      <c r="D10">
        <v>529</v>
      </c>
      <c r="E10">
        <v>1103</v>
      </c>
      <c r="F10">
        <v>1472</v>
      </c>
      <c r="G10">
        <v>3078</v>
      </c>
      <c r="H10">
        <v>133</v>
      </c>
      <c r="I10">
        <v>15850</v>
      </c>
      <c r="J10" s="1">
        <v>0</v>
      </c>
      <c r="K10">
        <v>0.48869000000000001</v>
      </c>
      <c r="L10">
        <v>8.8800000000000008</v>
      </c>
      <c r="M10">
        <v>0</v>
      </c>
    </row>
    <row r="11" spans="1:13" x14ac:dyDescent="0.2">
      <c r="A11" t="s">
        <v>14</v>
      </c>
      <c r="B11">
        <v>11967</v>
      </c>
      <c r="C11">
        <v>1991</v>
      </c>
      <c r="D11">
        <v>1733</v>
      </c>
      <c r="E11">
        <v>3211</v>
      </c>
      <c r="F11">
        <v>3918</v>
      </c>
      <c r="G11">
        <v>5785</v>
      </c>
      <c r="H11">
        <v>252</v>
      </c>
      <c r="I11">
        <v>16093</v>
      </c>
      <c r="J11" s="1">
        <v>0</v>
      </c>
      <c r="K11">
        <v>6.9010000000000002E-2</v>
      </c>
      <c r="L11">
        <v>12.64</v>
      </c>
      <c r="M11">
        <v>0</v>
      </c>
    </row>
    <row r="12" spans="1:13" x14ac:dyDescent="0.2">
      <c r="A12" t="s">
        <v>15</v>
      </c>
      <c r="B12">
        <v>3926</v>
      </c>
      <c r="C12">
        <v>6085</v>
      </c>
      <c r="D12">
        <v>5287</v>
      </c>
      <c r="E12">
        <v>10546</v>
      </c>
      <c r="F12">
        <v>12555</v>
      </c>
      <c r="G12">
        <v>16619</v>
      </c>
      <c r="H12">
        <v>649</v>
      </c>
      <c r="I12">
        <v>30366</v>
      </c>
      <c r="J12" s="1">
        <v>0</v>
      </c>
      <c r="K12">
        <v>2.264E-2</v>
      </c>
      <c r="L12">
        <v>12.35</v>
      </c>
      <c r="M12">
        <v>0</v>
      </c>
    </row>
    <row r="13" spans="1:13" x14ac:dyDescent="0.2">
      <c r="A13" t="s">
        <v>85</v>
      </c>
      <c r="B13">
        <v>11460</v>
      </c>
      <c r="C13">
        <v>5207</v>
      </c>
      <c r="D13">
        <v>4307</v>
      </c>
      <c r="E13">
        <v>9268</v>
      </c>
      <c r="F13">
        <v>11750</v>
      </c>
      <c r="G13">
        <v>17631</v>
      </c>
      <c r="H13">
        <v>494</v>
      </c>
      <c r="I13">
        <v>44394</v>
      </c>
      <c r="J13" s="1">
        <v>0</v>
      </c>
      <c r="K13">
        <v>6.6089999999999996E-2</v>
      </c>
      <c r="L13">
        <v>12.11</v>
      </c>
      <c r="M13">
        <v>0</v>
      </c>
    </row>
    <row r="14" spans="1:13" x14ac:dyDescent="0.2">
      <c r="A14" t="s">
        <v>16</v>
      </c>
      <c r="B14">
        <v>7092</v>
      </c>
      <c r="C14">
        <v>1329</v>
      </c>
      <c r="D14">
        <v>1159</v>
      </c>
      <c r="E14">
        <v>2017</v>
      </c>
      <c r="F14">
        <v>2373</v>
      </c>
      <c r="G14">
        <v>3710</v>
      </c>
      <c r="H14">
        <v>219</v>
      </c>
      <c r="I14">
        <v>20600</v>
      </c>
      <c r="J14" s="1">
        <v>0</v>
      </c>
      <c r="K14">
        <v>4.0980000000000003E-2</v>
      </c>
      <c r="L14">
        <v>0.5</v>
      </c>
      <c r="M14">
        <v>0</v>
      </c>
    </row>
    <row r="15" spans="1:13" x14ac:dyDescent="0.2">
      <c r="A15" t="s">
        <v>17</v>
      </c>
      <c r="B15">
        <v>23161</v>
      </c>
      <c r="C15">
        <v>1027</v>
      </c>
      <c r="D15">
        <v>848</v>
      </c>
      <c r="E15">
        <v>1689</v>
      </c>
      <c r="F15">
        <v>2085</v>
      </c>
      <c r="G15">
        <v>4047</v>
      </c>
      <c r="H15">
        <v>202</v>
      </c>
      <c r="I15">
        <v>8937</v>
      </c>
      <c r="J15" s="1">
        <v>0</v>
      </c>
      <c r="K15">
        <v>0.13356999999999999</v>
      </c>
      <c r="L15">
        <v>4.55</v>
      </c>
      <c r="M15">
        <v>0</v>
      </c>
    </row>
    <row r="16" spans="1:13" x14ac:dyDescent="0.2">
      <c r="A16" t="s">
        <v>18</v>
      </c>
      <c r="B16">
        <v>27724</v>
      </c>
      <c r="C16">
        <v>2148</v>
      </c>
      <c r="D16">
        <v>1839</v>
      </c>
      <c r="E16">
        <v>3714</v>
      </c>
      <c r="F16">
        <v>4470</v>
      </c>
      <c r="G16">
        <v>6507</v>
      </c>
      <c r="H16">
        <v>185</v>
      </c>
      <c r="I16">
        <v>19267</v>
      </c>
      <c r="J16" s="1">
        <v>0</v>
      </c>
      <c r="K16">
        <v>0.15987999999999999</v>
      </c>
      <c r="L16">
        <v>1.96</v>
      </c>
      <c r="M16">
        <v>0</v>
      </c>
    </row>
    <row r="17" spans="1:13" x14ac:dyDescent="0.2">
      <c r="A17" t="s">
        <v>86</v>
      </c>
      <c r="B17">
        <v>27414</v>
      </c>
      <c r="C17">
        <v>868</v>
      </c>
      <c r="D17">
        <v>669</v>
      </c>
      <c r="E17">
        <v>1590</v>
      </c>
      <c r="F17">
        <v>1957</v>
      </c>
      <c r="G17">
        <v>3325</v>
      </c>
      <c r="H17">
        <v>189</v>
      </c>
      <c r="I17">
        <v>9993</v>
      </c>
      <c r="J17" s="1">
        <v>0</v>
      </c>
      <c r="K17">
        <v>0.15809999999999999</v>
      </c>
      <c r="L17">
        <v>1.03</v>
      </c>
      <c r="M17">
        <v>0</v>
      </c>
    </row>
    <row r="18" spans="1:13" x14ac:dyDescent="0.2">
      <c r="A18" t="s">
        <v>19</v>
      </c>
      <c r="B18">
        <v>21794</v>
      </c>
      <c r="C18">
        <v>2733</v>
      </c>
      <c r="D18">
        <v>2276</v>
      </c>
      <c r="E18">
        <v>4885</v>
      </c>
      <c r="F18">
        <v>5859</v>
      </c>
      <c r="G18">
        <v>7934</v>
      </c>
      <c r="H18">
        <v>241</v>
      </c>
      <c r="I18">
        <v>13673</v>
      </c>
      <c r="J18" s="1">
        <v>0</v>
      </c>
      <c r="K18">
        <v>0.12569</v>
      </c>
      <c r="L18">
        <v>1.99</v>
      </c>
      <c r="M18">
        <v>0</v>
      </c>
    </row>
    <row r="19" spans="1:13" x14ac:dyDescent="0.2">
      <c r="A19" t="s">
        <v>20</v>
      </c>
      <c r="B19">
        <v>25690</v>
      </c>
      <c r="C19">
        <v>2317</v>
      </c>
      <c r="D19">
        <v>1935</v>
      </c>
      <c r="E19">
        <v>4219</v>
      </c>
      <c r="F19">
        <v>4994</v>
      </c>
      <c r="G19">
        <v>6522</v>
      </c>
      <c r="H19">
        <v>208</v>
      </c>
      <c r="I19">
        <v>9758</v>
      </c>
      <c r="J19" s="1">
        <v>0</v>
      </c>
      <c r="K19">
        <v>0.14815</v>
      </c>
      <c r="L19">
        <v>0.96</v>
      </c>
      <c r="M19">
        <v>0</v>
      </c>
    </row>
    <row r="20" spans="1:13" x14ac:dyDescent="0.2">
      <c r="A20" t="s">
        <v>21</v>
      </c>
      <c r="B20">
        <v>24423</v>
      </c>
      <c r="C20">
        <v>974</v>
      </c>
      <c r="D20">
        <v>810</v>
      </c>
      <c r="E20">
        <v>1647</v>
      </c>
      <c r="F20">
        <v>2182</v>
      </c>
      <c r="G20">
        <v>3912</v>
      </c>
      <c r="H20">
        <v>193</v>
      </c>
      <c r="I20">
        <v>6801</v>
      </c>
      <c r="J20" s="1">
        <v>0</v>
      </c>
      <c r="K20">
        <v>0.14085</v>
      </c>
      <c r="L20">
        <v>3.68</v>
      </c>
      <c r="M20">
        <v>0</v>
      </c>
    </row>
    <row r="21" spans="1:13" x14ac:dyDescent="0.2">
      <c r="A21" t="s">
        <v>22</v>
      </c>
      <c r="B21">
        <v>21819</v>
      </c>
      <c r="C21">
        <v>1091</v>
      </c>
      <c r="D21">
        <v>809</v>
      </c>
      <c r="E21">
        <v>2014</v>
      </c>
      <c r="F21">
        <v>2525</v>
      </c>
      <c r="G21">
        <v>5367</v>
      </c>
      <c r="H21">
        <v>212</v>
      </c>
      <c r="I21">
        <v>13565</v>
      </c>
      <c r="J21" s="1">
        <v>0</v>
      </c>
      <c r="K21">
        <v>0.12583</v>
      </c>
      <c r="L21">
        <v>4.4400000000000004</v>
      </c>
      <c r="M21">
        <v>0</v>
      </c>
    </row>
    <row r="22" spans="1:13" x14ac:dyDescent="0.2">
      <c r="A22" t="s">
        <v>23</v>
      </c>
      <c r="B22">
        <v>25216</v>
      </c>
      <c r="C22">
        <v>2363</v>
      </c>
      <c r="D22">
        <v>1770</v>
      </c>
      <c r="E22">
        <v>4603</v>
      </c>
      <c r="F22">
        <v>6004</v>
      </c>
      <c r="G22">
        <v>9273</v>
      </c>
      <c r="H22">
        <v>209</v>
      </c>
      <c r="I22">
        <v>15140</v>
      </c>
      <c r="J22" s="1">
        <v>0</v>
      </c>
      <c r="K22">
        <v>0.14541999999999999</v>
      </c>
      <c r="L22">
        <v>3.8</v>
      </c>
      <c r="M22">
        <v>0</v>
      </c>
    </row>
    <row r="23" spans="1:13" x14ac:dyDescent="0.2">
      <c r="A23" t="s">
        <v>24</v>
      </c>
      <c r="B23">
        <v>113732</v>
      </c>
      <c r="C23">
        <v>208</v>
      </c>
      <c r="D23">
        <v>176</v>
      </c>
      <c r="E23">
        <v>297</v>
      </c>
      <c r="F23">
        <v>363</v>
      </c>
      <c r="G23">
        <v>603</v>
      </c>
      <c r="H23">
        <v>120</v>
      </c>
      <c r="I23">
        <v>8316</v>
      </c>
      <c r="J23" s="1">
        <v>0</v>
      </c>
      <c r="K23">
        <v>0.65588999999999997</v>
      </c>
      <c r="L23">
        <v>6.96</v>
      </c>
      <c r="M23">
        <v>0</v>
      </c>
    </row>
    <row r="24" spans="1:13" x14ac:dyDescent="0.2">
      <c r="A24" t="s">
        <v>25</v>
      </c>
      <c r="B24">
        <v>66706</v>
      </c>
      <c r="C24">
        <v>356</v>
      </c>
      <c r="D24">
        <v>297</v>
      </c>
      <c r="E24">
        <v>540</v>
      </c>
      <c r="F24">
        <v>665</v>
      </c>
      <c r="G24">
        <v>1000</v>
      </c>
      <c r="H24">
        <v>140</v>
      </c>
      <c r="I24">
        <v>5752</v>
      </c>
      <c r="J24" s="1">
        <v>0</v>
      </c>
      <c r="K24">
        <v>0.38468999999999998</v>
      </c>
      <c r="L24">
        <v>11.38</v>
      </c>
      <c r="M24">
        <v>0</v>
      </c>
    </row>
    <row r="25" spans="1:13" x14ac:dyDescent="0.2">
      <c r="A25" t="s">
        <v>26</v>
      </c>
      <c r="B25">
        <v>178994</v>
      </c>
      <c r="C25">
        <v>331</v>
      </c>
      <c r="D25">
        <v>284</v>
      </c>
      <c r="E25">
        <v>479</v>
      </c>
      <c r="F25">
        <v>564</v>
      </c>
      <c r="G25">
        <v>798</v>
      </c>
      <c r="H25">
        <v>121</v>
      </c>
      <c r="I25">
        <v>11568</v>
      </c>
      <c r="J25" s="1">
        <v>0</v>
      </c>
      <c r="K25">
        <v>1.03226</v>
      </c>
      <c r="L25">
        <v>10.96</v>
      </c>
      <c r="M25">
        <v>0</v>
      </c>
    </row>
    <row r="26" spans="1:13" x14ac:dyDescent="0.2">
      <c r="A26" t="s">
        <v>27</v>
      </c>
      <c r="B26">
        <v>122973</v>
      </c>
      <c r="C26">
        <v>192</v>
      </c>
      <c r="D26">
        <v>164</v>
      </c>
      <c r="E26">
        <v>275</v>
      </c>
      <c r="F26">
        <v>334</v>
      </c>
      <c r="G26">
        <v>504</v>
      </c>
      <c r="H26">
        <v>118</v>
      </c>
      <c r="I26">
        <v>9349</v>
      </c>
      <c r="J26" s="1">
        <v>0</v>
      </c>
      <c r="K26">
        <v>0.70918999999999999</v>
      </c>
      <c r="L26">
        <v>8.08</v>
      </c>
      <c r="M26">
        <v>0</v>
      </c>
    </row>
    <row r="27" spans="1:13" x14ac:dyDescent="0.2">
      <c r="A27" t="s">
        <v>28</v>
      </c>
      <c r="B27">
        <v>74897</v>
      </c>
      <c r="C27">
        <v>316</v>
      </c>
      <c r="D27">
        <v>283</v>
      </c>
      <c r="E27">
        <v>468</v>
      </c>
      <c r="F27">
        <v>571</v>
      </c>
      <c r="G27">
        <v>953</v>
      </c>
      <c r="H27">
        <v>126</v>
      </c>
      <c r="I27">
        <v>5301</v>
      </c>
      <c r="J27" s="1">
        <v>0</v>
      </c>
      <c r="K27">
        <v>0.43192999999999998</v>
      </c>
      <c r="L27">
        <v>13.26</v>
      </c>
      <c r="M27">
        <v>0</v>
      </c>
    </row>
    <row r="28" spans="1:13" x14ac:dyDescent="0.2">
      <c r="A28" t="s">
        <v>29</v>
      </c>
      <c r="B28">
        <v>154045</v>
      </c>
      <c r="C28">
        <v>385</v>
      </c>
      <c r="D28">
        <v>327</v>
      </c>
      <c r="E28">
        <v>546</v>
      </c>
      <c r="F28">
        <v>665</v>
      </c>
      <c r="G28">
        <v>1206</v>
      </c>
      <c r="H28">
        <v>122</v>
      </c>
      <c r="I28">
        <v>43826</v>
      </c>
      <c r="J28" s="1">
        <v>0</v>
      </c>
      <c r="K28">
        <v>0.88836999999999999</v>
      </c>
      <c r="L28">
        <v>10.119999999999999</v>
      </c>
      <c r="M28">
        <v>0</v>
      </c>
    </row>
    <row r="29" spans="1:13" x14ac:dyDescent="0.2">
      <c r="A29" t="s">
        <v>30</v>
      </c>
      <c r="B29">
        <v>5541</v>
      </c>
      <c r="C29">
        <v>4317</v>
      </c>
      <c r="D29">
        <v>3668</v>
      </c>
      <c r="E29">
        <v>7178</v>
      </c>
      <c r="F29">
        <v>8557</v>
      </c>
      <c r="G29">
        <v>12004</v>
      </c>
      <c r="H29">
        <v>797</v>
      </c>
      <c r="I29">
        <v>103888</v>
      </c>
      <c r="J29" s="1">
        <v>0</v>
      </c>
      <c r="K29">
        <v>3.1949999999999999E-2</v>
      </c>
      <c r="L29">
        <v>12.75</v>
      </c>
      <c r="M29">
        <v>0</v>
      </c>
    </row>
    <row r="30" spans="1:13" x14ac:dyDescent="0.2">
      <c r="A30" t="s">
        <v>31</v>
      </c>
      <c r="B30">
        <v>2202</v>
      </c>
      <c r="C30">
        <v>10899</v>
      </c>
      <c r="D30">
        <v>9966</v>
      </c>
      <c r="E30">
        <v>17128</v>
      </c>
      <c r="F30">
        <v>19331</v>
      </c>
      <c r="G30">
        <v>23903</v>
      </c>
      <c r="H30">
        <v>2583</v>
      </c>
      <c r="I30">
        <v>37170</v>
      </c>
      <c r="J30" s="1">
        <v>0</v>
      </c>
      <c r="K30">
        <v>1.2699999999999999E-2</v>
      </c>
      <c r="L30">
        <v>15.15</v>
      </c>
      <c r="M30">
        <v>0</v>
      </c>
    </row>
    <row r="31" spans="1:13" x14ac:dyDescent="0.2">
      <c r="A31" t="s">
        <v>32</v>
      </c>
      <c r="B31">
        <v>6085</v>
      </c>
      <c r="C31">
        <v>9834</v>
      </c>
      <c r="D31">
        <v>8529</v>
      </c>
      <c r="E31">
        <v>16860</v>
      </c>
      <c r="F31">
        <v>20253</v>
      </c>
      <c r="G31">
        <v>27884</v>
      </c>
      <c r="H31">
        <v>909</v>
      </c>
      <c r="I31">
        <v>49655</v>
      </c>
      <c r="J31" s="1">
        <v>0</v>
      </c>
      <c r="K31">
        <v>3.5090000000000003E-2</v>
      </c>
      <c r="L31">
        <v>14</v>
      </c>
      <c r="M31">
        <v>0</v>
      </c>
    </row>
    <row r="32" spans="1:13" x14ac:dyDescent="0.2">
      <c r="A32" t="s">
        <v>87</v>
      </c>
      <c r="B32">
        <v>1474625</v>
      </c>
      <c r="C32">
        <v>705</v>
      </c>
      <c r="D32">
        <v>328</v>
      </c>
      <c r="E32">
        <v>1451</v>
      </c>
      <c r="F32">
        <v>2554</v>
      </c>
      <c r="G32">
        <v>6321</v>
      </c>
      <c r="H32">
        <v>118</v>
      </c>
      <c r="I32">
        <v>103888</v>
      </c>
      <c r="J32" s="1">
        <v>0</v>
      </c>
      <c r="K32">
        <v>7.0825199999999997</v>
      </c>
      <c r="L32">
        <v>195.83</v>
      </c>
      <c r="M3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6</vt:i4>
      </vt:variant>
      <vt:variant>
        <vt:lpstr>Diagramme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11" baseType="lpstr">
      <vt:lpstr>Pivot-VglDurchSzen</vt:lpstr>
      <vt:lpstr>Pivot_SzenarioInterneVergleiche</vt:lpstr>
      <vt:lpstr>Pivot_Latenzzeit</vt:lpstr>
      <vt:lpstr>Pivot95%NachSzenario</vt:lpstr>
      <vt:lpstr>7.Feb_JMeterJtlAggregateReport</vt:lpstr>
      <vt:lpstr>9.Feb_JMeterJtlAggregateReport</vt:lpstr>
      <vt:lpstr>Diagram_SzenarioVergleich</vt:lpstr>
      <vt:lpstr>Diagram_Latenzzeit</vt:lpstr>
      <vt:lpstr>Diagram_VglDurchSzen</vt:lpstr>
      <vt:lpstr>'7.Feb_JMeterJtlAggregateReport'!aggregate</vt:lpstr>
      <vt:lpstr>'9.Feb_JMeterJtlAggregateReport'!aggregate</vt:lpstr>
    </vt:vector>
  </TitlesOfParts>
  <Company>VRSG | Verwaltungsrechenzentrum AG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Bittante</dc:creator>
  <cp:lastModifiedBy>Denis Bittante</cp:lastModifiedBy>
  <cp:lastPrinted>2018-02-09T12:25:04Z</cp:lastPrinted>
  <dcterms:created xsi:type="dcterms:W3CDTF">2018-02-09T10:04:32Z</dcterms:created>
  <dcterms:modified xsi:type="dcterms:W3CDTF">2018-03-10T14:39:38Z</dcterms:modified>
</cp:coreProperties>
</file>